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37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H487" i="251" l="1"/>
  <c r="G489" i="251"/>
  <c r="F489" i="251"/>
  <c r="E489" i="251"/>
  <c r="D489" i="251"/>
  <c r="C489" i="251"/>
  <c r="B489" i="251"/>
  <c r="J488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W486" i="249"/>
  <c r="H575" i="250"/>
  <c r="G577" i="250"/>
  <c r="F577" i="250"/>
  <c r="E577" i="250"/>
  <c r="D577" i="250"/>
  <c r="C577" i="250"/>
  <c r="B577" i="250"/>
  <c r="J576" i="250"/>
  <c r="H574" i="250"/>
  <c r="G574" i="250"/>
  <c r="F574" i="250"/>
  <c r="E574" i="250"/>
  <c r="D574" i="250"/>
  <c r="C574" i="250"/>
  <c r="B574" i="250"/>
  <c r="H573" i="250"/>
  <c r="G573" i="250"/>
  <c r="F573" i="250"/>
  <c r="E573" i="250"/>
  <c r="D573" i="250"/>
  <c r="C573" i="250"/>
  <c r="B573" i="250"/>
  <c r="W549" i="248"/>
  <c r="Z549" i="248" s="1"/>
  <c r="Y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Y551" i="248"/>
  <c r="V551" i="248"/>
  <c r="U551" i="248"/>
  <c r="T551" i="248"/>
  <c r="S551" i="248"/>
  <c r="R551" i="248"/>
  <c r="Q551" i="248"/>
  <c r="P551" i="248"/>
  <c r="O551" i="248"/>
  <c r="N551" i="248"/>
  <c r="M551" i="248"/>
  <c r="L551" i="248"/>
  <c r="K551" i="248"/>
  <c r="J551" i="248"/>
  <c r="I551" i="248"/>
  <c r="H551" i="248"/>
  <c r="G551" i="248"/>
  <c r="F551" i="248"/>
  <c r="E551" i="248"/>
  <c r="D551" i="248"/>
  <c r="C551" i="248"/>
  <c r="B551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Y537" i="248" l="1"/>
  <c r="Y523" i="248"/>
  <c r="B53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B534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B535" i="248"/>
  <c r="C535" i="248"/>
  <c r="D535" i="248"/>
  <c r="E535" i="248"/>
  <c r="F535" i="248"/>
  <c r="G535" i="248"/>
  <c r="H535" i="248"/>
  <c r="I535" i="248"/>
  <c r="J535" i="248"/>
  <c r="K535" i="248"/>
  <c r="L535" i="248"/>
  <c r="M535" i="248"/>
  <c r="N535" i="248"/>
  <c r="O535" i="248"/>
  <c r="P535" i="248"/>
  <c r="Q535" i="248"/>
  <c r="R535" i="248"/>
  <c r="S535" i="248"/>
  <c r="T535" i="248"/>
  <c r="U535" i="248"/>
  <c r="V535" i="248"/>
  <c r="B537" i="248"/>
  <c r="C537" i="248"/>
  <c r="D537" i="248"/>
  <c r="E537" i="248"/>
  <c r="F537" i="248"/>
  <c r="G537" i="248"/>
  <c r="H537" i="248"/>
  <c r="I537" i="248"/>
  <c r="J537" i="248"/>
  <c r="K537" i="248"/>
  <c r="L537" i="248"/>
  <c r="M537" i="248"/>
  <c r="N537" i="248"/>
  <c r="O537" i="248"/>
  <c r="P537" i="248"/>
  <c r="Q537" i="248"/>
  <c r="R537" i="248"/>
  <c r="S537" i="248"/>
  <c r="T537" i="248"/>
  <c r="U537" i="248"/>
  <c r="V537" i="248"/>
  <c r="Y475" i="249"/>
  <c r="W535" i="248" l="1"/>
  <c r="Z535" i="248" s="1"/>
  <c r="G474" i="251"/>
  <c r="F474" i="251"/>
  <c r="E474" i="251"/>
  <c r="D474" i="251"/>
  <c r="C474" i="251"/>
  <c r="B474" i="251"/>
  <c r="G561" i="250"/>
  <c r="F561" i="250"/>
  <c r="E561" i="250"/>
  <c r="D561" i="250"/>
  <c r="C561" i="250"/>
  <c r="B561" i="250"/>
  <c r="V473" i="249"/>
  <c r="U473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H474" i="251" l="1"/>
  <c r="J486" i="251" s="1"/>
  <c r="K486" i="251" s="1"/>
  <c r="H561" i="250"/>
  <c r="J574" i="250" s="1"/>
  <c r="K574" i="250" s="1"/>
  <c r="W473" i="249"/>
  <c r="Y486" i="249" s="1"/>
  <c r="Z486" i="249" s="1"/>
  <c r="G476" i="251"/>
  <c r="F476" i="251"/>
  <c r="E476" i="251"/>
  <c r="D476" i="251"/>
  <c r="C476" i="251"/>
  <c r="B476" i="251"/>
  <c r="J475" i="251"/>
  <c r="J473" i="251"/>
  <c r="K473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G563" i="250"/>
  <c r="F563" i="250"/>
  <c r="E563" i="250"/>
  <c r="D563" i="250"/>
  <c r="C563" i="250"/>
  <c r="B563" i="250"/>
  <c r="J562" i="250"/>
  <c r="J560" i="250"/>
  <c r="K560" i="250" s="1"/>
  <c r="H560" i="250"/>
  <c r="G560" i="250"/>
  <c r="F560" i="250"/>
  <c r="E560" i="250"/>
  <c r="D560" i="250"/>
  <c r="C560" i="250"/>
  <c r="B560" i="250"/>
  <c r="H559" i="250"/>
  <c r="G559" i="250"/>
  <c r="F559" i="250"/>
  <c r="E559" i="250"/>
  <c r="D559" i="250"/>
  <c r="C559" i="250"/>
  <c r="B559" i="250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Y473" i="249"/>
  <c r="Z473" i="249" s="1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B458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B459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W460" i="249"/>
  <c r="B462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Y462" i="249"/>
  <c r="G463" i="251" l="1"/>
  <c r="F463" i="251"/>
  <c r="E463" i="251"/>
  <c r="D463" i="251"/>
  <c r="C463" i="251"/>
  <c r="B463" i="251"/>
  <c r="J462" i="251"/>
  <c r="H461" i="251"/>
  <c r="J460" i="251" s="1"/>
  <c r="K460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G549" i="250"/>
  <c r="F549" i="250"/>
  <c r="E549" i="250"/>
  <c r="D549" i="250"/>
  <c r="C549" i="250"/>
  <c r="B549" i="250"/>
  <c r="J548" i="250"/>
  <c r="H547" i="250"/>
  <c r="J546" i="250" s="1"/>
  <c r="K546" i="250" s="1"/>
  <c r="H546" i="250"/>
  <c r="G546" i="250"/>
  <c r="F546" i="250"/>
  <c r="E546" i="250"/>
  <c r="D546" i="250"/>
  <c r="C546" i="250"/>
  <c r="B546" i="250"/>
  <c r="H545" i="250"/>
  <c r="G545" i="250"/>
  <c r="F545" i="250"/>
  <c r="E545" i="250"/>
  <c r="D545" i="250"/>
  <c r="C545" i="250"/>
  <c r="B545" i="250"/>
  <c r="V523" i="248"/>
  <c r="U523" i="248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W521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B520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B507" i="248" l="1"/>
  <c r="B506" i="248"/>
  <c r="G450" i="251" l="1"/>
  <c r="F450" i="251"/>
  <c r="E450" i="251"/>
  <c r="D450" i="251"/>
  <c r="C450" i="251"/>
  <c r="B450" i="251"/>
  <c r="J449" i="251"/>
  <c r="H448" i="251"/>
  <c r="J447" i="251" s="1"/>
  <c r="K447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J532" i="250" s="1"/>
  <c r="K532" i="250" s="1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Y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W447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Y521" i="248" l="1"/>
  <c r="Z521" i="248" s="1"/>
  <c r="Y460" i="249"/>
  <c r="Z460" i="249" s="1"/>
  <c r="C432" i="249"/>
  <c r="C433" i="249"/>
  <c r="G437" i="251" l="1"/>
  <c r="F437" i="251"/>
  <c r="E437" i="251"/>
  <c r="D437" i="251"/>
  <c r="C437" i="251"/>
  <c r="B437" i="251"/>
  <c r="J436" i="251"/>
  <c r="H435" i="251"/>
  <c r="J434" i="251" s="1"/>
  <c r="K434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J518" i="250" s="1"/>
  <c r="K518" i="250" s="1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Y508" i="248" l="1"/>
  <c r="Z508" i="248" s="1"/>
  <c r="Y447" i="249"/>
  <c r="Z447" i="249" s="1"/>
  <c r="P423" i="249"/>
  <c r="P410" i="249"/>
  <c r="G424" i="251" l="1"/>
  <c r="F424" i="251"/>
  <c r="E424" i="251"/>
  <c r="D424" i="251"/>
  <c r="C424" i="251"/>
  <c r="B424" i="251"/>
  <c r="J423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Y434" i="249" s="1"/>
  <c r="Z434" i="249" s="1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Y495" i="248" s="1"/>
  <c r="Z495" i="248" s="1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<sst xmlns="http://schemas.openxmlformats.org/spreadsheetml/2006/main" count="3257" uniqueCount="253">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</sst>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00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3%20Lote%20M620-F619/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601</v>
          </cell>
          <cell r="F371">
            <v>54</v>
          </cell>
          <cell r="Q371">
            <v>614</v>
          </cell>
          <cell r="R371">
            <v>55</v>
          </cell>
          <cell r="AC371">
            <v>612</v>
          </cell>
          <cell r="AD371">
            <v>55</v>
          </cell>
          <cell r="AO371">
            <v>137</v>
          </cell>
          <cell r="AP371">
            <v>14</v>
          </cell>
          <cell r="BA371">
            <v>604</v>
          </cell>
          <cell r="BB371">
            <v>55</v>
          </cell>
          <cell r="BM371">
            <v>610</v>
          </cell>
          <cell r="BN371">
            <v>54</v>
          </cell>
          <cell r="BY371">
            <v>608</v>
          </cell>
          <cell r="BZ371">
            <v>55</v>
          </cell>
          <cell r="CK371">
            <v>603</v>
          </cell>
          <cell r="CL371">
            <v>51</v>
          </cell>
          <cell r="CW371">
            <v>608</v>
          </cell>
          <cell r="CX371">
            <v>52</v>
          </cell>
          <cell r="DI371">
            <v>604</v>
          </cell>
          <cell r="DJ371">
            <v>52</v>
          </cell>
          <cell r="DU371">
            <v>145</v>
          </cell>
          <cell r="DV371">
            <v>10</v>
          </cell>
          <cell r="EG371">
            <v>607</v>
          </cell>
          <cell r="EH371">
            <v>52</v>
          </cell>
          <cell r="ES371">
            <v>608</v>
          </cell>
          <cell r="ET371">
            <v>51</v>
          </cell>
          <cell r="FE371">
            <v>603</v>
          </cell>
          <cell r="FF371">
            <v>52</v>
          </cell>
          <cell r="FQ371">
            <v>614</v>
          </cell>
          <cell r="FR371">
            <v>55</v>
          </cell>
          <cell r="GC371">
            <v>604</v>
          </cell>
          <cell r="GD371">
            <v>55</v>
          </cell>
          <cell r="GO371">
            <v>613</v>
          </cell>
          <cell r="GP371">
            <v>55</v>
          </cell>
          <cell r="HA371">
            <v>133</v>
          </cell>
          <cell r="HB371">
            <v>12</v>
          </cell>
          <cell r="HM371">
            <v>613</v>
          </cell>
          <cell r="HN371">
            <v>55</v>
          </cell>
          <cell r="HY371">
            <v>605</v>
          </cell>
          <cell r="HZ371">
            <v>54</v>
          </cell>
          <cell r="IK371">
            <v>612</v>
          </cell>
          <cell r="IL371">
            <v>55</v>
          </cell>
        </row>
      </sheetData>
      <sheetData sheetId="2">
        <row r="371">
          <cell r="E371">
            <v>555</v>
          </cell>
          <cell r="F371">
            <v>49</v>
          </cell>
          <cell r="Q371">
            <v>571</v>
          </cell>
          <cell r="R371">
            <v>50</v>
          </cell>
          <cell r="AC371">
            <v>75</v>
          </cell>
          <cell r="AD371">
            <v>6</v>
          </cell>
          <cell r="AO371">
            <v>585</v>
          </cell>
          <cell r="AP371">
            <v>50</v>
          </cell>
          <cell r="BA371">
            <v>575</v>
          </cell>
          <cell r="BB371">
            <v>50</v>
          </cell>
          <cell r="BM371">
            <v>574</v>
          </cell>
          <cell r="BN371">
            <v>50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880" t="s">
        <v>18</v>
      </c>
      <c r="C4" s="881"/>
      <c r="D4" s="881"/>
      <c r="E4" s="881"/>
      <c r="F4" s="881"/>
      <c r="G4" s="881"/>
      <c r="H4" s="881"/>
      <c r="I4" s="881"/>
      <c r="J4" s="882"/>
      <c r="K4" s="880" t="s">
        <v>21</v>
      </c>
      <c r="L4" s="881"/>
      <c r="M4" s="881"/>
      <c r="N4" s="881"/>
      <c r="O4" s="881"/>
      <c r="P4" s="881"/>
      <c r="Q4" s="881"/>
      <c r="R4" s="881"/>
      <c r="S4" s="881"/>
      <c r="T4" s="88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880" t="s">
        <v>23</v>
      </c>
      <c r="C17" s="881"/>
      <c r="D17" s="881"/>
      <c r="E17" s="881"/>
      <c r="F17" s="88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488"/>
  <sheetViews>
    <sheetView showGridLines="0" topLeftCell="A451" zoomScale="70" zoomScaleNormal="70" workbookViewId="0">
      <selection activeCell="W484" sqref="W484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960" t="s">
        <v>53</v>
      </c>
      <c r="C8" s="961"/>
      <c r="D8" s="961"/>
      <c r="E8" s="961"/>
      <c r="F8" s="961"/>
      <c r="G8" s="962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60" t="s">
        <v>53</v>
      </c>
      <c r="C21" s="961"/>
      <c r="D21" s="961"/>
      <c r="E21" s="961"/>
      <c r="F21" s="961"/>
      <c r="G21" s="962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60" t="s">
        <v>53</v>
      </c>
      <c r="C34" s="961"/>
      <c r="D34" s="961"/>
      <c r="E34" s="961"/>
      <c r="F34" s="961"/>
      <c r="G34" s="962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960" t="s">
        <v>53</v>
      </c>
      <c r="C47" s="961"/>
      <c r="D47" s="961"/>
      <c r="E47" s="961"/>
      <c r="F47" s="961"/>
      <c r="G47" s="962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960" t="s">
        <v>53</v>
      </c>
      <c r="C60" s="961"/>
      <c r="D60" s="961"/>
      <c r="E60" s="961"/>
      <c r="F60" s="962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960" t="s">
        <v>53</v>
      </c>
      <c r="C73" s="961"/>
      <c r="D73" s="961"/>
      <c r="E73" s="961"/>
      <c r="F73" s="962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885" t="s">
        <v>53</v>
      </c>
      <c r="C86" s="886"/>
      <c r="D86" s="886"/>
      <c r="E86" s="886"/>
      <c r="F86" s="887"/>
      <c r="G86" s="998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1001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885" t="s">
        <v>53</v>
      </c>
      <c r="C99" s="886"/>
      <c r="D99" s="886"/>
      <c r="E99" s="886"/>
      <c r="F99" s="887"/>
      <c r="G99" s="998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1001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885" t="s">
        <v>53</v>
      </c>
      <c r="C112" s="886"/>
      <c r="D112" s="886"/>
      <c r="E112" s="886"/>
      <c r="F112" s="887"/>
      <c r="G112" s="998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1001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885" t="s">
        <v>53</v>
      </c>
      <c r="C125" s="886"/>
      <c r="D125" s="886"/>
      <c r="E125" s="886"/>
      <c r="F125" s="887"/>
      <c r="G125" s="998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1001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885" t="s">
        <v>53</v>
      </c>
      <c r="C138" s="886"/>
      <c r="D138" s="886"/>
      <c r="E138" s="886"/>
      <c r="F138" s="887"/>
      <c r="G138" s="998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1001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885" t="s">
        <v>53</v>
      </c>
      <c r="C151" s="886"/>
      <c r="D151" s="886"/>
      <c r="E151" s="886"/>
      <c r="F151" s="887"/>
      <c r="G151" s="998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1001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885" t="s">
        <v>53</v>
      </c>
      <c r="C164" s="886"/>
      <c r="D164" s="886"/>
      <c r="E164" s="886"/>
      <c r="F164" s="887"/>
      <c r="G164" s="998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1001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10" ht="13.5" thickBot="1" x14ac:dyDescent="0.25">
      <c r="A177" s="272" t="s">
        <v>153</v>
      </c>
      <c r="B177" s="885" t="s">
        <v>53</v>
      </c>
      <c r="C177" s="886"/>
      <c r="D177" s="886"/>
      <c r="E177" s="886"/>
      <c r="F177" s="887"/>
      <c r="G177" s="998" t="s">
        <v>0</v>
      </c>
      <c r="H177" s="200">
        <v>168</v>
      </c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1000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.5" thickBot="1" x14ac:dyDescent="0.25"/>
    <row r="190" spans="1:10" ht="13.5" thickBot="1" x14ac:dyDescent="0.25">
      <c r="A190" s="272" t="s">
        <v>158</v>
      </c>
      <c r="B190" s="885" t="s">
        <v>53</v>
      </c>
      <c r="C190" s="886"/>
      <c r="D190" s="886"/>
      <c r="E190" s="886"/>
      <c r="F190" s="887"/>
      <c r="G190" s="998" t="s">
        <v>0</v>
      </c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1000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885" t="s">
        <v>53</v>
      </c>
      <c r="C203" s="886"/>
      <c r="D203" s="886"/>
      <c r="E203" s="886"/>
      <c r="F203" s="887"/>
      <c r="G203" s="998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1000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885" t="s">
        <v>53</v>
      </c>
      <c r="C216" s="886"/>
      <c r="D216" s="886"/>
      <c r="E216" s="886"/>
      <c r="F216" s="887"/>
      <c r="G216" s="998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1000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885" t="s">
        <v>53</v>
      </c>
      <c r="C229" s="886"/>
      <c r="D229" s="886"/>
      <c r="E229" s="886"/>
      <c r="F229" s="887"/>
      <c r="G229" s="998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1000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885" t="s">
        <v>53</v>
      </c>
      <c r="C242" s="886"/>
      <c r="D242" s="886"/>
      <c r="E242" s="886"/>
      <c r="F242" s="887"/>
      <c r="G242" s="998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1000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885" t="s">
        <v>53</v>
      </c>
      <c r="C255" s="886"/>
      <c r="D255" s="886"/>
      <c r="E255" s="886"/>
      <c r="F255" s="887"/>
      <c r="G255" s="998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1000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885" t="s">
        <v>53</v>
      </c>
      <c r="C268" s="886"/>
      <c r="D268" s="886"/>
      <c r="E268" s="886"/>
      <c r="F268" s="887"/>
      <c r="G268" s="998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1000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885" t="s">
        <v>53</v>
      </c>
      <c r="C282" s="886"/>
      <c r="D282" s="886"/>
      <c r="E282" s="887"/>
      <c r="F282" s="998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1000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967" t="s">
        <v>53</v>
      </c>
      <c r="C296" s="968"/>
      <c r="D296" s="968"/>
      <c r="E296" s="968"/>
      <c r="F296" s="968"/>
      <c r="G296" s="968"/>
      <c r="H296" s="969"/>
      <c r="I296" s="967" t="s">
        <v>114</v>
      </c>
      <c r="J296" s="968"/>
      <c r="K296" s="968"/>
      <c r="L296" s="968"/>
      <c r="M296" s="968"/>
      <c r="N296" s="968"/>
      <c r="O296" s="969"/>
      <c r="P296" s="967" t="s">
        <v>63</v>
      </c>
      <c r="Q296" s="968"/>
      <c r="R296" s="968"/>
      <c r="S296" s="968"/>
      <c r="T296" s="968"/>
      <c r="U296" s="968"/>
      <c r="V296" s="969"/>
      <c r="W296" s="998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999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967" t="s">
        <v>53</v>
      </c>
      <c r="C309" s="968"/>
      <c r="D309" s="968"/>
      <c r="E309" s="968"/>
      <c r="F309" s="968"/>
      <c r="G309" s="968"/>
      <c r="H309" s="969"/>
      <c r="I309" s="967" t="s">
        <v>114</v>
      </c>
      <c r="J309" s="968"/>
      <c r="K309" s="968"/>
      <c r="L309" s="968"/>
      <c r="M309" s="968"/>
      <c r="N309" s="968"/>
      <c r="O309" s="969"/>
      <c r="P309" s="967" t="s">
        <v>63</v>
      </c>
      <c r="Q309" s="968"/>
      <c r="R309" s="968"/>
      <c r="S309" s="968"/>
      <c r="T309" s="968"/>
      <c r="U309" s="968"/>
      <c r="V309" s="969"/>
      <c r="W309" s="998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999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967" t="s">
        <v>53</v>
      </c>
      <c r="C322" s="968"/>
      <c r="D322" s="968"/>
      <c r="E322" s="968"/>
      <c r="F322" s="968"/>
      <c r="G322" s="968"/>
      <c r="H322" s="969"/>
      <c r="I322" s="967" t="s">
        <v>114</v>
      </c>
      <c r="J322" s="968"/>
      <c r="K322" s="968"/>
      <c r="L322" s="968"/>
      <c r="M322" s="968"/>
      <c r="N322" s="968"/>
      <c r="O322" s="969"/>
      <c r="P322" s="967" t="s">
        <v>63</v>
      </c>
      <c r="Q322" s="968"/>
      <c r="R322" s="968"/>
      <c r="S322" s="968"/>
      <c r="T322" s="968"/>
      <c r="U322" s="968"/>
      <c r="V322" s="969"/>
      <c r="W322" s="998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999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967" t="s">
        <v>53</v>
      </c>
      <c r="C335" s="968"/>
      <c r="D335" s="968"/>
      <c r="E335" s="968"/>
      <c r="F335" s="968"/>
      <c r="G335" s="968"/>
      <c r="H335" s="969"/>
      <c r="I335" s="967" t="s">
        <v>114</v>
      </c>
      <c r="J335" s="968"/>
      <c r="K335" s="968"/>
      <c r="L335" s="968"/>
      <c r="M335" s="968"/>
      <c r="N335" s="968"/>
      <c r="O335" s="969"/>
      <c r="P335" s="967" t="s">
        <v>63</v>
      </c>
      <c r="Q335" s="968"/>
      <c r="R335" s="968"/>
      <c r="S335" s="968"/>
      <c r="T335" s="968"/>
      <c r="U335" s="968"/>
      <c r="V335" s="969"/>
      <c r="W335" s="998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999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967" t="s">
        <v>53</v>
      </c>
      <c r="C348" s="968"/>
      <c r="D348" s="968"/>
      <c r="E348" s="968"/>
      <c r="F348" s="968"/>
      <c r="G348" s="968"/>
      <c r="H348" s="969"/>
      <c r="I348" s="967" t="s">
        <v>114</v>
      </c>
      <c r="J348" s="968"/>
      <c r="K348" s="968"/>
      <c r="L348" s="968"/>
      <c r="M348" s="968"/>
      <c r="N348" s="968"/>
      <c r="O348" s="969"/>
      <c r="P348" s="967" t="s">
        <v>63</v>
      </c>
      <c r="Q348" s="968"/>
      <c r="R348" s="968"/>
      <c r="S348" s="968"/>
      <c r="T348" s="968"/>
      <c r="U348" s="968"/>
      <c r="V348" s="969"/>
      <c r="W348" s="998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999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967" t="s">
        <v>53</v>
      </c>
      <c r="C361" s="968"/>
      <c r="D361" s="968"/>
      <c r="E361" s="968"/>
      <c r="F361" s="968"/>
      <c r="G361" s="968"/>
      <c r="H361" s="969"/>
      <c r="I361" s="967" t="s">
        <v>114</v>
      </c>
      <c r="J361" s="968"/>
      <c r="K361" s="968"/>
      <c r="L361" s="968"/>
      <c r="M361" s="968"/>
      <c r="N361" s="968"/>
      <c r="O361" s="969"/>
      <c r="P361" s="967" t="s">
        <v>63</v>
      </c>
      <c r="Q361" s="968"/>
      <c r="R361" s="968"/>
      <c r="S361" s="968"/>
      <c r="T361" s="968"/>
      <c r="U361" s="968"/>
      <c r="V361" s="969"/>
      <c r="W361" s="998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999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967" t="s">
        <v>53</v>
      </c>
      <c r="C374" s="968"/>
      <c r="D374" s="968"/>
      <c r="E374" s="968"/>
      <c r="F374" s="968"/>
      <c r="G374" s="968"/>
      <c r="H374" s="969"/>
      <c r="I374" s="967" t="s">
        <v>114</v>
      </c>
      <c r="J374" s="968"/>
      <c r="K374" s="968"/>
      <c r="L374" s="968"/>
      <c r="M374" s="968"/>
      <c r="N374" s="968"/>
      <c r="O374" s="969"/>
      <c r="P374" s="967" t="s">
        <v>63</v>
      </c>
      <c r="Q374" s="968"/>
      <c r="R374" s="968"/>
      <c r="S374" s="968"/>
      <c r="T374" s="968"/>
      <c r="U374" s="968"/>
      <c r="V374" s="969"/>
      <c r="W374" s="998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999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967" t="s">
        <v>53</v>
      </c>
      <c r="C387" s="968"/>
      <c r="D387" s="968"/>
      <c r="E387" s="968"/>
      <c r="F387" s="968"/>
      <c r="G387" s="968"/>
      <c r="H387" s="969"/>
      <c r="I387" s="967" t="s">
        <v>114</v>
      </c>
      <c r="J387" s="968"/>
      <c r="K387" s="968"/>
      <c r="L387" s="968"/>
      <c r="M387" s="968"/>
      <c r="N387" s="968"/>
      <c r="O387" s="969"/>
      <c r="P387" s="967" t="s">
        <v>63</v>
      </c>
      <c r="Q387" s="968"/>
      <c r="R387" s="968"/>
      <c r="S387" s="968"/>
      <c r="T387" s="968"/>
      <c r="U387" s="968"/>
      <c r="V387" s="969"/>
      <c r="W387" s="998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999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967" t="s">
        <v>53</v>
      </c>
      <c r="C400" s="968"/>
      <c r="D400" s="968"/>
      <c r="E400" s="968"/>
      <c r="F400" s="968"/>
      <c r="G400" s="968"/>
      <c r="H400" s="969"/>
      <c r="I400" s="967" t="s">
        <v>114</v>
      </c>
      <c r="J400" s="968"/>
      <c r="K400" s="968"/>
      <c r="L400" s="968"/>
      <c r="M400" s="968"/>
      <c r="N400" s="968"/>
      <c r="O400" s="969"/>
      <c r="P400" s="967" t="s">
        <v>63</v>
      </c>
      <c r="Q400" s="968"/>
      <c r="R400" s="968"/>
      <c r="S400" s="968"/>
      <c r="T400" s="968"/>
      <c r="U400" s="968"/>
      <c r="V400" s="969"/>
      <c r="W400" s="998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999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.5" thickBot="1" x14ac:dyDescent="0.25"/>
    <row r="413" spans="1:26" ht="13.5" thickBot="1" x14ac:dyDescent="0.25">
      <c r="A413" s="272" t="s">
        <v>247</v>
      </c>
      <c r="B413" s="967" t="s">
        <v>53</v>
      </c>
      <c r="C413" s="968"/>
      <c r="D413" s="968"/>
      <c r="E413" s="968"/>
      <c r="F413" s="968"/>
      <c r="G413" s="968"/>
      <c r="H413" s="969"/>
      <c r="I413" s="967" t="s">
        <v>114</v>
      </c>
      <c r="J413" s="968"/>
      <c r="K413" s="968"/>
      <c r="L413" s="968"/>
      <c r="M413" s="968"/>
      <c r="N413" s="968"/>
      <c r="O413" s="969"/>
      <c r="P413" s="967" t="s">
        <v>63</v>
      </c>
      <c r="Q413" s="968"/>
      <c r="R413" s="968"/>
      <c r="S413" s="968"/>
      <c r="T413" s="968"/>
      <c r="U413" s="968"/>
      <c r="V413" s="969"/>
      <c r="W413" s="998" t="s">
        <v>0</v>
      </c>
      <c r="X413" s="776"/>
      <c r="Y413" s="776"/>
      <c r="Z413" s="776"/>
    </row>
    <row r="414" spans="1:26" ht="13.5" thickBot="1" x14ac:dyDescent="0.25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999"/>
      <c r="X414" s="776"/>
      <c r="Y414" s="776"/>
      <c r="Z414" s="776"/>
    </row>
    <row r="415" spans="1:26" x14ac:dyDescent="0.2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.5" thickBot="1" x14ac:dyDescent="0.25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  <row r="425" spans="1:26" ht="13.5" thickBot="1" x14ac:dyDescent="0.25"/>
    <row r="426" spans="1:26" ht="13.5" thickBot="1" x14ac:dyDescent="0.25">
      <c r="A426" s="272" t="s">
        <v>248</v>
      </c>
      <c r="B426" s="967" t="s">
        <v>53</v>
      </c>
      <c r="C426" s="968"/>
      <c r="D426" s="968"/>
      <c r="E426" s="968"/>
      <c r="F426" s="968"/>
      <c r="G426" s="968"/>
      <c r="H426" s="969"/>
      <c r="I426" s="967" t="s">
        <v>114</v>
      </c>
      <c r="J426" s="968"/>
      <c r="K426" s="968"/>
      <c r="L426" s="968"/>
      <c r="M426" s="968"/>
      <c r="N426" s="968"/>
      <c r="O426" s="969"/>
      <c r="P426" s="967" t="s">
        <v>63</v>
      </c>
      <c r="Q426" s="968"/>
      <c r="R426" s="968"/>
      <c r="S426" s="968"/>
      <c r="T426" s="968"/>
      <c r="U426" s="968"/>
      <c r="V426" s="969"/>
      <c r="W426" s="998" t="s">
        <v>0</v>
      </c>
      <c r="X426" s="810">
        <v>250</v>
      </c>
      <c r="Y426" s="810"/>
      <c r="Z426" s="810"/>
    </row>
    <row r="427" spans="1:26" ht="13.5" thickBot="1" x14ac:dyDescent="0.25">
      <c r="A427" s="231" t="s">
        <v>54</v>
      </c>
      <c r="B427" s="795">
        <v>1</v>
      </c>
      <c r="C427" s="796">
        <v>2</v>
      </c>
      <c r="D427" s="796">
        <v>3</v>
      </c>
      <c r="E427" s="796">
        <v>4</v>
      </c>
      <c r="F427" s="796">
        <v>5</v>
      </c>
      <c r="G427" s="796">
        <v>6</v>
      </c>
      <c r="H427" s="797">
        <v>7</v>
      </c>
      <c r="I427" s="795">
        <v>1</v>
      </c>
      <c r="J427" s="796">
        <v>2</v>
      </c>
      <c r="K427" s="796">
        <v>3</v>
      </c>
      <c r="L427" s="796">
        <v>4</v>
      </c>
      <c r="M427" s="796">
        <v>5</v>
      </c>
      <c r="N427" s="796">
        <v>6</v>
      </c>
      <c r="O427" s="797">
        <v>7</v>
      </c>
      <c r="P427" s="795">
        <v>1</v>
      </c>
      <c r="Q427" s="796">
        <v>2</v>
      </c>
      <c r="R427" s="796">
        <v>3</v>
      </c>
      <c r="S427" s="796">
        <v>4</v>
      </c>
      <c r="T427" s="796">
        <v>5</v>
      </c>
      <c r="U427" s="796">
        <v>6</v>
      </c>
      <c r="V427" s="797">
        <v>7</v>
      </c>
      <c r="W427" s="999"/>
      <c r="X427" s="810"/>
      <c r="Y427" s="810"/>
      <c r="Z427" s="810"/>
    </row>
    <row r="428" spans="1:26" x14ac:dyDescent="0.2">
      <c r="A428" s="236" t="s">
        <v>3</v>
      </c>
      <c r="B428" s="798">
        <v>4205</v>
      </c>
      <c r="C428" s="799">
        <v>4205</v>
      </c>
      <c r="D428" s="799">
        <v>4205</v>
      </c>
      <c r="E428" s="799">
        <v>4205</v>
      </c>
      <c r="F428" s="799">
        <v>4205</v>
      </c>
      <c r="G428" s="799">
        <v>4205</v>
      </c>
      <c r="H428" s="803">
        <v>4205</v>
      </c>
      <c r="I428" s="798">
        <v>4205</v>
      </c>
      <c r="J428" s="799">
        <v>4205</v>
      </c>
      <c r="K428" s="799">
        <v>4205</v>
      </c>
      <c r="L428" s="799">
        <v>4205</v>
      </c>
      <c r="M428" s="799">
        <v>4205</v>
      </c>
      <c r="N428" s="799">
        <v>4205</v>
      </c>
      <c r="O428" s="800">
        <v>4205</v>
      </c>
      <c r="P428" s="805">
        <v>4205</v>
      </c>
      <c r="Q428" s="799">
        <v>4205</v>
      </c>
      <c r="R428" s="799">
        <v>4205</v>
      </c>
      <c r="S428" s="799">
        <v>4205</v>
      </c>
      <c r="T428" s="799">
        <v>4205</v>
      </c>
      <c r="U428" s="799">
        <v>4205</v>
      </c>
      <c r="V428" s="800">
        <v>4205</v>
      </c>
      <c r="W428" s="794">
        <v>4205</v>
      </c>
      <c r="X428" s="810"/>
      <c r="Y428" s="810"/>
      <c r="Z428" s="810"/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806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  <c r="X429" s="810"/>
      <c r="Y429" s="810"/>
      <c r="Z429" s="810"/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807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  <c r="X430" s="810"/>
      <c r="Y430" s="810"/>
      <c r="Z430" s="810"/>
    </row>
    <row r="431" spans="1:26" ht="13.5" thickBot="1" x14ac:dyDescent="0.25">
      <c r="A431" s="231" t="s">
        <v>8</v>
      </c>
      <c r="B431" s="698">
        <v>5.5E-2</v>
      </c>
      <c r="C431" s="699">
        <v>6.7000000000000004E-2</v>
      </c>
      <c r="D431" s="801">
        <v>4.1000000000000002E-2</v>
      </c>
      <c r="E431" s="801">
        <v>7.1999999999999995E-2</v>
      </c>
      <c r="F431" s="801">
        <v>4.8000000000000001E-2</v>
      </c>
      <c r="G431" s="801">
        <v>6.9000000000000006E-2</v>
      </c>
      <c r="H431" s="804">
        <v>6.4000000000000001E-2</v>
      </c>
      <c r="I431" s="809">
        <v>4.8000000000000001E-2</v>
      </c>
      <c r="J431" s="801">
        <v>5.3999999999999999E-2</v>
      </c>
      <c r="K431" s="801">
        <v>0.08</v>
      </c>
      <c r="L431" s="801">
        <v>3.4000000000000002E-2</v>
      </c>
      <c r="M431" s="801">
        <v>5.2999999999999999E-2</v>
      </c>
      <c r="N431" s="801">
        <v>6.7000000000000004E-2</v>
      </c>
      <c r="O431" s="802">
        <v>5.0999999999999997E-2</v>
      </c>
      <c r="P431" s="808">
        <v>5.2999999999999999E-2</v>
      </c>
      <c r="Q431" s="801">
        <v>5.5E-2</v>
      </c>
      <c r="R431" s="801">
        <v>4.5999999999999999E-2</v>
      </c>
      <c r="S431" s="801">
        <v>0.09</v>
      </c>
      <c r="T431" s="801">
        <v>0.05</v>
      </c>
      <c r="U431" s="801">
        <v>4.2999999999999997E-2</v>
      </c>
      <c r="V431" s="802">
        <v>6.7000000000000004E-2</v>
      </c>
      <c r="W431" s="413">
        <v>6.0999999999999999E-2</v>
      </c>
      <c r="X431" s="810"/>
      <c r="Y431" s="810"/>
      <c r="Z431" s="810"/>
    </row>
    <row r="432" spans="1:26" x14ac:dyDescent="0.2">
      <c r="A432" s="241" t="s">
        <v>1</v>
      </c>
      <c r="B432" s="774">
        <f t="shared" ref="B432:W432" si="99">B429/B428*100-100</f>
        <v>6.9441141498216297</v>
      </c>
      <c r="C432" s="775">
        <f t="shared" si="99"/>
        <v>4.4946492271105853</v>
      </c>
      <c r="D432" s="775">
        <f t="shared" si="99"/>
        <v>4.5422116527942933</v>
      </c>
      <c r="E432" s="775">
        <f t="shared" si="99"/>
        <v>10.249702734839474</v>
      </c>
      <c r="F432" s="775">
        <f t="shared" si="99"/>
        <v>6.7776456599286661</v>
      </c>
      <c r="G432" s="775">
        <f t="shared" si="99"/>
        <v>4.8038049940547012</v>
      </c>
      <c r="H432" s="787">
        <f t="shared" si="99"/>
        <v>8.0618311533888374</v>
      </c>
      <c r="I432" s="774">
        <f t="shared" si="99"/>
        <v>2.9726516052318601</v>
      </c>
      <c r="J432" s="775">
        <f t="shared" si="99"/>
        <v>3.8525564803804997</v>
      </c>
      <c r="K432" s="775">
        <f t="shared" si="99"/>
        <v>3.258026159334122</v>
      </c>
      <c r="L432" s="775">
        <f t="shared" si="99"/>
        <v>0.99881093935789522</v>
      </c>
      <c r="M432" s="775">
        <f t="shared" si="99"/>
        <v>4.7800237812128472</v>
      </c>
      <c r="N432" s="775">
        <f t="shared" si="99"/>
        <v>-1.8787158145065348</v>
      </c>
      <c r="O432" s="787">
        <f t="shared" si="99"/>
        <v>6.1831153388822742</v>
      </c>
      <c r="P432" s="774">
        <f t="shared" si="99"/>
        <v>1.7835909631391189</v>
      </c>
      <c r="Q432" s="775">
        <f t="shared" si="99"/>
        <v>5.4458977407847868</v>
      </c>
      <c r="R432" s="775">
        <f t="shared" si="99"/>
        <v>0.19024970273484598</v>
      </c>
      <c r="S432" s="775">
        <f t="shared" si="99"/>
        <v>2.4256837098691904</v>
      </c>
      <c r="T432" s="775">
        <f t="shared" si="99"/>
        <v>2.2592152199762268</v>
      </c>
      <c r="U432" s="775">
        <f t="shared" si="99"/>
        <v>3.7812128418549378</v>
      </c>
      <c r="V432" s="787">
        <f t="shared" si="99"/>
        <v>1.8311533888228269</v>
      </c>
      <c r="W432" s="411">
        <f t="shared" si="99"/>
        <v>3.9714625445897695</v>
      </c>
      <c r="X432" s="810"/>
      <c r="Y432" s="810"/>
      <c r="Z432" s="810"/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  <c r="X433" s="810"/>
      <c r="Y433" s="810"/>
      <c r="Z433" s="810"/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81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815"/>
      <c r="C435" s="816"/>
      <c r="D435" s="816"/>
      <c r="E435" s="816"/>
      <c r="F435" s="816"/>
      <c r="G435" s="816"/>
      <c r="H435" s="817"/>
      <c r="I435" s="815"/>
      <c r="J435" s="816"/>
      <c r="K435" s="816"/>
      <c r="L435" s="816"/>
      <c r="M435" s="816"/>
      <c r="N435" s="816"/>
      <c r="O435" s="817"/>
      <c r="P435" s="815"/>
      <c r="Q435" s="816"/>
      <c r="R435" s="816"/>
      <c r="S435" s="816"/>
      <c r="T435" s="816"/>
      <c r="U435" s="816"/>
      <c r="V435" s="817"/>
      <c r="W435" s="811"/>
      <c r="X435" s="810" t="s">
        <v>57</v>
      </c>
      <c r="Y435" s="810">
        <v>149.24</v>
      </c>
      <c r="Z435" s="810"/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810" t="s">
        <v>26</v>
      </c>
      <c r="Y436" s="810">
        <f>Y435-Y422</f>
        <v>0.83000000000001251</v>
      </c>
      <c r="Z436" s="810"/>
    </row>
    <row r="438" spans="1:26" ht="13.5" thickBot="1" x14ac:dyDescent="0.25"/>
    <row r="439" spans="1:26" ht="13.5" thickBot="1" x14ac:dyDescent="0.25">
      <c r="A439" s="272" t="s">
        <v>249</v>
      </c>
      <c r="B439" s="967" t="s">
        <v>53</v>
      </c>
      <c r="C439" s="968"/>
      <c r="D439" s="968"/>
      <c r="E439" s="968"/>
      <c r="F439" s="968"/>
      <c r="G439" s="968"/>
      <c r="H439" s="969"/>
      <c r="I439" s="967" t="s">
        <v>114</v>
      </c>
      <c r="J439" s="968"/>
      <c r="K439" s="968"/>
      <c r="L439" s="968"/>
      <c r="M439" s="968"/>
      <c r="N439" s="968"/>
      <c r="O439" s="969"/>
      <c r="P439" s="967" t="s">
        <v>63</v>
      </c>
      <c r="Q439" s="968"/>
      <c r="R439" s="968"/>
      <c r="S439" s="968"/>
      <c r="T439" s="968"/>
      <c r="U439" s="968"/>
      <c r="V439" s="969"/>
      <c r="W439" s="998" t="s">
        <v>0</v>
      </c>
      <c r="X439" s="818"/>
      <c r="Y439" s="818"/>
      <c r="Z439" s="818"/>
    </row>
    <row r="440" spans="1:26" x14ac:dyDescent="0.2">
      <c r="A440" s="231" t="s">
        <v>54</v>
      </c>
      <c r="B440" s="795">
        <v>1</v>
      </c>
      <c r="C440" s="796">
        <v>2</v>
      </c>
      <c r="D440" s="796">
        <v>3</v>
      </c>
      <c r="E440" s="796">
        <v>4</v>
      </c>
      <c r="F440" s="796">
        <v>5</v>
      </c>
      <c r="G440" s="796">
        <v>6</v>
      </c>
      <c r="H440" s="797">
        <v>7</v>
      </c>
      <c r="I440" s="795">
        <v>1</v>
      </c>
      <c r="J440" s="796">
        <v>2</v>
      </c>
      <c r="K440" s="796">
        <v>3</v>
      </c>
      <c r="L440" s="796">
        <v>4</v>
      </c>
      <c r="M440" s="796">
        <v>5</v>
      </c>
      <c r="N440" s="796">
        <v>6</v>
      </c>
      <c r="O440" s="797">
        <v>7</v>
      </c>
      <c r="P440" s="795">
        <v>1</v>
      </c>
      <c r="Q440" s="796">
        <v>2</v>
      </c>
      <c r="R440" s="796">
        <v>3</v>
      </c>
      <c r="S440" s="796">
        <v>4</v>
      </c>
      <c r="T440" s="796">
        <v>5</v>
      </c>
      <c r="U440" s="796">
        <v>6</v>
      </c>
      <c r="V440" s="797">
        <v>7</v>
      </c>
      <c r="W440" s="999"/>
      <c r="X440" s="818"/>
      <c r="Y440" s="818"/>
      <c r="Z440" s="818"/>
    </row>
    <row r="441" spans="1:26" x14ac:dyDescent="0.2">
      <c r="A441" s="236" t="s">
        <v>3</v>
      </c>
      <c r="B441" s="826">
        <v>4220</v>
      </c>
      <c r="C441" s="826">
        <v>4220</v>
      </c>
      <c r="D441" s="826">
        <v>4220</v>
      </c>
      <c r="E441" s="826">
        <v>4220</v>
      </c>
      <c r="F441" s="826">
        <v>4220</v>
      </c>
      <c r="G441" s="826">
        <v>4220</v>
      </c>
      <c r="H441" s="826">
        <v>4220</v>
      </c>
      <c r="I441" s="826">
        <v>4220</v>
      </c>
      <c r="J441" s="826">
        <v>4220</v>
      </c>
      <c r="K441" s="826">
        <v>4220</v>
      </c>
      <c r="L441" s="826">
        <v>4220</v>
      </c>
      <c r="M441" s="826">
        <v>4220</v>
      </c>
      <c r="N441" s="826">
        <v>4220</v>
      </c>
      <c r="O441" s="826">
        <v>4220</v>
      </c>
      <c r="P441" s="826">
        <v>4220</v>
      </c>
      <c r="Q441" s="826">
        <v>4220</v>
      </c>
      <c r="R441" s="826">
        <v>4220</v>
      </c>
      <c r="S441" s="826">
        <v>4220</v>
      </c>
      <c r="T441" s="826">
        <v>4220</v>
      </c>
      <c r="U441" s="826">
        <v>4220</v>
      </c>
      <c r="V441" s="826">
        <v>4220</v>
      </c>
      <c r="W441" s="826">
        <v>4220</v>
      </c>
      <c r="X441" s="818"/>
      <c r="Y441" s="818"/>
      <c r="Z441" s="818"/>
    </row>
    <row r="442" spans="1:26" x14ac:dyDescent="0.2">
      <c r="A442" s="241" t="s">
        <v>6</v>
      </c>
      <c r="B442" s="300">
        <v>4310</v>
      </c>
      <c r="C442" s="301">
        <v>4342</v>
      </c>
      <c r="D442" s="301">
        <v>4500</v>
      </c>
      <c r="E442" s="301">
        <v>3877</v>
      </c>
      <c r="F442" s="301">
        <v>4569</v>
      </c>
      <c r="G442" s="301">
        <v>4823</v>
      </c>
      <c r="H442" s="345">
        <v>4814</v>
      </c>
      <c r="I442" s="300">
        <v>4459</v>
      </c>
      <c r="J442" s="301">
        <v>4371</v>
      </c>
      <c r="K442" s="301">
        <v>4422</v>
      </c>
      <c r="L442" s="301">
        <v>4276</v>
      </c>
      <c r="M442" s="301">
        <v>4455</v>
      </c>
      <c r="N442" s="301">
        <v>4403</v>
      </c>
      <c r="O442" s="394">
        <v>4466</v>
      </c>
      <c r="P442" s="806">
        <v>4307</v>
      </c>
      <c r="Q442" s="301">
        <v>4373</v>
      </c>
      <c r="R442" s="301">
        <v>4209</v>
      </c>
      <c r="S442" s="301">
        <v>4276</v>
      </c>
      <c r="T442" s="301">
        <v>4300</v>
      </c>
      <c r="U442" s="301">
        <v>4343</v>
      </c>
      <c r="V442" s="394">
        <v>4147</v>
      </c>
      <c r="W442" s="390">
        <v>4412</v>
      </c>
      <c r="X442" s="818"/>
      <c r="Y442" s="818"/>
      <c r="Z442" s="818"/>
    </row>
    <row r="443" spans="1:26" x14ac:dyDescent="0.2">
      <c r="A443" s="231" t="s">
        <v>7</v>
      </c>
      <c r="B443" s="302">
        <v>100</v>
      </c>
      <c r="C443" s="303">
        <v>100</v>
      </c>
      <c r="D443" s="304">
        <v>92.3</v>
      </c>
      <c r="E443" s="304">
        <v>100</v>
      </c>
      <c r="F443" s="304">
        <v>100</v>
      </c>
      <c r="G443" s="304">
        <v>100</v>
      </c>
      <c r="H443" s="346">
        <v>92.3</v>
      </c>
      <c r="I443" s="548">
        <v>100</v>
      </c>
      <c r="J443" s="304">
        <v>91.7</v>
      </c>
      <c r="K443" s="304">
        <v>83.3</v>
      </c>
      <c r="L443" s="304">
        <v>100</v>
      </c>
      <c r="M443" s="304">
        <v>72.7</v>
      </c>
      <c r="N443" s="304">
        <v>83.3</v>
      </c>
      <c r="O443" s="395">
        <v>91.7</v>
      </c>
      <c r="P443" s="807">
        <v>100</v>
      </c>
      <c r="Q443" s="304">
        <v>100</v>
      </c>
      <c r="R443" s="304">
        <v>100</v>
      </c>
      <c r="S443" s="304">
        <v>100</v>
      </c>
      <c r="T443" s="304">
        <v>100</v>
      </c>
      <c r="U443" s="304">
        <v>75</v>
      </c>
      <c r="V443" s="395">
        <v>91.7</v>
      </c>
      <c r="W443" s="391">
        <v>82.8</v>
      </c>
      <c r="X443" s="818"/>
      <c r="Y443" s="818"/>
      <c r="Z443" s="818"/>
    </row>
    <row r="444" spans="1:26" ht="13.5" thickBot="1" x14ac:dyDescent="0.25">
      <c r="A444" s="231" t="s">
        <v>8</v>
      </c>
      <c r="B444" s="698">
        <v>3.5000000000000003E-2</v>
      </c>
      <c r="C444" s="699">
        <v>3.1E-2</v>
      </c>
      <c r="D444" s="801">
        <v>4.9000000000000002E-2</v>
      </c>
      <c r="E444" s="801">
        <v>6.0000000000000001E-3</v>
      </c>
      <c r="F444" s="801">
        <v>1.4999999999999999E-2</v>
      </c>
      <c r="G444" s="801">
        <v>4.4999999999999998E-2</v>
      </c>
      <c r="H444" s="804">
        <v>5.0999999999999997E-2</v>
      </c>
      <c r="I444" s="809">
        <v>4.2999999999999997E-2</v>
      </c>
      <c r="J444" s="801">
        <v>6.5000000000000002E-2</v>
      </c>
      <c r="K444" s="801">
        <v>6.7000000000000004E-2</v>
      </c>
      <c r="L444" s="801">
        <v>6.2E-2</v>
      </c>
      <c r="M444" s="801">
        <v>7.8E-2</v>
      </c>
      <c r="N444" s="801">
        <v>7.1999999999999995E-2</v>
      </c>
      <c r="O444" s="802">
        <v>0.06</v>
      </c>
      <c r="P444" s="808">
        <v>6.4000000000000001E-2</v>
      </c>
      <c r="Q444" s="801">
        <v>4.7E-2</v>
      </c>
      <c r="R444" s="801">
        <v>5.5E-2</v>
      </c>
      <c r="S444" s="801">
        <v>3.1E-2</v>
      </c>
      <c r="T444" s="801">
        <v>6.2E-2</v>
      </c>
      <c r="U444" s="801">
        <v>6.9000000000000006E-2</v>
      </c>
      <c r="V444" s="802">
        <v>6.4000000000000001E-2</v>
      </c>
      <c r="W444" s="413">
        <v>6.7000000000000004E-2</v>
      </c>
      <c r="X444" s="818"/>
      <c r="Y444" s="818"/>
      <c r="Z444" s="818"/>
    </row>
    <row r="445" spans="1:26" x14ac:dyDescent="0.2">
      <c r="A445" s="241" t="s">
        <v>1</v>
      </c>
      <c r="B445" s="774">
        <f t="shared" ref="B445:W445" si="102">B442/B441*100-100</f>
        <v>2.1327014218009595</v>
      </c>
      <c r="C445" s="775">
        <f t="shared" si="102"/>
        <v>2.8909952606635017</v>
      </c>
      <c r="D445" s="775">
        <f t="shared" si="102"/>
        <v>6.6350710900473899</v>
      </c>
      <c r="E445" s="775">
        <f t="shared" si="102"/>
        <v>-8.1279620853080559</v>
      </c>
      <c r="F445" s="775">
        <f t="shared" si="102"/>
        <v>8.2701421800947799</v>
      </c>
      <c r="G445" s="775">
        <f t="shared" si="102"/>
        <v>14.289099526066337</v>
      </c>
      <c r="H445" s="787">
        <f t="shared" si="102"/>
        <v>14.075829383886258</v>
      </c>
      <c r="I445" s="774">
        <f t="shared" si="102"/>
        <v>5.6635071090047404</v>
      </c>
      <c r="J445" s="775">
        <f t="shared" si="102"/>
        <v>3.5781990521327032</v>
      </c>
      <c r="K445" s="775">
        <f t="shared" si="102"/>
        <v>4.7867298578199211</v>
      </c>
      <c r="L445" s="775">
        <f t="shared" si="102"/>
        <v>1.3270142180094666</v>
      </c>
      <c r="M445" s="775">
        <f t="shared" si="102"/>
        <v>5.5687203791469244</v>
      </c>
      <c r="N445" s="775">
        <f t="shared" si="102"/>
        <v>4.3364928909952738</v>
      </c>
      <c r="O445" s="787">
        <f t="shared" si="102"/>
        <v>5.8293838862559397</v>
      </c>
      <c r="P445" s="774">
        <f t="shared" si="102"/>
        <v>2.0616113744075903</v>
      </c>
      <c r="Q445" s="775">
        <f t="shared" si="102"/>
        <v>3.6255924170616254</v>
      </c>
      <c r="R445" s="775">
        <f t="shared" si="102"/>
        <v>-0.2606635071090011</v>
      </c>
      <c r="S445" s="775">
        <f t="shared" si="102"/>
        <v>1.3270142180094666</v>
      </c>
      <c r="T445" s="775">
        <f t="shared" si="102"/>
        <v>1.895734597156391</v>
      </c>
      <c r="U445" s="775">
        <f t="shared" si="102"/>
        <v>2.9146919431279628</v>
      </c>
      <c r="V445" s="787">
        <f t="shared" si="102"/>
        <v>-1.7298578199052059</v>
      </c>
      <c r="W445" s="411">
        <f t="shared" si="102"/>
        <v>4.5497630331753527</v>
      </c>
      <c r="X445" s="818"/>
      <c r="Y445" s="818"/>
      <c r="Z445" s="818"/>
    </row>
    <row r="446" spans="1:26" ht="13.5" thickBot="1" x14ac:dyDescent="0.25">
      <c r="A446" s="231" t="s">
        <v>27</v>
      </c>
      <c r="B446" s="220">
        <f t="shared" ref="B446:W446" si="103">B442-B429</f>
        <v>-187</v>
      </c>
      <c r="C446" s="221">
        <f t="shared" si="103"/>
        <v>-52</v>
      </c>
      <c r="D446" s="221">
        <f t="shared" si="103"/>
        <v>104</v>
      </c>
      <c r="E446" s="221">
        <f t="shared" si="103"/>
        <v>-759</v>
      </c>
      <c r="F446" s="221">
        <f t="shared" si="103"/>
        <v>79</v>
      </c>
      <c r="G446" s="221">
        <f t="shared" si="103"/>
        <v>416</v>
      </c>
      <c r="H446" s="226">
        <f t="shared" si="103"/>
        <v>270</v>
      </c>
      <c r="I446" s="220">
        <f t="shared" si="103"/>
        <v>129</v>
      </c>
      <c r="J446" s="221">
        <f t="shared" si="103"/>
        <v>4</v>
      </c>
      <c r="K446" s="221">
        <f t="shared" si="103"/>
        <v>80</v>
      </c>
      <c r="L446" s="221">
        <f t="shared" si="103"/>
        <v>29</v>
      </c>
      <c r="M446" s="221">
        <f t="shared" si="103"/>
        <v>49</v>
      </c>
      <c r="N446" s="221">
        <f t="shared" si="103"/>
        <v>277</v>
      </c>
      <c r="O446" s="226">
        <f t="shared" si="103"/>
        <v>1</v>
      </c>
      <c r="P446" s="220">
        <f t="shared" si="103"/>
        <v>27</v>
      </c>
      <c r="Q446" s="221">
        <f t="shared" si="103"/>
        <v>-61</v>
      </c>
      <c r="R446" s="221">
        <f t="shared" si="103"/>
        <v>-4</v>
      </c>
      <c r="S446" s="221">
        <f t="shared" si="103"/>
        <v>-31</v>
      </c>
      <c r="T446" s="221">
        <f t="shared" si="103"/>
        <v>0</v>
      </c>
      <c r="U446" s="221">
        <f t="shared" si="103"/>
        <v>-21</v>
      </c>
      <c r="V446" s="226">
        <f t="shared" si="103"/>
        <v>-135</v>
      </c>
      <c r="W446" s="370">
        <f t="shared" si="103"/>
        <v>40</v>
      </c>
      <c r="X446" s="818"/>
      <c r="Y446" s="818"/>
      <c r="Z446" s="818"/>
    </row>
    <row r="447" spans="1:26" x14ac:dyDescent="0.2">
      <c r="A447" s="267" t="s">
        <v>52</v>
      </c>
      <c r="B447" s="261">
        <v>58</v>
      </c>
      <c r="C447" s="262">
        <v>57</v>
      </c>
      <c r="D447" s="262">
        <v>58</v>
      </c>
      <c r="E447" s="262">
        <v>17</v>
      </c>
      <c r="F447" s="262">
        <v>56</v>
      </c>
      <c r="G447" s="262">
        <v>57</v>
      </c>
      <c r="H447" s="263">
        <v>58</v>
      </c>
      <c r="I447" s="261">
        <v>56</v>
      </c>
      <c r="J447" s="262">
        <v>57</v>
      </c>
      <c r="K447" s="262">
        <v>58</v>
      </c>
      <c r="L447" s="262">
        <v>16</v>
      </c>
      <c r="M447" s="262">
        <v>58</v>
      </c>
      <c r="N447" s="262">
        <v>55</v>
      </c>
      <c r="O447" s="263">
        <v>58</v>
      </c>
      <c r="P447" s="261">
        <v>57</v>
      </c>
      <c r="Q447" s="262">
        <v>58</v>
      </c>
      <c r="R447" s="262">
        <v>57</v>
      </c>
      <c r="S447" s="262">
        <v>17</v>
      </c>
      <c r="T447" s="262">
        <v>58</v>
      </c>
      <c r="U447" s="262">
        <v>58</v>
      </c>
      <c r="V447" s="263">
        <v>58</v>
      </c>
      <c r="W447" s="371">
        <f>SUM(B447:V447)</f>
        <v>1082</v>
      </c>
      <c r="X447" s="818" t="s">
        <v>56</v>
      </c>
      <c r="Y447" s="265">
        <f>W434-W447</f>
        <v>5</v>
      </c>
      <c r="Z447" s="306">
        <f>Y447/W434</f>
        <v>4.5998160073597054E-3</v>
      </c>
    </row>
    <row r="448" spans="1:26" x14ac:dyDescent="0.2">
      <c r="A448" s="267" t="s">
        <v>28</v>
      </c>
      <c r="B448" s="823"/>
      <c r="C448" s="824"/>
      <c r="D448" s="824"/>
      <c r="E448" s="824"/>
      <c r="F448" s="824"/>
      <c r="G448" s="824"/>
      <c r="H448" s="825"/>
      <c r="I448" s="823"/>
      <c r="J448" s="824"/>
      <c r="K448" s="824"/>
      <c r="L448" s="824"/>
      <c r="M448" s="824"/>
      <c r="N448" s="824"/>
      <c r="O448" s="825"/>
      <c r="P448" s="823"/>
      <c r="Q448" s="824"/>
      <c r="R448" s="824"/>
      <c r="S448" s="824"/>
      <c r="T448" s="824"/>
      <c r="U448" s="824"/>
      <c r="V448" s="825"/>
      <c r="W448" s="819"/>
      <c r="X448" s="818" t="s">
        <v>57</v>
      </c>
      <c r="Y448" s="818">
        <v>147.11000000000001</v>
      </c>
      <c r="Z448" s="818"/>
    </row>
    <row r="449" spans="1:26" ht="13.5" thickBot="1" x14ac:dyDescent="0.25">
      <c r="A449" s="268" t="s">
        <v>26</v>
      </c>
      <c r="B449" s="550">
        <f t="shared" ref="B449:V449" si="104">B448-B435</f>
        <v>0</v>
      </c>
      <c r="C449" s="551">
        <f t="shared" si="104"/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33">
        <f t="shared" si="104"/>
        <v>0</v>
      </c>
      <c r="I449" s="550">
        <f t="shared" si="104"/>
        <v>0</v>
      </c>
      <c r="J449" s="551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33">
        <f t="shared" si="104"/>
        <v>0</v>
      </c>
      <c r="P449" s="550">
        <f t="shared" si="104"/>
        <v>0</v>
      </c>
      <c r="Q449" s="551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33">
        <f t="shared" si="104"/>
        <v>0</v>
      </c>
      <c r="W449" s="333"/>
      <c r="X449" s="818" t="s">
        <v>26</v>
      </c>
      <c r="Y449" s="818">
        <f>Y448-Y435</f>
        <v>-2.1299999999999955</v>
      </c>
      <c r="Z449" s="818"/>
    </row>
    <row r="451" spans="1:26" ht="13.5" thickBot="1" x14ac:dyDescent="0.25"/>
    <row r="452" spans="1:26" ht="13.5" thickBot="1" x14ac:dyDescent="0.25">
      <c r="A452" s="272" t="s">
        <v>250</v>
      </c>
      <c r="B452" s="967" t="s">
        <v>53</v>
      </c>
      <c r="C452" s="968"/>
      <c r="D452" s="968"/>
      <c r="E452" s="968"/>
      <c r="F452" s="968"/>
      <c r="G452" s="968"/>
      <c r="H452" s="969"/>
      <c r="I452" s="967" t="s">
        <v>114</v>
      </c>
      <c r="J452" s="968"/>
      <c r="K452" s="968"/>
      <c r="L452" s="968"/>
      <c r="M452" s="968"/>
      <c r="N452" s="968"/>
      <c r="O452" s="969"/>
      <c r="P452" s="967" t="s">
        <v>63</v>
      </c>
      <c r="Q452" s="968"/>
      <c r="R452" s="968"/>
      <c r="S452" s="968"/>
      <c r="T452" s="968"/>
      <c r="U452" s="968"/>
      <c r="V452" s="969"/>
      <c r="W452" s="998" t="s">
        <v>0</v>
      </c>
      <c r="X452" s="827"/>
      <c r="Y452" s="827"/>
      <c r="Z452" s="827"/>
    </row>
    <row r="453" spans="1:26" x14ac:dyDescent="0.2">
      <c r="A453" s="231" t="s">
        <v>54</v>
      </c>
      <c r="B453" s="795">
        <v>1</v>
      </c>
      <c r="C453" s="796">
        <v>2</v>
      </c>
      <c r="D453" s="796">
        <v>3</v>
      </c>
      <c r="E453" s="796">
        <v>4</v>
      </c>
      <c r="F453" s="796">
        <v>5</v>
      </c>
      <c r="G453" s="796">
        <v>6</v>
      </c>
      <c r="H453" s="797">
        <v>7</v>
      </c>
      <c r="I453" s="795">
        <v>1</v>
      </c>
      <c r="J453" s="796">
        <v>2</v>
      </c>
      <c r="K453" s="796">
        <v>3</v>
      </c>
      <c r="L453" s="796">
        <v>4</v>
      </c>
      <c r="M453" s="796">
        <v>5</v>
      </c>
      <c r="N453" s="796">
        <v>6</v>
      </c>
      <c r="O453" s="797">
        <v>7</v>
      </c>
      <c r="P453" s="795">
        <v>1</v>
      </c>
      <c r="Q453" s="796">
        <v>2</v>
      </c>
      <c r="R453" s="796">
        <v>3</v>
      </c>
      <c r="S453" s="796">
        <v>4</v>
      </c>
      <c r="T453" s="796">
        <v>5</v>
      </c>
      <c r="U453" s="796">
        <v>6</v>
      </c>
      <c r="V453" s="797">
        <v>7</v>
      </c>
      <c r="W453" s="999"/>
      <c r="X453" s="827"/>
      <c r="Y453" s="827"/>
      <c r="Z453" s="827"/>
    </row>
    <row r="454" spans="1:26" x14ac:dyDescent="0.2">
      <c r="A454" s="236" t="s">
        <v>3</v>
      </c>
      <c r="B454" s="826">
        <v>4235</v>
      </c>
      <c r="C454" s="826">
        <v>4235</v>
      </c>
      <c r="D454" s="826">
        <v>4235</v>
      </c>
      <c r="E454" s="826">
        <v>4235</v>
      </c>
      <c r="F454" s="826">
        <v>4235</v>
      </c>
      <c r="G454" s="826">
        <v>4235</v>
      </c>
      <c r="H454" s="826">
        <v>4235</v>
      </c>
      <c r="I454" s="826">
        <v>4235</v>
      </c>
      <c r="J454" s="826">
        <v>4235</v>
      </c>
      <c r="K454" s="826">
        <v>4235</v>
      </c>
      <c r="L454" s="826">
        <v>4235</v>
      </c>
      <c r="M454" s="826">
        <v>4235</v>
      </c>
      <c r="N454" s="826">
        <v>4235</v>
      </c>
      <c r="O454" s="826">
        <v>4235</v>
      </c>
      <c r="P454" s="826">
        <v>4235</v>
      </c>
      <c r="Q454" s="826">
        <v>4235</v>
      </c>
      <c r="R454" s="826">
        <v>4235</v>
      </c>
      <c r="S454" s="826">
        <v>4235</v>
      </c>
      <c r="T454" s="826">
        <v>4235</v>
      </c>
      <c r="U454" s="826">
        <v>4235</v>
      </c>
      <c r="V454" s="826">
        <v>4235</v>
      </c>
      <c r="W454" s="826">
        <v>4235</v>
      </c>
      <c r="X454" s="827"/>
      <c r="Y454" s="827"/>
      <c r="Z454" s="827"/>
    </row>
    <row r="455" spans="1:26" x14ac:dyDescent="0.2">
      <c r="A455" s="241" t="s">
        <v>6</v>
      </c>
      <c r="B455" s="300">
        <v>4324</v>
      </c>
      <c r="C455" s="301">
        <v>4437</v>
      </c>
      <c r="D455" s="301">
        <v>4472</v>
      </c>
      <c r="E455" s="301">
        <v>4112</v>
      </c>
      <c r="F455" s="301">
        <v>4663</v>
      </c>
      <c r="G455" s="301">
        <v>4815</v>
      </c>
      <c r="H455" s="345">
        <v>4929</v>
      </c>
      <c r="I455" s="300">
        <v>4507</v>
      </c>
      <c r="J455" s="301">
        <v>4319</v>
      </c>
      <c r="K455" s="301">
        <v>4503</v>
      </c>
      <c r="L455" s="301">
        <v>4262</v>
      </c>
      <c r="M455" s="301">
        <v>4440</v>
      </c>
      <c r="N455" s="301">
        <v>4482</v>
      </c>
      <c r="O455" s="394">
        <v>4483</v>
      </c>
      <c r="P455" s="806">
        <v>4437</v>
      </c>
      <c r="Q455" s="301">
        <v>4299</v>
      </c>
      <c r="R455" s="301">
        <v>4190</v>
      </c>
      <c r="S455" s="301">
        <v>4278</v>
      </c>
      <c r="T455" s="301">
        <v>4379</v>
      </c>
      <c r="U455" s="301">
        <v>4344</v>
      </c>
      <c r="V455" s="394">
        <v>4250</v>
      </c>
      <c r="W455" s="390">
        <v>4447</v>
      </c>
      <c r="X455" s="827"/>
      <c r="Y455" s="827"/>
      <c r="Z455" s="827"/>
    </row>
    <row r="456" spans="1:26" x14ac:dyDescent="0.2">
      <c r="A456" s="231" t="s">
        <v>7</v>
      </c>
      <c r="B456" s="302">
        <v>100</v>
      </c>
      <c r="C456" s="303">
        <v>100</v>
      </c>
      <c r="D456" s="304">
        <v>100</v>
      </c>
      <c r="E456" s="304">
        <v>100</v>
      </c>
      <c r="F456" s="304">
        <v>100</v>
      </c>
      <c r="G456" s="304">
        <v>100</v>
      </c>
      <c r="H456" s="346">
        <v>92.3</v>
      </c>
      <c r="I456" s="548">
        <v>100</v>
      </c>
      <c r="J456" s="304">
        <v>84.6</v>
      </c>
      <c r="K456" s="304">
        <v>92.3</v>
      </c>
      <c r="L456" s="304">
        <v>100</v>
      </c>
      <c r="M456" s="304">
        <v>84.6</v>
      </c>
      <c r="N456" s="304">
        <v>92.3</v>
      </c>
      <c r="O456" s="395">
        <v>92.3</v>
      </c>
      <c r="P456" s="807">
        <v>100</v>
      </c>
      <c r="Q456" s="304">
        <v>84.6</v>
      </c>
      <c r="R456" s="304">
        <v>84.6</v>
      </c>
      <c r="S456" s="304">
        <v>100</v>
      </c>
      <c r="T456" s="304">
        <v>100</v>
      </c>
      <c r="U456" s="304">
        <v>100</v>
      </c>
      <c r="V456" s="395">
        <v>85.7</v>
      </c>
      <c r="W456" s="391">
        <v>88.4</v>
      </c>
      <c r="X456" s="827"/>
      <c r="Y456" s="827"/>
      <c r="Z456" s="827"/>
    </row>
    <row r="457" spans="1:26" ht="13.5" thickBot="1" x14ac:dyDescent="0.25">
      <c r="A457" s="231" t="s">
        <v>8</v>
      </c>
      <c r="B457" s="698">
        <v>3.4000000000000002E-2</v>
      </c>
      <c r="C457" s="699">
        <v>4.1000000000000002E-2</v>
      </c>
      <c r="D457" s="801">
        <v>3.5000000000000003E-2</v>
      </c>
      <c r="E457" s="801">
        <v>2.4E-2</v>
      </c>
      <c r="F457" s="801">
        <v>2.1000000000000001E-2</v>
      </c>
      <c r="G457" s="801">
        <v>4.1000000000000002E-2</v>
      </c>
      <c r="H457" s="804">
        <v>5.7000000000000002E-2</v>
      </c>
      <c r="I457" s="809">
        <v>4.4999999999999998E-2</v>
      </c>
      <c r="J457" s="801">
        <v>5.7000000000000002E-2</v>
      </c>
      <c r="K457" s="801">
        <v>7.0000000000000007E-2</v>
      </c>
      <c r="L457" s="801">
        <v>5.5E-2</v>
      </c>
      <c r="M457" s="801">
        <v>7.5999999999999998E-2</v>
      </c>
      <c r="N457" s="801">
        <v>7.0999999999999994E-2</v>
      </c>
      <c r="O457" s="802">
        <v>7.2999999999999995E-2</v>
      </c>
      <c r="P457" s="808">
        <v>0.05</v>
      </c>
      <c r="Q457" s="801">
        <v>8.3000000000000004E-2</v>
      </c>
      <c r="R457" s="801">
        <v>6.4000000000000001E-2</v>
      </c>
      <c r="S457" s="801">
        <v>6.6000000000000003E-2</v>
      </c>
      <c r="T457" s="801">
        <v>5.3999999999999999E-2</v>
      </c>
      <c r="U457" s="801">
        <v>4.4999999999999998E-2</v>
      </c>
      <c r="V457" s="802">
        <v>6.3E-2</v>
      </c>
      <c r="W457" s="413">
        <v>6.8000000000000005E-2</v>
      </c>
      <c r="X457" s="827"/>
      <c r="Y457" s="827"/>
      <c r="Z457" s="827"/>
    </row>
    <row r="458" spans="1:26" x14ac:dyDescent="0.2">
      <c r="A458" s="241" t="s">
        <v>1</v>
      </c>
      <c r="B458" s="774">
        <f t="shared" ref="B458:W458" si="105">B455/B454*100-100</f>
        <v>2.1015348288075444</v>
      </c>
      <c r="C458" s="775">
        <f t="shared" si="105"/>
        <v>4.7697756788665799</v>
      </c>
      <c r="D458" s="775">
        <f t="shared" si="105"/>
        <v>5.5962219598583118</v>
      </c>
      <c r="E458" s="775">
        <f t="shared" si="105"/>
        <v>-2.9043683589138141</v>
      </c>
      <c r="F458" s="775">
        <f t="shared" si="105"/>
        <v>10.106257378984651</v>
      </c>
      <c r="G458" s="775">
        <f t="shared" si="105"/>
        <v>13.695395513577324</v>
      </c>
      <c r="H458" s="787">
        <f t="shared" si="105"/>
        <v>16.38724911452185</v>
      </c>
      <c r="I458" s="774">
        <f t="shared" si="105"/>
        <v>6.4226682408500437</v>
      </c>
      <c r="J458" s="775">
        <f t="shared" si="105"/>
        <v>1.9834710743801764</v>
      </c>
      <c r="K458" s="775">
        <f t="shared" si="105"/>
        <v>6.328217237308138</v>
      </c>
      <c r="L458" s="775">
        <f t="shared" si="105"/>
        <v>0.63754427390792046</v>
      </c>
      <c r="M458" s="775">
        <f t="shared" si="105"/>
        <v>4.8406139315230234</v>
      </c>
      <c r="N458" s="775">
        <f t="shared" si="105"/>
        <v>5.8323494687131188</v>
      </c>
      <c r="O458" s="787">
        <f t="shared" si="105"/>
        <v>5.855962219598581</v>
      </c>
      <c r="P458" s="774">
        <f t="shared" si="105"/>
        <v>4.7697756788665799</v>
      </c>
      <c r="Q458" s="775">
        <f t="shared" si="105"/>
        <v>1.511216056670591</v>
      </c>
      <c r="R458" s="775">
        <f t="shared" si="105"/>
        <v>-1.0625737898465246</v>
      </c>
      <c r="S458" s="775">
        <f t="shared" si="105"/>
        <v>1.0153482880755718</v>
      </c>
      <c r="T458" s="775">
        <f t="shared" si="105"/>
        <v>3.4002361275088617</v>
      </c>
      <c r="U458" s="775">
        <f t="shared" si="105"/>
        <v>2.5737898465171298</v>
      </c>
      <c r="V458" s="787">
        <f t="shared" si="105"/>
        <v>0.35419126328217487</v>
      </c>
      <c r="W458" s="411">
        <f t="shared" si="105"/>
        <v>5.0059031877213584</v>
      </c>
      <c r="X458" s="827"/>
      <c r="Y458" s="827"/>
      <c r="Z458" s="827"/>
    </row>
    <row r="459" spans="1:26" ht="13.5" thickBot="1" x14ac:dyDescent="0.25">
      <c r="A459" s="231" t="s">
        <v>27</v>
      </c>
      <c r="B459" s="220">
        <f t="shared" ref="B459:W459" si="106">B455-B442</f>
        <v>14</v>
      </c>
      <c r="C459" s="221">
        <f t="shared" si="106"/>
        <v>95</v>
      </c>
      <c r="D459" s="221">
        <f t="shared" si="106"/>
        <v>-28</v>
      </c>
      <c r="E459" s="221">
        <f t="shared" si="106"/>
        <v>235</v>
      </c>
      <c r="F459" s="221">
        <f t="shared" si="106"/>
        <v>94</v>
      </c>
      <c r="G459" s="221">
        <f t="shared" si="106"/>
        <v>-8</v>
      </c>
      <c r="H459" s="226">
        <f t="shared" si="106"/>
        <v>115</v>
      </c>
      <c r="I459" s="220">
        <f t="shared" si="106"/>
        <v>48</v>
      </c>
      <c r="J459" s="221">
        <f t="shared" si="106"/>
        <v>-52</v>
      </c>
      <c r="K459" s="221">
        <f t="shared" si="106"/>
        <v>81</v>
      </c>
      <c r="L459" s="221">
        <f t="shared" si="106"/>
        <v>-14</v>
      </c>
      <c r="M459" s="221">
        <f t="shared" si="106"/>
        <v>-15</v>
      </c>
      <c r="N459" s="221">
        <f t="shared" si="106"/>
        <v>79</v>
      </c>
      <c r="O459" s="226">
        <f t="shared" si="106"/>
        <v>17</v>
      </c>
      <c r="P459" s="220">
        <f t="shared" si="106"/>
        <v>130</v>
      </c>
      <c r="Q459" s="221">
        <f t="shared" si="106"/>
        <v>-74</v>
      </c>
      <c r="R459" s="221">
        <f t="shared" si="106"/>
        <v>-19</v>
      </c>
      <c r="S459" s="221">
        <f t="shared" si="106"/>
        <v>2</v>
      </c>
      <c r="T459" s="221">
        <f t="shared" si="106"/>
        <v>79</v>
      </c>
      <c r="U459" s="221">
        <f t="shared" si="106"/>
        <v>1</v>
      </c>
      <c r="V459" s="226">
        <f t="shared" si="106"/>
        <v>103</v>
      </c>
      <c r="W459" s="370">
        <f t="shared" si="106"/>
        <v>35</v>
      </c>
      <c r="X459" s="827"/>
      <c r="Y459" s="827"/>
      <c r="Z459" s="827"/>
    </row>
    <row r="460" spans="1:26" x14ac:dyDescent="0.2">
      <c r="A460" s="267" t="s">
        <v>52</v>
      </c>
      <c r="B460" s="261">
        <v>54</v>
      </c>
      <c r="C460" s="262">
        <v>55</v>
      </c>
      <c r="D460" s="262">
        <v>55</v>
      </c>
      <c r="E460" s="262">
        <v>14</v>
      </c>
      <c r="F460" s="262">
        <v>55</v>
      </c>
      <c r="G460" s="262">
        <v>54</v>
      </c>
      <c r="H460" s="263">
        <v>55</v>
      </c>
      <c r="I460" s="261">
        <v>56</v>
      </c>
      <c r="J460" s="262">
        <v>57</v>
      </c>
      <c r="K460" s="262">
        <v>57</v>
      </c>
      <c r="L460" s="262">
        <v>16</v>
      </c>
      <c r="M460" s="262">
        <v>58</v>
      </c>
      <c r="N460" s="262">
        <v>55</v>
      </c>
      <c r="O460" s="263">
        <v>58</v>
      </c>
      <c r="P460" s="261">
        <v>57</v>
      </c>
      <c r="Q460" s="262">
        <v>58</v>
      </c>
      <c r="R460" s="262">
        <v>57</v>
      </c>
      <c r="S460" s="262">
        <v>17</v>
      </c>
      <c r="T460" s="262">
        <v>58</v>
      </c>
      <c r="U460" s="262">
        <v>58</v>
      </c>
      <c r="V460" s="263">
        <v>58</v>
      </c>
      <c r="W460" s="371">
        <f>SUM(B460:V460)</f>
        <v>1062</v>
      </c>
      <c r="X460" s="827" t="s">
        <v>56</v>
      </c>
      <c r="Y460" s="265">
        <f>W447-W460</f>
        <v>20</v>
      </c>
      <c r="Z460" s="306">
        <f>Y460/W447</f>
        <v>1.8484288354898338E-2</v>
      </c>
    </row>
    <row r="461" spans="1:26" x14ac:dyDescent="0.2">
      <c r="A461" s="267" t="s">
        <v>28</v>
      </c>
      <c r="B461" s="832"/>
      <c r="C461" s="833"/>
      <c r="D461" s="833"/>
      <c r="E461" s="833"/>
      <c r="F461" s="833"/>
      <c r="G461" s="833"/>
      <c r="H461" s="834"/>
      <c r="I461" s="832"/>
      <c r="J461" s="833"/>
      <c r="K461" s="833"/>
      <c r="L461" s="833"/>
      <c r="M461" s="833"/>
      <c r="N461" s="833"/>
      <c r="O461" s="834"/>
      <c r="P461" s="832"/>
      <c r="Q461" s="833"/>
      <c r="R461" s="833"/>
      <c r="S461" s="833"/>
      <c r="T461" s="833"/>
      <c r="U461" s="833"/>
      <c r="V461" s="834"/>
      <c r="W461" s="828"/>
      <c r="X461" s="827" t="s">
        <v>57</v>
      </c>
      <c r="Y461" s="827">
        <v>149.69</v>
      </c>
      <c r="Z461" s="827"/>
    </row>
    <row r="462" spans="1:26" ht="13.5" thickBot="1" x14ac:dyDescent="0.25">
      <c r="A462" s="268" t="s">
        <v>26</v>
      </c>
      <c r="B462" s="550">
        <f t="shared" ref="B462:V462" si="107">B461-B448</f>
        <v>0</v>
      </c>
      <c r="C462" s="551">
        <f t="shared" si="107"/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33">
        <f t="shared" si="107"/>
        <v>0</v>
      </c>
      <c r="I462" s="550">
        <f t="shared" si="107"/>
        <v>0</v>
      </c>
      <c r="J462" s="551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33">
        <f t="shared" si="107"/>
        <v>0</v>
      </c>
      <c r="P462" s="550">
        <f t="shared" si="107"/>
        <v>0</v>
      </c>
      <c r="Q462" s="551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33">
        <f t="shared" si="107"/>
        <v>0</v>
      </c>
      <c r="W462" s="333"/>
      <c r="X462" s="827" t="s">
        <v>26</v>
      </c>
      <c r="Y462" s="827">
        <f>Y461-Y448</f>
        <v>2.5799999999999841</v>
      </c>
      <c r="Z462" s="827"/>
    </row>
    <row r="464" spans="1:26" ht="13.5" thickBot="1" x14ac:dyDescent="0.25"/>
    <row r="465" spans="1:26" ht="13.5" thickBot="1" x14ac:dyDescent="0.25">
      <c r="A465" s="272" t="s">
        <v>251</v>
      </c>
      <c r="B465" s="967" t="s">
        <v>53</v>
      </c>
      <c r="C465" s="968"/>
      <c r="D465" s="968"/>
      <c r="E465" s="968"/>
      <c r="F465" s="968"/>
      <c r="G465" s="968"/>
      <c r="H465" s="969"/>
      <c r="I465" s="967" t="s">
        <v>114</v>
      </c>
      <c r="J465" s="968"/>
      <c r="K465" s="968"/>
      <c r="L465" s="968"/>
      <c r="M465" s="968"/>
      <c r="N465" s="968"/>
      <c r="O465" s="969"/>
      <c r="P465" s="967" t="s">
        <v>63</v>
      </c>
      <c r="Q465" s="968"/>
      <c r="R465" s="968"/>
      <c r="S465" s="968"/>
      <c r="T465" s="968"/>
      <c r="U465" s="968"/>
      <c r="V465" s="969"/>
      <c r="W465" s="998" t="s">
        <v>0</v>
      </c>
      <c r="X465" s="835"/>
      <c r="Y465" s="835"/>
      <c r="Z465" s="835"/>
    </row>
    <row r="466" spans="1:26" x14ac:dyDescent="0.2">
      <c r="A466" s="231" t="s">
        <v>54</v>
      </c>
      <c r="B466" s="795">
        <v>1</v>
      </c>
      <c r="C466" s="796">
        <v>2</v>
      </c>
      <c r="D466" s="796">
        <v>3</v>
      </c>
      <c r="E466" s="796">
        <v>4</v>
      </c>
      <c r="F466" s="796">
        <v>5</v>
      </c>
      <c r="G466" s="796">
        <v>6</v>
      </c>
      <c r="H466" s="797">
        <v>7</v>
      </c>
      <c r="I466" s="795">
        <v>1</v>
      </c>
      <c r="J466" s="796">
        <v>2</v>
      </c>
      <c r="K466" s="796">
        <v>3</v>
      </c>
      <c r="L466" s="796">
        <v>4</v>
      </c>
      <c r="M466" s="796">
        <v>5</v>
      </c>
      <c r="N466" s="796">
        <v>6</v>
      </c>
      <c r="O466" s="797">
        <v>7</v>
      </c>
      <c r="P466" s="795">
        <v>1</v>
      </c>
      <c r="Q466" s="796">
        <v>2</v>
      </c>
      <c r="R466" s="796">
        <v>3</v>
      </c>
      <c r="S466" s="796">
        <v>4</v>
      </c>
      <c r="T466" s="796">
        <v>5</v>
      </c>
      <c r="U466" s="796">
        <v>6</v>
      </c>
      <c r="V466" s="797">
        <v>7</v>
      </c>
      <c r="W466" s="999"/>
      <c r="X466" s="835"/>
      <c r="Y466" s="835"/>
      <c r="Z466" s="835"/>
    </row>
    <row r="467" spans="1:26" x14ac:dyDescent="0.2">
      <c r="A467" s="236" t="s">
        <v>3</v>
      </c>
      <c r="B467" s="849">
        <v>4250</v>
      </c>
      <c r="C467" s="849">
        <v>4250</v>
      </c>
      <c r="D467" s="849">
        <v>4250</v>
      </c>
      <c r="E467" s="849">
        <v>4250</v>
      </c>
      <c r="F467" s="849">
        <v>4250</v>
      </c>
      <c r="G467" s="849">
        <v>4250</v>
      </c>
      <c r="H467" s="849">
        <v>4250</v>
      </c>
      <c r="I467" s="849">
        <v>4250</v>
      </c>
      <c r="J467" s="849">
        <v>4250</v>
      </c>
      <c r="K467" s="849">
        <v>4250</v>
      </c>
      <c r="L467" s="849">
        <v>4250</v>
      </c>
      <c r="M467" s="849">
        <v>4250</v>
      </c>
      <c r="N467" s="849">
        <v>4250</v>
      </c>
      <c r="O467" s="849">
        <v>4250</v>
      </c>
      <c r="P467" s="849">
        <v>4250</v>
      </c>
      <c r="Q467" s="849">
        <v>4250</v>
      </c>
      <c r="R467" s="849">
        <v>4250</v>
      </c>
      <c r="S467" s="849">
        <v>4250</v>
      </c>
      <c r="T467" s="849">
        <v>4250</v>
      </c>
      <c r="U467" s="849">
        <v>4250</v>
      </c>
      <c r="V467" s="849">
        <v>4250</v>
      </c>
      <c r="W467" s="849">
        <v>4250</v>
      </c>
      <c r="X467" s="835"/>
      <c r="Y467" s="835"/>
      <c r="Z467" s="835"/>
    </row>
    <row r="468" spans="1:26" x14ac:dyDescent="0.2">
      <c r="A468" s="241" t="s">
        <v>6</v>
      </c>
      <c r="B468" s="300">
        <v>4327</v>
      </c>
      <c r="C468" s="301">
        <v>4486</v>
      </c>
      <c r="D468" s="301">
        <v>4403</v>
      </c>
      <c r="E468" s="301">
        <v>4416</v>
      </c>
      <c r="F468" s="301">
        <v>4663</v>
      </c>
      <c r="G468" s="301">
        <v>4816</v>
      </c>
      <c r="H468" s="345">
        <v>4881</v>
      </c>
      <c r="I468" s="300">
        <v>4537</v>
      </c>
      <c r="J468" s="301">
        <v>4313</v>
      </c>
      <c r="K468" s="301">
        <v>4426</v>
      </c>
      <c r="L468" s="301">
        <v>4313</v>
      </c>
      <c r="M468" s="301">
        <v>4591</v>
      </c>
      <c r="N468" s="301">
        <v>4570</v>
      </c>
      <c r="O468" s="394">
        <v>4499</v>
      </c>
      <c r="P468" s="806">
        <v>4419</v>
      </c>
      <c r="Q468" s="301">
        <v>4525</v>
      </c>
      <c r="R468" s="301">
        <v>4409</v>
      </c>
      <c r="S468" s="301">
        <v>4503</v>
      </c>
      <c r="T468" s="301">
        <v>4407</v>
      </c>
      <c r="U468" s="301">
        <v>4478</v>
      </c>
      <c r="V468" s="394">
        <v>4322</v>
      </c>
      <c r="W468" s="390">
        <v>4498</v>
      </c>
      <c r="X468" s="835"/>
      <c r="Y468" s="835"/>
      <c r="Z468" s="835"/>
    </row>
    <row r="469" spans="1:26" x14ac:dyDescent="0.2">
      <c r="A469" s="231" t="s">
        <v>7</v>
      </c>
      <c r="B469" s="302">
        <v>100</v>
      </c>
      <c r="C469" s="303">
        <v>100</v>
      </c>
      <c r="D469" s="304">
        <v>92.3</v>
      </c>
      <c r="E469" s="304">
        <v>85.7</v>
      </c>
      <c r="F469" s="304">
        <v>100</v>
      </c>
      <c r="G469" s="304">
        <v>100</v>
      </c>
      <c r="H469" s="346">
        <v>100</v>
      </c>
      <c r="I469" s="548">
        <v>100</v>
      </c>
      <c r="J469" s="304">
        <v>92.3</v>
      </c>
      <c r="K469" s="304">
        <v>92.3</v>
      </c>
      <c r="L469" s="304">
        <v>100</v>
      </c>
      <c r="M469" s="304">
        <v>92.3</v>
      </c>
      <c r="N469" s="304">
        <v>92.3</v>
      </c>
      <c r="O469" s="395">
        <v>92.3</v>
      </c>
      <c r="P469" s="807">
        <v>84.6</v>
      </c>
      <c r="Q469" s="304">
        <v>92.3</v>
      </c>
      <c r="R469" s="304">
        <v>100</v>
      </c>
      <c r="S469" s="304">
        <v>100</v>
      </c>
      <c r="T469" s="304">
        <v>100</v>
      </c>
      <c r="U469" s="304">
        <v>100</v>
      </c>
      <c r="V469" s="395">
        <v>92.3</v>
      </c>
      <c r="W469" s="391">
        <v>87.6</v>
      </c>
      <c r="X469" s="835"/>
      <c r="Y469" s="835"/>
      <c r="Z469" s="835"/>
    </row>
    <row r="470" spans="1:26" ht="13.5" thickBot="1" x14ac:dyDescent="0.25">
      <c r="A470" s="231" t="s">
        <v>8</v>
      </c>
      <c r="B470" s="698">
        <v>3.9E-2</v>
      </c>
      <c r="C470" s="699">
        <v>4.9000000000000002E-2</v>
      </c>
      <c r="D470" s="801">
        <v>5.8999999999999997E-2</v>
      </c>
      <c r="E470" s="801">
        <v>0.08</v>
      </c>
      <c r="F470" s="801">
        <v>1.9E-2</v>
      </c>
      <c r="G470" s="801">
        <v>4.1000000000000002E-2</v>
      </c>
      <c r="H470" s="804">
        <v>0.05</v>
      </c>
      <c r="I470" s="809">
        <v>4.2000000000000003E-2</v>
      </c>
      <c r="J470" s="801">
        <v>5.7000000000000002E-2</v>
      </c>
      <c r="K470" s="801">
        <v>6.5000000000000002E-2</v>
      </c>
      <c r="L470" s="801">
        <v>4.5999999999999999E-2</v>
      </c>
      <c r="M470" s="801">
        <v>7.9000000000000001E-2</v>
      </c>
      <c r="N470" s="801">
        <v>6.3E-2</v>
      </c>
      <c r="O470" s="802">
        <v>7.2999999999999995E-2</v>
      </c>
      <c r="P470" s="808">
        <v>5.8999999999999997E-2</v>
      </c>
      <c r="Q470" s="801">
        <v>6.0999999999999999E-2</v>
      </c>
      <c r="R470" s="801">
        <v>5.6000000000000001E-2</v>
      </c>
      <c r="S470" s="801">
        <v>2.1000000000000001E-2</v>
      </c>
      <c r="T470" s="801">
        <v>4.5999999999999999E-2</v>
      </c>
      <c r="U470" s="801">
        <v>4.5999999999999999E-2</v>
      </c>
      <c r="V470" s="802">
        <v>6.0999999999999999E-2</v>
      </c>
      <c r="W470" s="413">
        <v>6.3E-2</v>
      </c>
      <c r="X470" s="835"/>
      <c r="Y470" s="835"/>
      <c r="Z470" s="835"/>
    </row>
    <row r="471" spans="1:26" x14ac:dyDescent="0.2">
      <c r="A471" s="241" t="s">
        <v>1</v>
      </c>
      <c r="B471" s="774">
        <f t="shared" ref="B471:W471" si="108">B468/B467*100-100</f>
        <v>1.8117647058823536</v>
      </c>
      <c r="C471" s="775">
        <f t="shared" si="108"/>
        <v>5.5529411764705827</v>
      </c>
      <c r="D471" s="775">
        <f t="shared" si="108"/>
        <v>3.6000000000000085</v>
      </c>
      <c r="E471" s="775">
        <f t="shared" si="108"/>
        <v>3.9058823529411768</v>
      </c>
      <c r="F471" s="775">
        <f t="shared" si="108"/>
        <v>9.7176470588235162</v>
      </c>
      <c r="G471" s="775">
        <f t="shared" si="108"/>
        <v>13.317647058823525</v>
      </c>
      <c r="H471" s="787">
        <f t="shared" si="108"/>
        <v>14.847058823529409</v>
      </c>
      <c r="I471" s="774">
        <f t="shared" si="108"/>
        <v>6.7529411764705856</v>
      </c>
      <c r="J471" s="775">
        <f t="shared" si="108"/>
        <v>1.4823529411764724</v>
      </c>
      <c r="K471" s="775">
        <f t="shared" si="108"/>
        <v>4.1411764705882206</v>
      </c>
      <c r="L471" s="775">
        <f t="shared" si="108"/>
        <v>1.4823529411764724</v>
      </c>
      <c r="M471" s="775">
        <f t="shared" si="108"/>
        <v>8.0235294117646987</v>
      </c>
      <c r="N471" s="775">
        <f t="shared" si="108"/>
        <v>7.5294117647058698</v>
      </c>
      <c r="O471" s="787">
        <f t="shared" si="108"/>
        <v>5.8588235294117652</v>
      </c>
      <c r="P471" s="774">
        <f t="shared" si="108"/>
        <v>3.9764705882352871</v>
      </c>
      <c r="Q471" s="775">
        <f t="shared" si="108"/>
        <v>6.470588235294116</v>
      </c>
      <c r="R471" s="775">
        <f t="shared" si="108"/>
        <v>3.7411764705882291</v>
      </c>
      <c r="S471" s="775">
        <f t="shared" si="108"/>
        <v>5.9529411764705884</v>
      </c>
      <c r="T471" s="775">
        <f t="shared" si="108"/>
        <v>3.6941176470588317</v>
      </c>
      <c r="U471" s="775">
        <f t="shared" si="108"/>
        <v>5.3647058823529363</v>
      </c>
      <c r="V471" s="787">
        <f t="shared" si="108"/>
        <v>1.6941176470588175</v>
      </c>
      <c r="W471" s="411">
        <f t="shared" si="108"/>
        <v>5.8352941176470523</v>
      </c>
      <c r="X471" s="835"/>
      <c r="Y471" s="835"/>
      <c r="Z471" s="835"/>
    </row>
    <row r="472" spans="1:26" ht="13.5" thickBot="1" x14ac:dyDescent="0.25">
      <c r="A472" s="231" t="s">
        <v>27</v>
      </c>
      <c r="B472" s="220">
        <f t="shared" ref="B472:W472" si="109">B468-B455</f>
        <v>3</v>
      </c>
      <c r="C472" s="221">
        <f t="shared" si="109"/>
        <v>49</v>
      </c>
      <c r="D472" s="221">
        <f t="shared" si="109"/>
        <v>-69</v>
      </c>
      <c r="E472" s="221">
        <f t="shared" si="109"/>
        <v>304</v>
      </c>
      <c r="F472" s="221">
        <f t="shared" si="109"/>
        <v>0</v>
      </c>
      <c r="G472" s="221">
        <f t="shared" si="109"/>
        <v>1</v>
      </c>
      <c r="H472" s="226">
        <f t="shared" si="109"/>
        <v>-48</v>
      </c>
      <c r="I472" s="220">
        <f t="shared" si="109"/>
        <v>30</v>
      </c>
      <c r="J472" s="221">
        <f t="shared" si="109"/>
        <v>-6</v>
      </c>
      <c r="K472" s="221">
        <f t="shared" si="109"/>
        <v>-77</v>
      </c>
      <c r="L472" s="221">
        <f t="shared" si="109"/>
        <v>51</v>
      </c>
      <c r="M472" s="221">
        <f t="shared" si="109"/>
        <v>151</v>
      </c>
      <c r="N472" s="221">
        <f t="shared" si="109"/>
        <v>88</v>
      </c>
      <c r="O472" s="226">
        <f t="shared" si="109"/>
        <v>16</v>
      </c>
      <c r="P472" s="220">
        <f t="shared" si="109"/>
        <v>-18</v>
      </c>
      <c r="Q472" s="221">
        <f t="shared" si="109"/>
        <v>226</v>
      </c>
      <c r="R472" s="221">
        <f t="shared" si="109"/>
        <v>219</v>
      </c>
      <c r="S472" s="221">
        <f t="shared" si="109"/>
        <v>225</v>
      </c>
      <c r="T472" s="221">
        <f t="shared" si="109"/>
        <v>28</v>
      </c>
      <c r="U472" s="221">
        <f t="shared" si="109"/>
        <v>134</v>
      </c>
      <c r="V472" s="226">
        <f t="shared" si="109"/>
        <v>72</v>
      </c>
      <c r="W472" s="370">
        <f t="shared" si="109"/>
        <v>51</v>
      </c>
      <c r="X472" s="835"/>
      <c r="Y472" s="835"/>
      <c r="Z472" s="835"/>
    </row>
    <row r="473" spans="1:26" x14ac:dyDescent="0.2">
      <c r="A473" s="267" t="s">
        <v>52</v>
      </c>
      <c r="B473" s="856">
        <f>[1]LF!$F$371</f>
        <v>54</v>
      </c>
      <c r="C473" s="857">
        <f>[1]LF!$R$371</f>
        <v>55</v>
      </c>
      <c r="D473" s="857">
        <f>[1]LF!$AD$371</f>
        <v>55</v>
      </c>
      <c r="E473" s="857">
        <f>[1]LF!$AP$371</f>
        <v>14</v>
      </c>
      <c r="F473" s="857">
        <f>[1]LF!$BB$371</f>
        <v>55</v>
      </c>
      <c r="G473" s="857">
        <f>[1]LF!$BN$371</f>
        <v>54</v>
      </c>
      <c r="H473" s="858">
        <f>[1]LF!$BZ$371</f>
        <v>55</v>
      </c>
      <c r="I473" s="859">
        <f>[1]LF!$CL$371</f>
        <v>51</v>
      </c>
      <c r="J473" s="857">
        <f>[1]LF!$CX$371</f>
        <v>52</v>
      </c>
      <c r="K473" s="857">
        <f>[1]LF!$DJ$371</f>
        <v>52</v>
      </c>
      <c r="L473" s="857">
        <f>[1]LF!$DV$371</f>
        <v>10</v>
      </c>
      <c r="M473" s="857">
        <f>[1]LF!$EH$371</f>
        <v>52</v>
      </c>
      <c r="N473" s="857">
        <f>[1]LF!$ET$371</f>
        <v>51</v>
      </c>
      <c r="O473" s="860">
        <f>[1]LF!$FF$371</f>
        <v>52</v>
      </c>
      <c r="P473" s="851">
        <f>[1]LF!$FR$371</f>
        <v>55</v>
      </c>
      <c r="Q473" s="852">
        <f>[1]LF!$GD$371</f>
        <v>55</v>
      </c>
      <c r="R473" s="852">
        <f>[1]LF!$GP$371</f>
        <v>55</v>
      </c>
      <c r="S473" s="852">
        <f>[1]LF!$HB$371</f>
        <v>12</v>
      </c>
      <c r="T473" s="852">
        <f>[1]LF!$HN$371</f>
        <v>55</v>
      </c>
      <c r="U473" s="852">
        <f>[1]LF!$HZ$371</f>
        <v>54</v>
      </c>
      <c r="V473" s="853">
        <f>[1]LF!$IL$371</f>
        <v>55</v>
      </c>
      <c r="W473" s="371">
        <f>SUM(B473:V473)</f>
        <v>1003</v>
      </c>
      <c r="X473" s="835" t="s">
        <v>56</v>
      </c>
      <c r="Y473" s="265">
        <f>W460-W473</f>
        <v>59</v>
      </c>
      <c r="Z473" s="306">
        <f>Y473/W460</f>
        <v>5.5555555555555552E-2</v>
      </c>
    </row>
    <row r="474" spans="1:26" x14ac:dyDescent="0.2">
      <c r="A474" s="267" t="s">
        <v>28</v>
      </c>
      <c r="B474" s="837"/>
      <c r="C474" s="838"/>
      <c r="D474" s="838"/>
      <c r="E474" s="838"/>
      <c r="F474" s="838"/>
      <c r="G474" s="838"/>
      <c r="H474" s="839"/>
      <c r="I474" s="837"/>
      <c r="J474" s="838"/>
      <c r="K474" s="838"/>
      <c r="L474" s="838"/>
      <c r="M474" s="838"/>
      <c r="N474" s="838"/>
      <c r="O474" s="839"/>
      <c r="P474" s="866"/>
      <c r="Q474" s="867"/>
      <c r="R474" s="867"/>
      <c r="S474" s="867"/>
      <c r="T474" s="867"/>
      <c r="U474" s="867"/>
      <c r="V474" s="868"/>
      <c r="W474" s="836"/>
      <c r="X474" s="835" t="s">
        <v>57</v>
      </c>
      <c r="Y474" s="835">
        <v>149.47</v>
      </c>
      <c r="Z474" s="835"/>
    </row>
    <row r="475" spans="1:26" ht="13.5" thickBot="1" x14ac:dyDescent="0.25">
      <c r="A475" s="268" t="s">
        <v>26</v>
      </c>
      <c r="B475" s="550">
        <f t="shared" ref="B475:V475" si="110">B474-B461</f>
        <v>0</v>
      </c>
      <c r="C475" s="551">
        <f t="shared" si="110"/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33">
        <f t="shared" si="110"/>
        <v>0</v>
      </c>
      <c r="I475" s="550">
        <f t="shared" si="110"/>
        <v>0</v>
      </c>
      <c r="J475" s="551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33">
        <f t="shared" si="110"/>
        <v>0</v>
      </c>
      <c r="P475" s="550">
        <f t="shared" si="110"/>
        <v>0</v>
      </c>
      <c r="Q475" s="551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33">
        <f t="shared" si="110"/>
        <v>0</v>
      </c>
      <c r="W475" s="333"/>
      <c r="X475" s="835" t="s">
        <v>26</v>
      </c>
      <c r="Y475" s="835">
        <f>Y474-Y461</f>
        <v>-0.21999999999999886</v>
      </c>
      <c r="Z475" s="835"/>
    </row>
    <row r="477" spans="1:26" ht="13.5" thickBot="1" x14ac:dyDescent="0.25"/>
    <row r="478" spans="1:26" ht="13.5" thickBot="1" x14ac:dyDescent="0.25">
      <c r="A478" s="272" t="s">
        <v>252</v>
      </c>
      <c r="B478" s="967" t="s">
        <v>53</v>
      </c>
      <c r="C478" s="968"/>
      <c r="D478" s="968"/>
      <c r="E478" s="968"/>
      <c r="F478" s="968"/>
      <c r="G478" s="968"/>
      <c r="H478" s="969"/>
      <c r="I478" s="967" t="s">
        <v>114</v>
      </c>
      <c r="J478" s="968"/>
      <c r="K478" s="968"/>
      <c r="L478" s="968"/>
      <c r="M478" s="968"/>
      <c r="N478" s="968"/>
      <c r="O478" s="969"/>
      <c r="P478" s="967" t="s">
        <v>63</v>
      </c>
      <c r="Q478" s="968"/>
      <c r="R478" s="968"/>
      <c r="S478" s="968"/>
      <c r="T478" s="968"/>
      <c r="U478" s="968"/>
      <c r="V478" s="969"/>
      <c r="W478" s="998" t="s">
        <v>0</v>
      </c>
      <c r="X478" s="861">
        <v>231</v>
      </c>
      <c r="Y478" s="861"/>
      <c r="Z478" s="861"/>
    </row>
    <row r="479" spans="1:26" x14ac:dyDescent="0.2">
      <c r="A479" s="231" t="s">
        <v>54</v>
      </c>
      <c r="B479" s="795">
        <v>1</v>
      </c>
      <c r="C479" s="796">
        <v>2</v>
      </c>
      <c r="D479" s="796">
        <v>3</v>
      </c>
      <c r="E479" s="796">
        <v>4</v>
      </c>
      <c r="F479" s="796">
        <v>5</v>
      </c>
      <c r="G479" s="796">
        <v>6</v>
      </c>
      <c r="H479" s="797">
        <v>7</v>
      </c>
      <c r="I479" s="795">
        <v>1</v>
      </c>
      <c r="J479" s="796">
        <v>2</v>
      </c>
      <c r="K479" s="796">
        <v>3</v>
      </c>
      <c r="L479" s="796">
        <v>4</v>
      </c>
      <c r="M479" s="796">
        <v>5</v>
      </c>
      <c r="N479" s="796">
        <v>6</v>
      </c>
      <c r="O479" s="797">
        <v>7</v>
      </c>
      <c r="P479" s="795">
        <v>1</v>
      </c>
      <c r="Q479" s="796">
        <v>2</v>
      </c>
      <c r="R479" s="796">
        <v>3</v>
      </c>
      <c r="S479" s="796">
        <v>4</v>
      </c>
      <c r="T479" s="796">
        <v>5</v>
      </c>
      <c r="U479" s="796">
        <v>6</v>
      </c>
      <c r="V479" s="797">
        <v>7</v>
      </c>
      <c r="W479" s="1000"/>
      <c r="X479" s="861"/>
      <c r="Y479" s="861"/>
      <c r="Z479" s="861"/>
    </row>
    <row r="480" spans="1:26" x14ac:dyDescent="0.2">
      <c r="A480" s="236" t="s">
        <v>3</v>
      </c>
      <c r="B480" s="874">
        <v>4265</v>
      </c>
      <c r="C480" s="849">
        <v>4265</v>
      </c>
      <c r="D480" s="849">
        <v>4265</v>
      </c>
      <c r="E480" s="849">
        <v>4265</v>
      </c>
      <c r="F480" s="849">
        <v>4265</v>
      </c>
      <c r="G480" s="849">
        <v>4265</v>
      </c>
      <c r="H480" s="848">
        <v>4265</v>
      </c>
      <c r="I480" s="874">
        <v>4265</v>
      </c>
      <c r="J480" s="849">
        <v>4265</v>
      </c>
      <c r="K480" s="849">
        <v>4265</v>
      </c>
      <c r="L480" s="849">
        <v>4265</v>
      </c>
      <c r="M480" s="849">
        <v>4265</v>
      </c>
      <c r="N480" s="849">
        <v>4265</v>
      </c>
      <c r="O480" s="848">
        <v>4265</v>
      </c>
      <c r="P480" s="874">
        <v>4265</v>
      </c>
      <c r="Q480" s="849">
        <v>4265</v>
      </c>
      <c r="R480" s="849">
        <v>4265</v>
      </c>
      <c r="S480" s="849">
        <v>4265</v>
      </c>
      <c r="T480" s="849">
        <v>4265</v>
      </c>
      <c r="U480" s="849">
        <v>4265</v>
      </c>
      <c r="V480" s="848">
        <v>4265</v>
      </c>
      <c r="W480" s="875">
        <v>4265</v>
      </c>
      <c r="X480" s="861"/>
      <c r="Y480" s="861"/>
      <c r="Z480" s="861"/>
    </row>
    <row r="481" spans="1:26" x14ac:dyDescent="0.2">
      <c r="A481" s="241" t="s">
        <v>6</v>
      </c>
      <c r="B481" s="300">
        <v>4297</v>
      </c>
      <c r="C481" s="301">
        <v>4256</v>
      </c>
      <c r="D481" s="301">
        <v>4360</v>
      </c>
      <c r="E481" s="301">
        <v>4365</v>
      </c>
      <c r="F481" s="301">
        <v>4524</v>
      </c>
      <c r="G481" s="301">
        <v>4745</v>
      </c>
      <c r="H481" s="394">
        <v>4696</v>
      </c>
      <c r="I481" s="300">
        <v>4227</v>
      </c>
      <c r="J481" s="301">
        <v>4521</v>
      </c>
      <c r="K481" s="301">
        <v>4614</v>
      </c>
      <c r="L481" s="301">
        <v>3865</v>
      </c>
      <c r="M481" s="301">
        <v>4629</v>
      </c>
      <c r="N481" s="301">
        <v>4790</v>
      </c>
      <c r="O481" s="394">
        <v>4849</v>
      </c>
      <c r="P481" s="300">
        <v>4447</v>
      </c>
      <c r="Q481" s="301">
        <v>4453</v>
      </c>
      <c r="R481" s="301">
        <v>4579</v>
      </c>
      <c r="S481" s="301">
        <v>4398</v>
      </c>
      <c r="T481" s="301">
        <v>4803</v>
      </c>
      <c r="U481" s="301">
        <v>4799</v>
      </c>
      <c r="V481" s="394">
        <v>4621</v>
      </c>
      <c r="W481" s="317">
        <v>4547</v>
      </c>
      <c r="X481" s="861"/>
      <c r="Y481" s="861"/>
      <c r="Z481" s="861"/>
    </row>
    <row r="482" spans="1:26" x14ac:dyDescent="0.2">
      <c r="A482" s="231" t="s">
        <v>7</v>
      </c>
      <c r="B482" s="302">
        <v>100</v>
      </c>
      <c r="C482" s="303">
        <v>100</v>
      </c>
      <c r="D482" s="304">
        <v>100</v>
      </c>
      <c r="E482" s="304">
        <v>100</v>
      </c>
      <c r="F482" s="304">
        <v>100</v>
      </c>
      <c r="G482" s="304">
        <v>100</v>
      </c>
      <c r="H482" s="395">
        <v>100</v>
      </c>
      <c r="I482" s="548">
        <v>100</v>
      </c>
      <c r="J482" s="304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95">
        <v>100</v>
      </c>
      <c r="P482" s="548">
        <v>100</v>
      </c>
      <c r="Q482" s="304">
        <v>91.7</v>
      </c>
      <c r="R482" s="304">
        <v>100</v>
      </c>
      <c r="S482" s="304">
        <v>75</v>
      </c>
      <c r="T482" s="304">
        <v>100</v>
      </c>
      <c r="U482" s="304">
        <v>91.7</v>
      </c>
      <c r="V482" s="395">
        <v>75</v>
      </c>
      <c r="W482" s="248">
        <v>89.2</v>
      </c>
      <c r="X482" s="861"/>
      <c r="Y482" s="861"/>
      <c r="Z482" s="861"/>
    </row>
    <row r="483" spans="1:26" ht="13.5" thickBot="1" x14ac:dyDescent="0.25">
      <c r="A483" s="231" t="s">
        <v>8</v>
      </c>
      <c r="B483" s="698">
        <v>0.04</v>
      </c>
      <c r="C483" s="699">
        <v>3.1E-2</v>
      </c>
      <c r="D483" s="801">
        <v>2.9000000000000001E-2</v>
      </c>
      <c r="E483" s="801">
        <v>1.2E-2</v>
      </c>
      <c r="F483" s="801">
        <v>3.2000000000000001E-2</v>
      </c>
      <c r="G483" s="801">
        <v>3.6999999999999998E-2</v>
      </c>
      <c r="H483" s="802">
        <v>4.1000000000000002E-2</v>
      </c>
      <c r="I483" s="809">
        <v>4.9000000000000002E-2</v>
      </c>
      <c r="J483" s="801">
        <v>0.02</v>
      </c>
      <c r="K483" s="801">
        <v>2.1999999999999999E-2</v>
      </c>
      <c r="L483" s="801">
        <v>5.3999999999999999E-2</v>
      </c>
      <c r="M483" s="801">
        <v>2.5000000000000001E-2</v>
      </c>
      <c r="N483" s="801">
        <v>3.5999999999999997E-2</v>
      </c>
      <c r="O483" s="802">
        <v>3.7999999999999999E-2</v>
      </c>
      <c r="P483" s="809">
        <v>4.5999999999999999E-2</v>
      </c>
      <c r="Q483" s="801">
        <v>4.8000000000000001E-2</v>
      </c>
      <c r="R483" s="801">
        <v>4.1000000000000002E-2</v>
      </c>
      <c r="S483" s="801">
        <v>7.1999999999999995E-2</v>
      </c>
      <c r="T483" s="801">
        <v>0.03</v>
      </c>
      <c r="U483" s="801">
        <v>6.3E-2</v>
      </c>
      <c r="V483" s="802">
        <v>8.4000000000000005E-2</v>
      </c>
      <c r="W483" s="879">
        <v>6.2E-2</v>
      </c>
      <c r="X483" s="861"/>
      <c r="Y483" s="861"/>
      <c r="Z483" s="861"/>
    </row>
    <row r="484" spans="1:26" x14ac:dyDescent="0.2">
      <c r="A484" s="241" t="s">
        <v>1</v>
      </c>
      <c r="B484" s="774">
        <f t="shared" ref="B484:W484" si="111">B481/B480*100-100</f>
        <v>0.75029308323564692</v>
      </c>
      <c r="C484" s="775">
        <f t="shared" si="111"/>
        <v>-0.2110199296600257</v>
      </c>
      <c r="D484" s="775">
        <f t="shared" si="111"/>
        <v>2.2274325908557984</v>
      </c>
      <c r="E484" s="775">
        <f t="shared" si="111"/>
        <v>2.3446658851113682</v>
      </c>
      <c r="F484" s="775">
        <f t="shared" si="111"/>
        <v>6.0726846424384462</v>
      </c>
      <c r="G484" s="775">
        <f t="shared" si="111"/>
        <v>11.25439624853459</v>
      </c>
      <c r="H484" s="787">
        <f t="shared" si="111"/>
        <v>10.10550996483002</v>
      </c>
      <c r="I484" s="774">
        <f t="shared" si="111"/>
        <v>-0.89097303634233072</v>
      </c>
      <c r="J484" s="775">
        <f t="shared" si="111"/>
        <v>6.0023446658851185</v>
      </c>
      <c r="K484" s="775">
        <f t="shared" si="111"/>
        <v>8.1828839390386747</v>
      </c>
      <c r="L484" s="775">
        <f t="shared" si="111"/>
        <v>-9.378663540445487</v>
      </c>
      <c r="M484" s="775">
        <f t="shared" si="111"/>
        <v>8.5345838218053842</v>
      </c>
      <c r="N484" s="775">
        <f t="shared" si="111"/>
        <v>12.309495896834704</v>
      </c>
      <c r="O484" s="787">
        <f t="shared" si="111"/>
        <v>13.692848769050414</v>
      </c>
      <c r="P484" s="774">
        <f t="shared" si="111"/>
        <v>4.2672919109026992</v>
      </c>
      <c r="Q484" s="775">
        <f t="shared" si="111"/>
        <v>4.407971864009383</v>
      </c>
      <c r="R484" s="775">
        <f t="shared" si="111"/>
        <v>7.3622508792497143</v>
      </c>
      <c r="S484" s="775">
        <f t="shared" si="111"/>
        <v>3.1184056271981149</v>
      </c>
      <c r="T484" s="775">
        <f t="shared" si="111"/>
        <v>12.614302461899186</v>
      </c>
      <c r="U484" s="775">
        <f t="shared" si="111"/>
        <v>12.520515826494716</v>
      </c>
      <c r="V484" s="787">
        <f t="shared" si="111"/>
        <v>8.3470105509964867</v>
      </c>
      <c r="W484" s="411">
        <f t="shared" si="111"/>
        <v>6.6119577960140674</v>
      </c>
      <c r="X484" s="861"/>
      <c r="Y484" s="861"/>
      <c r="Z484" s="861"/>
    </row>
    <row r="485" spans="1:26" ht="13.5" thickBot="1" x14ac:dyDescent="0.25">
      <c r="A485" s="231" t="s">
        <v>27</v>
      </c>
      <c r="B485" s="220">
        <f t="shared" ref="B485:W485" si="112">B481-B468</f>
        <v>-30</v>
      </c>
      <c r="C485" s="221">
        <f t="shared" si="112"/>
        <v>-230</v>
      </c>
      <c r="D485" s="221">
        <f t="shared" si="112"/>
        <v>-43</v>
      </c>
      <c r="E485" s="221">
        <f t="shared" si="112"/>
        <v>-51</v>
      </c>
      <c r="F485" s="221">
        <f t="shared" si="112"/>
        <v>-139</v>
      </c>
      <c r="G485" s="221">
        <f t="shared" si="112"/>
        <v>-71</v>
      </c>
      <c r="H485" s="226">
        <f t="shared" si="112"/>
        <v>-185</v>
      </c>
      <c r="I485" s="220">
        <f t="shared" si="112"/>
        <v>-310</v>
      </c>
      <c r="J485" s="221">
        <f t="shared" si="112"/>
        <v>208</v>
      </c>
      <c r="K485" s="221">
        <f t="shared" si="112"/>
        <v>188</v>
      </c>
      <c r="L485" s="221">
        <f t="shared" si="112"/>
        <v>-448</v>
      </c>
      <c r="M485" s="221">
        <f t="shared" si="112"/>
        <v>38</v>
      </c>
      <c r="N485" s="221">
        <f t="shared" si="112"/>
        <v>220</v>
      </c>
      <c r="O485" s="226">
        <f t="shared" si="112"/>
        <v>350</v>
      </c>
      <c r="P485" s="220">
        <f t="shared" si="112"/>
        <v>28</v>
      </c>
      <c r="Q485" s="221">
        <f t="shared" si="112"/>
        <v>-72</v>
      </c>
      <c r="R485" s="221">
        <f t="shared" si="112"/>
        <v>170</v>
      </c>
      <c r="S485" s="221">
        <f t="shared" si="112"/>
        <v>-105</v>
      </c>
      <c r="T485" s="221">
        <f t="shared" si="112"/>
        <v>396</v>
      </c>
      <c r="U485" s="221">
        <f t="shared" si="112"/>
        <v>321</v>
      </c>
      <c r="V485" s="226">
        <f t="shared" si="112"/>
        <v>299</v>
      </c>
      <c r="W485" s="370">
        <f t="shared" si="112"/>
        <v>49</v>
      </c>
      <c r="X485" s="861"/>
      <c r="Y485" s="861"/>
      <c r="Z485" s="861"/>
    </row>
    <row r="486" spans="1:26" x14ac:dyDescent="0.2">
      <c r="A486" s="267" t="s">
        <v>52</v>
      </c>
      <c r="B486" s="856">
        <v>54</v>
      </c>
      <c r="C486" s="857">
        <v>55</v>
      </c>
      <c r="D486" s="857">
        <v>55</v>
      </c>
      <c r="E486" s="857">
        <v>14</v>
      </c>
      <c r="F486" s="857">
        <v>55</v>
      </c>
      <c r="G486" s="857">
        <v>54</v>
      </c>
      <c r="H486" s="858">
        <v>55</v>
      </c>
      <c r="I486" s="859">
        <v>51</v>
      </c>
      <c r="J486" s="857">
        <v>52</v>
      </c>
      <c r="K486" s="857">
        <v>52</v>
      </c>
      <c r="L486" s="857">
        <v>10</v>
      </c>
      <c r="M486" s="857">
        <v>52</v>
      </c>
      <c r="N486" s="857">
        <v>51</v>
      </c>
      <c r="O486" s="860">
        <v>52</v>
      </c>
      <c r="P486" s="851">
        <v>55</v>
      </c>
      <c r="Q486" s="852">
        <v>55</v>
      </c>
      <c r="R486" s="852">
        <v>55</v>
      </c>
      <c r="S486" s="852">
        <v>12</v>
      </c>
      <c r="T486" s="852">
        <v>55</v>
      </c>
      <c r="U486" s="852">
        <v>54</v>
      </c>
      <c r="V486" s="853">
        <v>55</v>
      </c>
      <c r="W486" s="371">
        <f>SUM(B486:V486)</f>
        <v>1003</v>
      </c>
      <c r="X486" s="861" t="s">
        <v>56</v>
      </c>
      <c r="Y486" s="265">
        <f>W473-W486</f>
        <v>0</v>
      </c>
      <c r="Z486" s="306">
        <f>Y486/W473</f>
        <v>0</v>
      </c>
    </row>
    <row r="487" spans="1:26" x14ac:dyDescent="0.2">
      <c r="A487" s="267" t="s">
        <v>28</v>
      </c>
      <c r="B487" s="866"/>
      <c r="C487" s="867"/>
      <c r="D487" s="867"/>
      <c r="E487" s="867"/>
      <c r="F487" s="867"/>
      <c r="G487" s="867"/>
      <c r="H487" s="868"/>
      <c r="I487" s="866"/>
      <c r="J487" s="867"/>
      <c r="K487" s="867"/>
      <c r="L487" s="867"/>
      <c r="M487" s="867"/>
      <c r="N487" s="867"/>
      <c r="O487" s="868"/>
      <c r="P487" s="866"/>
      <c r="Q487" s="867"/>
      <c r="R487" s="867"/>
      <c r="S487" s="867"/>
      <c r="T487" s="867"/>
      <c r="U487" s="867"/>
      <c r="V487" s="868"/>
      <c r="W487" s="862"/>
      <c r="X487" s="861" t="s">
        <v>57</v>
      </c>
      <c r="Y487" s="861">
        <v>148.26</v>
      </c>
      <c r="Z487" s="861"/>
    </row>
    <row r="488" spans="1:26" ht="13.5" thickBot="1" x14ac:dyDescent="0.25">
      <c r="A488" s="268" t="s">
        <v>26</v>
      </c>
      <c r="B488" s="550">
        <f t="shared" ref="B488:V488" si="113">B487-B474</f>
        <v>0</v>
      </c>
      <c r="C488" s="551">
        <f t="shared" si="113"/>
        <v>0</v>
      </c>
      <c r="D488" s="551">
        <f t="shared" si="113"/>
        <v>0</v>
      </c>
      <c r="E488" s="551">
        <f t="shared" si="113"/>
        <v>0</v>
      </c>
      <c r="F488" s="551">
        <f t="shared" si="113"/>
        <v>0</v>
      </c>
      <c r="G488" s="551">
        <f t="shared" si="113"/>
        <v>0</v>
      </c>
      <c r="H488" s="533">
        <f t="shared" si="113"/>
        <v>0</v>
      </c>
      <c r="I488" s="550">
        <f t="shared" si="113"/>
        <v>0</v>
      </c>
      <c r="J488" s="551">
        <f t="shared" si="113"/>
        <v>0</v>
      </c>
      <c r="K488" s="551">
        <f t="shared" si="113"/>
        <v>0</v>
      </c>
      <c r="L488" s="551">
        <f t="shared" si="113"/>
        <v>0</v>
      </c>
      <c r="M488" s="551">
        <f t="shared" si="113"/>
        <v>0</v>
      </c>
      <c r="N488" s="551">
        <f t="shared" si="113"/>
        <v>0</v>
      </c>
      <c r="O488" s="533">
        <f t="shared" si="113"/>
        <v>0</v>
      </c>
      <c r="P488" s="550">
        <f t="shared" si="113"/>
        <v>0</v>
      </c>
      <c r="Q488" s="551">
        <f t="shared" si="113"/>
        <v>0</v>
      </c>
      <c r="R488" s="551">
        <f t="shared" si="113"/>
        <v>0</v>
      </c>
      <c r="S488" s="551">
        <f t="shared" si="113"/>
        <v>0</v>
      </c>
      <c r="T488" s="551">
        <f t="shared" si="113"/>
        <v>0</v>
      </c>
      <c r="U488" s="551">
        <f t="shared" si="113"/>
        <v>0</v>
      </c>
      <c r="V488" s="533">
        <f t="shared" si="113"/>
        <v>0</v>
      </c>
      <c r="W488" s="333"/>
      <c r="X488" s="861" t="s">
        <v>26</v>
      </c>
      <c r="Y488" s="861">
        <f>Y487-Y474</f>
        <v>-1.210000000000008</v>
      </c>
      <c r="Z488" s="861"/>
    </row>
  </sheetData>
  <mergeCells count="98">
    <mergeCell ref="B478:H478"/>
    <mergeCell ref="I478:O478"/>
    <mergeCell ref="P478:V478"/>
    <mergeCell ref="W478:W479"/>
    <mergeCell ref="P374:V374"/>
    <mergeCell ref="W374:W375"/>
    <mergeCell ref="B387:H387"/>
    <mergeCell ref="I387:O387"/>
    <mergeCell ref="P387:V387"/>
    <mergeCell ref="W387:W388"/>
    <mergeCell ref="B439:H439"/>
    <mergeCell ref="I439:O439"/>
    <mergeCell ref="P439:V439"/>
    <mergeCell ref="W439:W440"/>
    <mergeCell ref="B426:H426"/>
    <mergeCell ref="I426:O426"/>
    <mergeCell ref="B255:F255"/>
    <mergeCell ref="G255:G256"/>
    <mergeCell ref="B229:F229"/>
    <mergeCell ref="B242:F242"/>
    <mergeCell ref="G242:G243"/>
    <mergeCell ref="G229:G230"/>
    <mergeCell ref="W296:W297"/>
    <mergeCell ref="B296:H296"/>
    <mergeCell ref="G112:G113"/>
    <mergeCell ref="B125:F125"/>
    <mergeCell ref="G125:G126"/>
    <mergeCell ref="B151:F151"/>
    <mergeCell ref="B203:F203"/>
    <mergeCell ref="G203:G20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P296:V296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112:F112"/>
    <mergeCell ref="B164:F164"/>
    <mergeCell ref="G268:G269"/>
    <mergeCell ref="B216:F216"/>
    <mergeCell ref="G216:G217"/>
    <mergeCell ref="W309:W310"/>
    <mergeCell ref="B335:H335"/>
    <mergeCell ref="I335:O335"/>
    <mergeCell ref="P335:V335"/>
    <mergeCell ref="B309:H309"/>
    <mergeCell ref="I309:O309"/>
    <mergeCell ref="P309:V309"/>
    <mergeCell ref="W335:W336"/>
    <mergeCell ref="B322:H322"/>
    <mergeCell ref="I322:O322"/>
    <mergeCell ref="P322:V322"/>
    <mergeCell ref="W322:W323"/>
    <mergeCell ref="F282:F283"/>
    <mergeCell ref="B282:E282"/>
    <mergeCell ref="B268:F268"/>
    <mergeCell ref="B348:H348"/>
    <mergeCell ref="I348:O348"/>
    <mergeCell ref="I296:O296"/>
    <mergeCell ref="P348:V348"/>
    <mergeCell ref="W348:W349"/>
    <mergeCell ref="B413:H413"/>
    <mergeCell ref="I413:O413"/>
    <mergeCell ref="P413:V413"/>
    <mergeCell ref="W413:W414"/>
    <mergeCell ref="B361:H361"/>
    <mergeCell ref="I361:O361"/>
    <mergeCell ref="P361:V361"/>
    <mergeCell ref="W361:W362"/>
    <mergeCell ref="B400:H400"/>
    <mergeCell ref="I400:O400"/>
    <mergeCell ref="P400:V400"/>
    <mergeCell ref="W400:W401"/>
    <mergeCell ref="B374:H374"/>
    <mergeCell ref="I374:O374"/>
    <mergeCell ref="P426:V426"/>
    <mergeCell ref="W426:W427"/>
    <mergeCell ref="B465:H465"/>
    <mergeCell ref="I465:O465"/>
    <mergeCell ref="P465:V465"/>
    <mergeCell ref="W465:W466"/>
    <mergeCell ref="B452:H452"/>
    <mergeCell ref="I452:O452"/>
    <mergeCell ref="P452:V452"/>
    <mergeCell ref="W452:W453"/>
  </mergeCells>
  <conditionalFormatting sqref="B285:E28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V4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V4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V4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577"/>
  <sheetViews>
    <sheetView showGridLines="0" topLeftCell="A533" zoomScale="68" zoomScaleNormal="68" workbookViewId="0">
      <selection activeCell="H572" sqref="H572"/>
    </sheetView>
  </sheetViews>
  <sheetFormatPr baseColWidth="10" defaultColWidth="11.42578125" defaultRowHeight="12.75" x14ac:dyDescent="0.2"/>
  <cols>
    <col min="1" max="1" width="16.28515625" style="200" bestFit="1" customWidth="1"/>
    <col min="2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960" t="s">
        <v>50</v>
      </c>
      <c r="C8" s="961"/>
      <c r="D8" s="961"/>
      <c r="E8" s="961"/>
      <c r="F8" s="961"/>
      <c r="G8" s="962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960" t="s">
        <v>50</v>
      </c>
      <c r="C22" s="961"/>
      <c r="D22" s="961"/>
      <c r="E22" s="961"/>
      <c r="F22" s="961"/>
      <c r="G22" s="962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960" t="s">
        <v>50</v>
      </c>
      <c r="C36" s="961"/>
      <c r="D36" s="961"/>
      <c r="E36" s="961"/>
      <c r="F36" s="961"/>
      <c r="G36" s="962"/>
      <c r="H36" s="292" t="s">
        <v>0</v>
      </c>
      <c r="M36" s="979" t="s">
        <v>69</v>
      </c>
      <c r="N36" s="980"/>
      <c r="O36" s="980"/>
      <c r="P36" s="981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982" t="s">
        <v>70</v>
      </c>
      <c r="N37" s="983"/>
      <c r="O37" s="983"/>
      <c r="P37" s="984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960" t="s">
        <v>50</v>
      </c>
      <c r="C51" s="961"/>
      <c r="D51" s="961"/>
      <c r="E51" s="961"/>
      <c r="F51" s="961"/>
      <c r="G51" s="961"/>
      <c r="H51" s="962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1005" t="s">
        <v>93</v>
      </c>
      <c r="L56" s="1005"/>
      <c r="M56" s="1005"/>
      <c r="N56" s="1005"/>
      <c r="O56" s="1005"/>
      <c r="P56" s="1005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1005"/>
      <c r="L57" s="1005"/>
      <c r="M57" s="1005"/>
      <c r="N57" s="1005"/>
      <c r="O57" s="1005"/>
      <c r="P57" s="1005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960" t="s">
        <v>50</v>
      </c>
      <c r="C65" s="961"/>
      <c r="D65" s="961"/>
      <c r="E65" s="961"/>
      <c r="F65" s="961"/>
      <c r="G65" s="961"/>
      <c r="H65" s="962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1005"/>
      <c r="L70" s="1005"/>
      <c r="M70" s="1005"/>
      <c r="N70" s="1005"/>
      <c r="O70" s="1005"/>
      <c r="P70" s="1005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1005"/>
      <c r="L71" s="1005"/>
      <c r="M71" s="1005"/>
      <c r="N71" s="1005"/>
      <c r="O71" s="1005"/>
      <c r="P71" s="1005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960" t="s">
        <v>50</v>
      </c>
      <c r="C79" s="961"/>
      <c r="D79" s="961"/>
      <c r="E79" s="961"/>
      <c r="F79" s="961"/>
      <c r="G79" s="961"/>
      <c r="H79" s="962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885" t="s">
        <v>50</v>
      </c>
      <c r="C93" s="886"/>
      <c r="D93" s="886"/>
      <c r="E93" s="886"/>
      <c r="F93" s="886"/>
      <c r="G93" s="886"/>
      <c r="H93" s="886"/>
      <c r="I93" s="888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964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965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885" t="s">
        <v>50</v>
      </c>
      <c r="C107" s="886"/>
      <c r="D107" s="886"/>
      <c r="E107" s="886"/>
      <c r="F107" s="886"/>
      <c r="G107" s="886"/>
      <c r="H107" s="886"/>
      <c r="I107" s="888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964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965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968" t="s">
        <v>50</v>
      </c>
      <c r="C122" s="968"/>
      <c r="D122" s="968"/>
      <c r="E122" s="968"/>
      <c r="F122" s="968"/>
      <c r="G122" s="968"/>
      <c r="H122" s="968"/>
      <c r="I122" s="888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894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966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968" t="s">
        <v>50</v>
      </c>
      <c r="C137" s="968"/>
      <c r="D137" s="968"/>
      <c r="E137" s="968"/>
      <c r="F137" s="968"/>
      <c r="G137" s="968"/>
      <c r="H137" s="968"/>
      <c r="I137" s="888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894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966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968" t="s">
        <v>50</v>
      </c>
      <c r="C152" s="968"/>
      <c r="D152" s="968"/>
      <c r="E152" s="968"/>
      <c r="F152" s="968"/>
      <c r="G152" s="968"/>
      <c r="H152" s="968"/>
      <c r="I152" s="888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894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966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968" t="s">
        <v>50</v>
      </c>
      <c r="C167" s="968"/>
      <c r="D167" s="968"/>
      <c r="E167" s="968"/>
      <c r="F167" s="968"/>
      <c r="G167" s="968"/>
      <c r="H167" s="968"/>
      <c r="I167" s="888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894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966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968" t="s">
        <v>50</v>
      </c>
      <c r="C182" s="968"/>
      <c r="D182" s="968"/>
      <c r="E182" s="968"/>
      <c r="F182" s="968"/>
      <c r="G182" s="968"/>
      <c r="H182" s="968"/>
      <c r="I182" s="888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894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966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968" t="s">
        <v>50</v>
      </c>
      <c r="C197" s="968"/>
      <c r="D197" s="968"/>
      <c r="E197" s="968"/>
      <c r="F197" s="968"/>
      <c r="G197" s="968"/>
      <c r="H197" s="968"/>
      <c r="I197" s="888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894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966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968" t="s">
        <v>50</v>
      </c>
      <c r="C212" s="968"/>
      <c r="D212" s="968"/>
      <c r="E212" s="968"/>
      <c r="F212" s="968"/>
      <c r="G212" s="968"/>
      <c r="H212" s="968"/>
      <c r="I212" s="888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894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966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968" t="s">
        <v>50</v>
      </c>
      <c r="C227" s="968"/>
      <c r="D227" s="968"/>
      <c r="E227" s="968"/>
      <c r="F227" s="968"/>
      <c r="G227" s="968"/>
      <c r="H227" s="968"/>
      <c r="I227" s="888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894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966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968" t="s">
        <v>50</v>
      </c>
      <c r="C242" s="968"/>
      <c r="D242" s="968"/>
      <c r="E242" s="968"/>
      <c r="F242" s="968"/>
      <c r="G242" s="968"/>
      <c r="H242" s="968"/>
      <c r="I242" s="888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894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966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968" t="s">
        <v>50</v>
      </c>
      <c r="C256" s="968"/>
      <c r="D256" s="968"/>
      <c r="E256" s="968"/>
      <c r="F256" s="968"/>
      <c r="G256" s="968"/>
      <c r="H256" s="968"/>
      <c r="I256" s="888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894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966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968" t="s">
        <v>50</v>
      </c>
      <c r="C270" s="968"/>
      <c r="D270" s="968"/>
      <c r="E270" s="968"/>
      <c r="F270" s="968"/>
      <c r="G270" s="968"/>
      <c r="H270" s="968"/>
      <c r="I270" s="888" t="s">
        <v>0</v>
      </c>
      <c r="J270" s="213">
        <v>251</v>
      </c>
      <c r="M270" s="272" t="s">
        <v>163</v>
      </c>
      <c r="N270" s="968" t="s">
        <v>50</v>
      </c>
      <c r="O270" s="968"/>
      <c r="P270" s="968"/>
      <c r="Q270" s="968"/>
      <c r="R270" s="968"/>
      <c r="S270" s="968"/>
      <c r="T270" s="968"/>
      <c r="U270" s="888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894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894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966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966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968" t="s">
        <v>50</v>
      </c>
      <c r="C284" s="968"/>
      <c r="D284" s="968"/>
      <c r="E284" s="968"/>
      <c r="F284" s="968"/>
      <c r="G284" s="968"/>
      <c r="H284" s="968"/>
      <c r="I284" s="888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894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966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885" t="s">
        <v>50</v>
      </c>
      <c r="C298" s="886"/>
      <c r="D298" s="886"/>
      <c r="E298" s="886"/>
      <c r="F298" s="886"/>
      <c r="G298" s="886"/>
      <c r="H298" s="887"/>
      <c r="I298" s="888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964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965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968" t="s">
        <v>50</v>
      </c>
      <c r="C312" s="968"/>
      <c r="D312" s="968"/>
      <c r="E312" s="968"/>
      <c r="F312" s="968"/>
      <c r="G312" s="968"/>
      <c r="H312" s="968"/>
      <c r="I312" s="888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894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966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968" t="s">
        <v>50</v>
      </c>
      <c r="C326" s="968"/>
      <c r="D326" s="968"/>
      <c r="E326" s="968"/>
      <c r="F326" s="968"/>
      <c r="G326" s="968"/>
      <c r="H326" s="968"/>
      <c r="I326" s="888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894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966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968" t="s">
        <v>50</v>
      </c>
      <c r="C340" s="968"/>
      <c r="D340" s="968"/>
      <c r="E340" s="968"/>
      <c r="F340" s="968"/>
      <c r="G340" s="968"/>
      <c r="H340" s="968"/>
      <c r="I340" s="888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894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966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985" t="s">
        <v>172</v>
      </c>
      <c r="C356" s="986"/>
      <c r="D356" s="986"/>
      <c r="E356" s="986"/>
      <c r="F356" s="986"/>
      <c r="G356" s="986"/>
      <c r="H356" s="986"/>
      <c r="I356" s="986"/>
      <c r="J356" s="986"/>
      <c r="K356" s="987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992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904">
        <v>624</v>
      </c>
      <c r="H358" s="904">
        <v>124.5</v>
      </c>
      <c r="I358" s="904">
        <v>60</v>
      </c>
      <c r="J358" s="907" t="s">
        <v>199</v>
      </c>
      <c r="K358" s="898">
        <v>135</v>
      </c>
      <c r="L358" s="901">
        <f>G358-(D358+D359+D360+D361)</f>
        <v>0</v>
      </c>
      <c r="M358" s="673">
        <v>1</v>
      </c>
      <c r="N358" s="673">
        <v>6</v>
      </c>
      <c r="O358" s="673">
        <v>60</v>
      </c>
      <c r="P358" s="953" t="s">
        <v>194</v>
      </c>
      <c r="Q358" s="953"/>
    </row>
    <row r="359" spans="1:17" ht="15" x14ac:dyDescent="0.2">
      <c r="A359" s="574">
        <v>-1.34</v>
      </c>
      <c r="B359" s="993"/>
      <c r="C359" s="584" t="s">
        <v>234</v>
      </c>
      <c r="D359" s="674">
        <v>234</v>
      </c>
      <c r="E359" s="585">
        <v>123.5</v>
      </c>
      <c r="F359" s="584" t="s">
        <v>190</v>
      </c>
      <c r="G359" s="905"/>
      <c r="H359" s="905"/>
      <c r="I359" s="905"/>
      <c r="J359" s="908"/>
      <c r="K359" s="899"/>
      <c r="L359" s="901"/>
      <c r="M359" s="673">
        <v>2</v>
      </c>
      <c r="N359" s="673">
        <v>5</v>
      </c>
      <c r="O359" s="673">
        <v>60</v>
      </c>
      <c r="P359" s="953"/>
      <c r="Q359" s="953"/>
    </row>
    <row r="360" spans="1:17" ht="15" x14ac:dyDescent="0.2">
      <c r="A360" s="574">
        <v>1</v>
      </c>
      <c r="B360" s="993"/>
      <c r="C360" s="585">
        <v>3</v>
      </c>
      <c r="D360" s="674">
        <v>17</v>
      </c>
      <c r="E360" s="585">
        <v>123</v>
      </c>
      <c r="F360" s="584" t="s">
        <v>198</v>
      </c>
      <c r="G360" s="905"/>
      <c r="H360" s="905"/>
      <c r="I360" s="905"/>
      <c r="J360" s="908"/>
      <c r="K360" s="899"/>
      <c r="L360" s="901"/>
      <c r="M360" s="673">
        <v>3</v>
      </c>
      <c r="N360" s="673">
        <v>4</v>
      </c>
      <c r="O360" s="673">
        <v>60</v>
      </c>
      <c r="P360" s="953"/>
      <c r="Q360" s="953"/>
    </row>
    <row r="361" spans="1:17" ht="15.75" thickBot="1" x14ac:dyDescent="0.25">
      <c r="A361" s="574"/>
      <c r="B361" s="994"/>
      <c r="C361" s="591"/>
      <c r="D361" s="592"/>
      <c r="E361" s="591"/>
      <c r="F361" s="593"/>
      <c r="G361" s="906"/>
      <c r="H361" s="906"/>
      <c r="I361" s="906"/>
      <c r="J361" s="909"/>
      <c r="K361" s="900"/>
      <c r="L361" s="901"/>
      <c r="M361" s="673">
        <v>4</v>
      </c>
      <c r="N361" s="673">
        <v>3</v>
      </c>
      <c r="O361" s="673">
        <v>18</v>
      </c>
      <c r="P361" s="953"/>
      <c r="Q361" s="953"/>
    </row>
    <row r="362" spans="1:17" ht="15" x14ac:dyDescent="0.2">
      <c r="A362" s="574">
        <v>2.23</v>
      </c>
      <c r="B362" s="954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904">
        <v>624</v>
      </c>
      <c r="H362" s="904">
        <v>123</v>
      </c>
      <c r="I362" s="904">
        <v>60</v>
      </c>
      <c r="J362" s="907" t="s">
        <v>236</v>
      </c>
      <c r="K362" s="898">
        <v>135</v>
      </c>
      <c r="L362" s="901">
        <f>G362-(D362+D363+D364+D365)</f>
        <v>0</v>
      </c>
      <c r="M362" s="673">
        <v>5</v>
      </c>
      <c r="N362" s="673">
        <v>2</v>
      </c>
      <c r="O362" s="673">
        <v>60</v>
      </c>
      <c r="P362" s="953"/>
      <c r="Q362" s="953"/>
    </row>
    <row r="363" spans="1:17" ht="15" x14ac:dyDescent="0.2">
      <c r="A363" s="574">
        <v>1.5</v>
      </c>
      <c r="B363" s="955"/>
      <c r="C363" s="585">
        <v>6</v>
      </c>
      <c r="D363" s="601">
        <v>279</v>
      </c>
      <c r="E363" s="585">
        <v>121.5</v>
      </c>
      <c r="F363" s="584" t="s">
        <v>198</v>
      </c>
      <c r="G363" s="905"/>
      <c r="H363" s="905"/>
      <c r="I363" s="905"/>
      <c r="J363" s="908"/>
      <c r="K363" s="899"/>
      <c r="L363" s="901"/>
      <c r="M363" s="673">
        <v>6</v>
      </c>
      <c r="N363" s="673">
        <v>1</v>
      </c>
      <c r="O363" s="673">
        <v>60</v>
      </c>
      <c r="P363" s="953" t="s">
        <v>225</v>
      </c>
      <c r="Q363" s="953"/>
    </row>
    <row r="364" spans="1:17" ht="15" x14ac:dyDescent="0.2">
      <c r="A364" s="574"/>
      <c r="B364" s="955"/>
      <c r="C364" s="605"/>
      <c r="D364" s="606"/>
      <c r="E364" s="605"/>
      <c r="F364" s="607"/>
      <c r="G364" s="905"/>
      <c r="H364" s="905"/>
      <c r="I364" s="905"/>
      <c r="J364" s="908"/>
      <c r="K364" s="899"/>
      <c r="L364" s="901"/>
    </row>
    <row r="365" spans="1:17" ht="15.75" thickBot="1" x14ac:dyDescent="0.25">
      <c r="A365" s="574"/>
      <c r="B365" s="956"/>
      <c r="C365" s="605"/>
      <c r="D365" s="606"/>
      <c r="E365" s="605"/>
      <c r="F365" s="607"/>
      <c r="G365" s="906"/>
      <c r="H365" s="906"/>
      <c r="I365" s="906"/>
      <c r="J365" s="909"/>
      <c r="K365" s="900"/>
      <c r="L365" s="901"/>
    </row>
    <row r="366" spans="1:17" ht="15" x14ac:dyDescent="0.2">
      <c r="A366" s="574">
        <v>2</v>
      </c>
      <c r="B366" s="945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904">
        <v>192</v>
      </c>
      <c r="H366" s="904">
        <v>121</v>
      </c>
      <c r="I366" s="904">
        <v>18</v>
      </c>
      <c r="J366" s="907" t="s">
        <v>193</v>
      </c>
      <c r="K366" s="898">
        <v>131.5</v>
      </c>
      <c r="L366" s="901">
        <f>G366-(D366+D367+D368+D369)</f>
        <v>0</v>
      </c>
    </row>
    <row r="367" spans="1:17" ht="15" x14ac:dyDescent="0.2">
      <c r="A367" s="574"/>
      <c r="B367" s="946"/>
      <c r="C367" s="585"/>
      <c r="D367" s="675"/>
      <c r="E367" s="585"/>
      <c r="F367" s="584"/>
      <c r="G367" s="905"/>
      <c r="H367" s="905"/>
      <c r="I367" s="905"/>
      <c r="J367" s="908"/>
      <c r="K367" s="899"/>
      <c r="L367" s="901"/>
    </row>
    <row r="368" spans="1:17" ht="15" x14ac:dyDescent="0.2">
      <c r="A368" s="574"/>
      <c r="B368" s="946"/>
      <c r="C368" s="605"/>
      <c r="D368" s="676"/>
      <c r="E368" s="605"/>
      <c r="F368" s="607"/>
      <c r="G368" s="905"/>
      <c r="H368" s="905"/>
      <c r="I368" s="905"/>
      <c r="J368" s="908"/>
      <c r="K368" s="899"/>
      <c r="L368" s="901"/>
    </row>
    <row r="369" spans="1:12" ht="15.75" thickBot="1" x14ac:dyDescent="0.25">
      <c r="A369" s="574"/>
      <c r="B369" s="947"/>
      <c r="C369" s="591"/>
      <c r="D369" s="592"/>
      <c r="E369" s="591"/>
      <c r="F369" s="593"/>
      <c r="G369" s="906"/>
      <c r="H369" s="906"/>
      <c r="I369" s="906"/>
      <c r="J369" s="909"/>
      <c r="K369" s="900"/>
      <c r="L369" s="901"/>
    </row>
    <row r="370" spans="1:12" ht="15" x14ac:dyDescent="0.2">
      <c r="A370" s="574">
        <v>3.5</v>
      </c>
      <c r="B370" s="1002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904">
        <v>624</v>
      </c>
      <c r="H370" s="904">
        <v>121.5</v>
      </c>
      <c r="I370" s="904">
        <v>60</v>
      </c>
      <c r="J370" s="904" t="s">
        <v>193</v>
      </c>
      <c r="K370" s="898">
        <v>131.5</v>
      </c>
      <c r="L370" s="901">
        <f>G370-(D370+D371+D372+D373)</f>
        <v>0</v>
      </c>
    </row>
    <row r="371" spans="1:12" ht="15" x14ac:dyDescent="0.2">
      <c r="A371" s="574">
        <v>2.5</v>
      </c>
      <c r="B371" s="1003"/>
      <c r="C371" s="585">
        <v>2</v>
      </c>
      <c r="D371" s="679">
        <v>205</v>
      </c>
      <c r="E371" s="585">
        <v>121</v>
      </c>
      <c r="F371" s="584" t="s">
        <v>214</v>
      </c>
      <c r="G371" s="905"/>
      <c r="H371" s="905"/>
      <c r="I371" s="905"/>
      <c r="J371" s="905"/>
      <c r="K371" s="899"/>
      <c r="L371" s="901"/>
    </row>
    <row r="372" spans="1:12" ht="15" x14ac:dyDescent="0.2">
      <c r="A372" s="574"/>
      <c r="B372" s="1003"/>
      <c r="C372" s="605"/>
      <c r="D372" s="605"/>
      <c r="E372" s="605"/>
      <c r="F372" s="607"/>
      <c r="G372" s="905"/>
      <c r="H372" s="905"/>
      <c r="I372" s="905"/>
      <c r="J372" s="905"/>
      <c r="K372" s="899"/>
      <c r="L372" s="901"/>
    </row>
    <row r="373" spans="1:12" ht="15.75" thickBot="1" x14ac:dyDescent="0.25">
      <c r="A373" s="574"/>
      <c r="B373" s="1004"/>
      <c r="C373" s="591"/>
      <c r="D373" s="592"/>
      <c r="E373" s="591"/>
      <c r="F373" s="593"/>
      <c r="G373" s="906"/>
      <c r="H373" s="906"/>
      <c r="I373" s="906"/>
      <c r="J373" s="906"/>
      <c r="K373" s="900"/>
      <c r="L373" s="901"/>
    </row>
    <row r="374" spans="1:12" ht="15" x14ac:dyDescent="0.2">
      <c r="A374" s="574">
        <v>3.8</v>
      </c>
      <c r="B374" s="988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904">
        <v>623</v>
      </c>
      <c r="H374" s="904">
        <v>120.5</v>
      </c>
      <c r="I374" s="904">
        <v>60</v>
      </c>
      <c r="J374" s="907" t="s">
        <v>235</v>
      </c>
      <c r="K374" s="898">
        <v>131.5</v>
      </c>
      <c r="L374" s="901">
        <f>G374-(D374+D375+D376+D377)</f>
        <v>0</v>
      </c>
    </row>
    <row r="375" spans="1:12" ht="15" x14ac:dyDescent="0.2">
      <c r="A375" s="574">
        <v>4.5</v>
      </c>
      <c r="B375" s="989"/>
      <c r="C375" s="585">
        <v>1</v>
      </c>
      <c r="D375" s="588">
        <v>267</v>
      </c>
      <c r="E375" s="585">
        <v>117.5</v>
      </c>
      <c r="F375" s="607" t="s">
        <v>187</v>
      </c>
      <c r="G375" s="905"/>
      <c r="H375" s="905"/>
      <c r="I375" s="905"/>
      <c r="J375" s="908"/>
      <c r="K375" s="899"/>
      <c r="L375" s="901"/>
    </row>
    <row r="376" spans="1:12" ht="15" x14ac:dyDescent="0.2">
      <c r="A376" s="574"/>
      <c r="B376" s="989"/>
      <c r="C376" s="605"/>
      <c r="D376" s="605"/>
      <c r="E376" s="605"/>
      <c r="F376" s="607"/>
      <c r="G376" s="905"/>
      <c r="H376" s="905"/>
      <c r="I376" s="905"/>
      <c r="J376" s="908"/>
      <c r="K376" s="899"/>
      <c r="L376" s="901"/>
    </row>
    <row r="377" spans="1:12" ht="15.75" thickBot="1" x14ac:dyDescent="0.25">
      <c r="A377" s="574"/>
      <c r="B377" s="990"/>
      <c r="C377" s="591"/>
      <c r="D377" s="591"/>
      <c r="E377" s="591"/>
      <c r="F377" s="593"/>
      <c r="G377" s="906"/>
      <c r="H377" s="906"/>
      <c r="I377" s="906"/>
      <c r="J377" s="909"/>
      <c r="K377" s="900"/>
      <c r="L377" s="901"/>
    </row>
    <row r="378" spans="1:12" ht="15" x14ac:dyDescent="0.2">
      <c r="A378" s="574">
        <v>6.5</v>
      </c>
      <c r="B378" s="919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904">
        <v>623</v>
      </c>
      <c r="H378" s="904">
        <v>117.5</v>
      </c>
      <c r="I378" s="904">
        <v>60</v>
      </c>
      <c r="J378" s="904" t="s">
        <v>191</v>
      </c>
      <c r="K378" s="898">
        <v>130.5</v>
      </c>
      <c r="L378" s="901">
        <f>G378-(D378+D379+D380+D381)</f>
        <v>0</v>
      </c>
    </row>
    <row r="379" spans="1:12" ht="15" x14ac:dyDescent="0.2">
      <c r="A379" s="574">
        <v>7.32</v>
      </c>
      <c r="B379" s="920"/>
      <c r="C379" s="585">
        <v>7</v>
      </c>
      <c r="D379" s="634">
        <v>528</v>
      </c>
      <c r="E379" s="585">
        <v>117</v>
      </c>
      <c r="F379" s="584" t="s">
        <v>190</v>
      </c>
      <c r="G379" s="905"/>
      <c r="H379" s="905"/>
      <c r="I379" s="905"/>
      <c r="J379" s="905"/>
      <c r="K379" s="899"/>
      <c r="L379" s="901"/>
    </row>
    <row r="380" spans="1:12" ht="15" x14ac:dyDescent="0.2">
      <c r="A380" s="574"/>
      <c r="B380" s="920"/>
      <c r="C380" s="605"/>
      <c r="D380" s="605"/>
      <c r="E380" s="605"/>
      <c r="F380" s="607"/>
      <c r="G380" s="905"/>
      <c r="H380" s="905"/>
      <c r="I380" s="905"/>
      <c r="J380" s="905"/>
      <c r="K380" s="899"/>
      <c r="L380" s="901"/>
    </row>
    <row r="381" spans="1:12" ht="15.75" thickBot="1" x14ac:dyDescent="0.25">
      <c r="A381" s="574"/>
      <c r="B381" s="921"/>
      <c r="C381" s="591"/>
      <c r="D381" s="592"/>
      <c r="E381" s="591"/>
      <c r="F381" s="593"/>
      <c r="G381" s="906"/>
      <c r="H381" s="906"/>
      <c r="I381" s="906"/>
      <c r="J381" s="906"/>
      <c r="K381" s="900"/>
      <c r="L381" s="901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885" t="s">
        <v>50</v>
      </c>
      <c r="C386" s="886"/>
      <c r="D386" s="886"/>
      <c r="E386" s="886"/>
      <c r="F386" s="886"/>
      <c r="G386" s="887"/>
      <c r="H386" s="888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894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885" t="s">
        <v>50</v>
      </c>
      <c r="C399" s="886"/>
      <c r="D399" s="886"/>
      <c r="E399" s="886"/>
      <c r="F399" s="886"/>
      <c r="G399" s="887"/>
      <c r="H399" s="888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894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885" t="s">
        <v>50</v>
      </c>
      <c r="C413" s="886"/>
      <c r="D413" s="886"/>
      <c r="E413" s="886"/>
      <c r="F413" s="886"/>
      <c r="G413" s="887"/>
      <c r="H413" s="888" t="s">
        <v>0</v>
      </c>
      <c r="I413" s="213">
        <v>244</v>
      </c>
      <c r="J413" s="713"/>
      <c r="K413" s="713"/>
      <c r="L413" s="272" t="s">
        <v>240</v>
      </c>
      <c r="M413" s="885" t="s">
        <v>50</v>
      </c>
      <c r="N413" s="886"/>
      <c r="O413" s="886"/>
      <c r="P413" s="886"/>
      <c r="Q413" s="886"/>
      <c r="R413" s="887"/>
      <c r="S413" s="888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894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894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885" t="s">
        <v>50</v>
      </c>
      <c r="C427" s="886"/>
      <c r="D427" s="886"/>
      <c r="E427" s="886"/>
      <c r="F427" s="886"/>
      <c r="G427" s="887"/>
      <c r="H427" s="888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894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885" t="s">
        <v>50</v>
      </c>
      <c r="C441" s="886"/>
      <c r="D441" s="886"/>
      <c r="E441" s="886"/>
      <c r="F441" s="886"/>
      <c r="G441" s="887"/>
      <c r="H441" s="888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894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885" t="s">
        <v>50</v>
      </c>
      <c r="C455" s="886"/>
      <c r="D455" s="886"/>
      <c r="E455" s="886"/>
      <c r="F455" s="886"/>
      <c r="G455" s="887"/>
      <c r="H455" s="888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894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885" t="s">
        <v>50</v>
      </c>
      <c r="C469" s="886"/>
      <c r="D469" s="886"/>
      <c r="E469" s="886"/>
      <c r="F469" s="886"/>
      <c r="G469" s="887"/>
      <c r="H469" s="888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894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885" t="s">
        <v>50</v>
      </c>
      <c r="C483" s="886"/>
      <c r="D483" s="886"/>
      <c r="E483" s="886"/>
      <c r="F483" s="886"/>
      <c r="G483" s="887"/>
      <c r="H483" s="888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894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.5" thickBot="1" x14ac:dyDescent="0.25"/>
    <row r="497" spans="1:11" ht="13.5" thickBot="1" x14ac:dyDescent="0.25">
      <c r="A497" s="272" t="s">
        <v>247</v>
      </c>
      <c r="B497" s="967" t="s">
        <v>50</v>
      </c>
      <c r="C497" s="968"/>
      <c r="D497" s="968"/>
      <c r="E497" s="968"/>
      <c r="F497" s="968"/>
      <c r="G497" s="969"/>
      <c r="H497" s="888" t="s">
        <v>0</v>
      </c>
      <c r="I497" s="213"/>
      <c r="J497" s="776"/>
      <c r="K497" s="776"/>
    </row>
    <row r="498" spans="1:11" ht="13.5" thickBot="1" x14ac:dyDescent="0.25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894"/>
      <c r="I498" s="229"/>
      <c r="J498" s="277"/>
      <c r="K498" s="353"/>
    </row>
    <row r="499" spans="1:11" x14ac:dyDescent="0.2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  <row r="510" spans="1:11" ht="13.5" thickBot="1" x14ac:dyDescent="0.25"/>
    <row r="511" spans="1:11" ht="13.5" thickBot="1" x14ac:dyDescent="0.25">
      <c r="A511" s="272" t="s">
        <v>248</v>
      </c>
      <c r="B511" s="967" t="s">
        <v>50</v>
      </c>
      <c r="C511" s="968"/>
      <c r="D511" s="968"/>
      <c r="E511" s="968"/>
      <c r="F511" s="968"/>
      <c r="G511" s="969"/>
      <c r="H511" s="888" t="s">
        <v>0</v>
      </c>
      <c r="I511" s="213">
        <v>246</v>
      </c>
      <c r="J511" s="810"/>
      <c r="K511" s="810"/>
    </row>
    <row r="512" spans="1:11" ht="13.5" thickBot="1" x14ac:dyDescent="0.25">
      <c r="A512" s="231" t="s">
        <v>54</v>
      </c>
      <c r="B512" s="791">
        <v>1</v>
      </c>
      <c r="C512" s="792">
        <v>2</v>
      </c>
      <c r="D512" s="792">
        <v>3</v>
      </c>
      <c r="E512" s="792">
        <v>4</v>
      </c>
      <c r="F512" s="792">
        <v>5</v>
      </c>
      <c r="G512" s="793">
        <v>6</v>
      </c>
      <c r="H512" s="894"/>
      <c r="I512" s="229"/>
      <c r="J512" s="277"/>
      <c r="K512" s="353"/>
    </row>
    <row r="513" spans="1:11" x14ac:dyDescent="0.2">
      <c r="A513" s="236" t="s">
        <v>3</v>
      </c>
      <c r="B513" s="788">
        <v>3925</v>
      </c>
      <c r="C513" s="789">
        <v>3925</v>
      </c>
      <c r="D513" s="789">
        <v>3925</v>
      </c>
      <c r="E513" s="789">
        <v>3925</v>
      </c>
      <c r="F513" s="789">
        <v>3925</v>
      </c>
      <c r="G513" s="790">
        <v>3925</v>
      </c>
      <c r="H513" s="773">
        <v>3925</v>
      </c>
      <c r="I513" s="810"/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98">
        <v>9.7000000000000003E-2</v>
      </c>
      <c r="C516" s="699">
        <v>8.5000000000000006E-2</v>
      </c>
      <c r="D516" s="699">
        <v>5.3999999999999999E-2</v>
      </c>
      <c r="E516" s="699">
        <v>7.2999999999999995E-2</v>
      </c>
      <c r="F516" s="699">
        <v>0.10199999999999999</v>
      </c>
      <c r="G516" s="700">
        <v>0.106</v>
      </c>
      <c r="H516" s="409">
        <v>9.1999999999999998E-2</v>
      </c>
      <c r="I516" s="810"/>
      <c r="J516" s="382"/>
      <c r="K516" s="810"/>
    </row>
    <row r="517" spans="1:11" x14ac:dyDescent="0.2">
      <c r="A517" s="241" t="s">
        <v>1</v>
      </c>
      <c r="B517" s="774">
        <f t="shared" ref="B517:H517" si="112">B514/B513*100-100</f>
        <v>8.7388535031847141</v>
      </c>
      <c r="C517" s="775">
        <f t="shared" si="112"/>
        <v>12.891719745222943</v>
      </c>
      <c r="D517" s="775">
        <f t="shared" si="112"/>
        <v>9.7579617834394838</v>
      </c>
      <c r="E517" s="775">
        <f t="shared" si="112"/>
        <v>11.210191082802538</v>
      </c>
      <c r="F517" s="775">
        <f t="shared" si="112"/>
        <v>13.808917197452232</v>
      </c>
      <c r="G517" s="775">
        <f t="shared" si="112"/>
        <v>12.840764331210195</v>
      </c>
      <c r="H517" s="369">
        <f t="shared" si="112"/>
        <v>11.770700636942678</v>
      </c>
      <c r="I517" s="738"/>
      <c r="J517" s="810"/>
      <c r="K517" s="810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810" t="s">
        <v>57</v>
      </c>
      <c r="J519" s="810">
        <v>160.88</v>
      </c>
      <c r="K519" s="810"/>
    </row>
    <row r="520" spans="1:11" x14ac:dyDescent="0.2">
      <c r="A520" s="267" t="s">
        <v>28</v>
      </c>
      <c r="B520" s="815"/>
      <c r="C520" s="816"/>
      <c r="D520" s="816"/>
      <c r="E520" s="816"/>
      <c r="F520" s="816"/>
      <c r="G520" s="817"/>
      <c r="H520" s="811"/>
      <c r="I520" s="81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  <c r="I521" s="810"/>
      <c r="J521" s="810"/>
      <c r="K521" s="810"/>
    </row>
    <row r="524" spans="1:11" ht="13.5" thickBot="1" x14ac:dyDescent="0.25"/>
    <row r="525" spans="1:11" ht="13.5" thickBot="1" x14ac:dyDescent="0.25">
      <c r="A525" s="272" t="s">
        <v>249</v>
      </c>
      <c r="B525" s="967" t="s">
        <v>50</v>
      </c>
      <c r="C525" s="968"/>
      <c r="D525" s="968"/>
      <c r="E525" s="968"/>
      <c r="F525" s="968"/>
      <c r="G525" s="969"/>
      <c r="H525" s="888" t="s">
        <v>0</v>
      </c>
      <c r="I525" s="213">
        <v>246</v>
      </c>
      <c r="J525" s="818"/>
      <c r="K525" s="818"/>
    </row>
    <row r="526" spans="1:11" ht="13.5" thickBot="1" x14ac:dyDescent="0.25">
      <c r="A526" s="231" t="s">
        <v>54</v>
      </c>
      <c r="B526" s="791">
        <v>1</v>
      </c>
      <c r="C526" s="792">
        <v>2</v>
      </c>
      <c r="D526" s="792">
        <v>3</v>
      </c>
      <c r="E526" s="792">
        <v>4</v>
      </c>
      <c r="F526" s="792">
        <v>5</v>
      </c>
      <c r="G526" s="793">
        <v>6</v>
      </c>
      <c r="H526" s="894"/>
      <c r="I526" s="229"/>
      <c r="J526" s="277"/>
      <c r="K526" s="353"/>
    </row>
    <row r="527" spans="1:11" x14ac:dyDescent="0.2">
      <c r="A527" s="236" t="s">
        <v>3</v>
      </c>
      <c r="B527" s="788">
        <v>3945</v>
      </c>
      <c r="C527" s="789">
        <v>3945</v>
      </c>
      <c r="D527" s="789">
        <v>3945</v>
      </c>
      <c r="E527" s="789">
        <v>3945</v>
      </c>
      <c r="F527" s="789">
        <v>3945</v>
      </c>
      <c r="G527" s="790">
        <v>3945</v>
      </c>
      <c r="H527" s="773">
        <v>3945</v>
      </c>
      <c r="I527" s="818"/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98">
        <v>0.10199999999999999</v>
      </c>
      <c r="C530" s="699">
        <v>9.4E-2</v>
      </c>
      <c r="D530" s="699">
        <v>7.3999999999999996E-2</v>
      </c>
      <c r="E530" s="699">
        <v>0.157</v>
      </c>
      <c r="F530" s="699">
        <v>9.0999999999999998E-2</v>
      </c>
      <c r="G530" s="700">
        <v>9.9000000000000005E-2</v>
      </c>
      <c r="H530" s="409">
        <v>0.111</v>
      </c>
      <c r="I530" s="818"/>
      <c r="J530" s="382"/>
      <c r="K530" s="818"/>
    </row>
    <row r="531" spans="1:11" x14ac:dyDescent="0.2">
      <c r="A531" s="241" t="s">
        <v>1</v>
      </c>
      <c r="B531" s="774">
        <f t="shared" ref="B531:H531" si="115">B528/B527*100-100</f>
        <v>10.975918884664139</v>
      </c>
      <c r="C531" s="775">
        <f t="shared" si="115"/>
        <v>6.8948035487959487</v>
      </c>
      <c r="D531" s="775">
        <f t="shared" si="115"/>
        <v>8.0861850443599366</v>
      </c>
      <c r="E531" s="775">
        <f t="shared" si="115"/>
        <v>11.026615969581741</v>
      </c>
      <c r="F531" s="775">
        <f t="shared" si="115"/>
        <v>13.586818757921421</v>
      </c>
      <c r="G531" s="775">
        <f t="shared" si="115"/>
        <v>13.155893536121681</v>
      </c>
      <c r="H531" s="369">
        <f t="shared" si="115"/>
        <v>10.92522179974651</v>
      </c>
      <c r="I531" s="738"/>
      <c r="J531" s="818"/>
      <c r="K531" s="81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818" t="s">
        <v>57</v>
      </c>
      <c r="J533" s="818">
        <v>161.16999999999999</v>
      </c>
      <c r="K533" s="818"/>
    </row>
    <row r="534" spans="1:11" x14ac:dyDescent="0.2">
      <c r="A534" s="267" t="s">
        <v>28</v>
      </c>
      <c r="B534" s="823"/>
      <c r="C534" s="824"/>
      <c r="D534" s="824"/>
      <c r="E534" s="824"/>
      <c r="F534" s="824"/>
      <c r="G534" s="825"/>
      <c r="H534" s="819"/>
      <c r="I534" s="818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  <c r="I535" s="818"/>
      <c r="J535" s="818"/>
      <c r="K535" s="818"/>
    </row>
    <row r="538" spans="1:11" ht="13.5" thickBot="1" x14ac:dyDescent="0.25"/>
    <row r="539" spans="1:11" ht="13.5" thickBot="1" x14ac:dyDescent="0.25">
      <c r="A539" s="272" t="s">
        <v>250</v>
      </c>
      <c r="B539" s="967" t="s">
        <v>50</v>
      </c>
      <c r="C539" s="968"/>
      <c r="D539" s="968"/>
      <c r="E539" s="968"/>
      <c r="F539" s="968"/>
      <c r="G539" s="969"/>
      <c r="H539" s="888" t="s">
        <v>0</v>
      </c>
      <c r="I539" s="213"/>
      <c r="J539" s="827"/>
      <c r="K539" s="827"/>
    </row>
    <row r="540" spans="1:11" ht="13.5" thickBot="1" x14ac:dyDescent="0.25">
      <c r="A540" s="231" t="s">
        <v>54</v>
      </c>
      <c r="B540" s="791">
        <v>1</v>
      </c>
      <c r="C540" s="792">
        <v>2</v>
      </c>
      <c r="D540" s="792">
        <v>3</v>
      </c>
      <c r="E540" s="792">
        <v>4</v>
      </c>
      <c r="F540" s="792">
        <v>5</v>
      </c>
      <c r="G540" s="793">
        <v>6</v>
      </c>
      <c r="H540" s="894"/>
      <c r="I540" s="229"/>
      <c r="J540" s="277"/>
      <c r="K540" s="353"/>
    </row>
    <row r="541" spans="1:11" x14ac:dyDescent="0.2">
      <c r="A541" s="236" t="s">
        <v>3</v>
      </c>
      <c r="B541" s="788">
        <v>3965</v>
      </c>
      <c r="C541" s="789">
        <v>3965</v>
      </c>
      <c r="D541" s="789">
        <v>3965</v>
      </c>
      <c r="E541" s="789">
        <v>3965</v>
      </c>
      <c r="F541" s="789">
        <v>3965</v>
      </c>
      <c r="G541" s="790">
        <v>3965</v>
      </c>
      <c r="H541" s="773">
        <v>3965</v>
      </c>
      <c r="I541" s="827"/>
      <c r="J541" s="277"/>
      <c r="K541" s="353"/>
    </row>
    <row r="542" spans="1:11" x14ac:dyDescent="0.2">
      <c r="A542" s="241" t="s">
        <v>6</v>
      </c>
      <c r="B542" s="242">
        <v>4386</v>
      </c>
      <c r="C542" s="243">
        <v>4537</v>
      </c>
      <c r="D542" s="243">
        <v>4794</v>
      </c>
      <c r="E542" s="243">
        <v>4641</v>
      </c>
      <c r="F542" s="243">
        <v>4750</v>
      </c>
      <c r="G542" s="244">
        <v>4603</v>
      </c>
      <c r="H542" s="366">
        <v>4597</v>
      </c>
      <c r="I542" s="406"/>
      <c r="J542" s="399"/>
      <c r="K542" s="399"/>
    </row>
    <row r="543" spans="1:11" x14ac:dyDescent="0.2">
      <c r="A543" s="231" t="s">
        <v>7</v>
      </c>
      <c r="B543" s="245">
        <v>64.3</v>
      </c>
      <c r="C543" s="246">
        <v>57.1</v>
      </c>
      <c r="D543" s="246">
        <v>53.3</v>
      </c>
      <c r="E543" s="246">
        <v>78.599999999999994</v>
      </c>
      <c r="F543" s="246">
        <v>61.9</v>
      </c>
      <c r="G543" s="247">
        <v>66.7</v>
      </c>
      <c r="H543" s="367">
        <v>64</v>
      </c>
      <c r="I543" s="554"/>
      <c r="J543" s="399"/>
      <c r="K543" s="399"/>
    </row>
    <row r="544" spans="1:11" ht="13.5" thickBot="1" x14ac:dyDescent="0.25">
      <c r="A544" s="231" t="s">
        <v>8</v>
      </c>
      <c r="B544" s="698">
        <v>9.6000000000000002E-2</v>
      </c>
      <c r="C544" s="699">
        <v>9.5000000000000001E-2</v>
      </c>
      <c r="D544" s="699">
        <v>8.8999999999999996E-2</v>
      </c>
      <c r="E544" s="699">
        <v>0.11799999999999999</v>
      </c>
      <c r="F544" s="699">
        <v>0.121</v>
      </c>
      <c r="G544" s="700">
        <v>0.104</v>
      </c>
      <c r="H544" s="409">
        <v>0.105</v>
      </c>
      <c r="I544" s="827"/>
      <c r="J544" s="382"/>
      <c r="K544" s="827"/>
    </row>
    <row r="545" spans="1:11" x14ac:dyDescent="0.2">
      <c r="A545" s="241" t="s">
        <v>1</v>
      </c>
      <c r="B545" s="774">
        <f t="shared" ref="B545:H545" si="118">B542/B541*100-100</f>
        <v>10.617906683480456</v>
      </c>
      <c r="C545" s="775">
        <f t="shared" si="118"/>
        <v>14.426229508196712</v>
      </c>
      <c r="D545" s="775">
        <f t="shared" si="118"/>
        <v>20.907944514501892</v>
      </c>
      <c r="E545" s="775">
        <f t="shared" si="118"/>
        <v>17.049180327868868</v>
      </c>
      <c r="F545" s="775">
        <f t="shared" si="118"/>
        <v>19.798234552332914</v>
      </c>
      <c r="G545" s="775">
        <f t="shared" si="118"/>
        <v>16.090794451450179</v>
      </c>
      <c r="H545" s="369">
        <f t="shared" si="118"/>
        <v>15.939470365699876</v>
      </c>
      <c r="I545" s="738"/>
      <c r="J545" s="827"/>
      <c r="K545" s="827"/>
    </row>
    <row r="546" spans="1:11" ht="13.5" thickBot="1" x14ac:dyDescent="0.25">
      <c r="A546" s="231" t="s">
        <v>27</v>
      </c>
      <c r="B546" s="220">
        <f t="shared" ref="B546:H546" si="119">B542-B528</f>
        <v>8</v>
      </c>
      <c r="C546" s="221">
        <f t="shared" si="119"/>
        <v>320</v>
      </c>
      <c r="D546" s="221">
        <f t="shared" si="119"/>
        <v>530</v>
      </c>
      <c r="E546" s="221">
        <f t="shared" si="119"/>
        <v>261</v>
      </c>
      <c r="F546" s="221">
        <f t="shared" si="119"/>
        <v>269</v>
      </c>
      <c r="G546" s="226">
        <f t="shared" si="119"/>
        <v>139</v>
      </c>
      <c r="H546" s="370">
        <f t="shared" si="119"/>
        <v>221</v>
      </c>
      <c r="I546" s="265" t="s">
        <v>56</v>
      </c>
      <c r="J546" s="290">
        <f>H533-H547</f>
        <v>45</v>
      </c>
      <c r="K546" s="266">
        <f>J546/H533</f>
        <v>1.4720314033366046E-2</v>
      </c>
    </row>
    <row r="547" spans="1:11" x14ac:dyDescent="0.2">
      <c r="A547" s="267" t="s">
        <v>51</v>
      </c>
      <c r="B547" s="261">
        <v>571</v>
      </c>
      <c r="C547" s="262">
        <v>578</v>
      </c>
      <c r="D547" s="262">
        <v>106</v>
      </c>
      <c r="E547" s="262">
        <v>593</v>
      </c>
      <c r="F547" s="262">
        <v>582</v>
      </c>
      <c r="G547" s="263">
        <v>582</v>
      </c>
      <c r="H547" s="371">
        <f>SUM(B547:G547)</f>
        <v>3012</v>
      </c>
      <c r="I547" s="827" t="s">
        <v>57</v>
      </c>
      <c r="J547" s="827">
        <v>160.72999999999999</v>
      </c>
      <c r="K547" s="827"/>
    </row>
    <row r="548" spans="1:11" x14ac:dyDescent="0.2">
      <c r="A548" s="267" t="s">
        <v>28</v>
      </c>
      <c r="B548" s="832"/>
      <c r="C548" s="833"/>
      <c r="D548" s="833"/>
      <c r="E548" s="833"/>
      <c r="F548" s="833"/>
      <c r="G548" s="834"/>
      <c r="H548" s="828"/>
      <c r="I548" s="827" t="s">
        <v>26</v>
      </c>
      <c r="J548" s="215">
        <f>J547-J533</f>
        <v>-0.43999999999999773</v>
      </c>
      <c r="K548" s="228"/>
    </row>
    <row r="549" spans="1:11" ht="13.5" thickBot="1" x14ac:dyDescent="0.25">
      <c r="A549" s="268" t="s">
        <v>26</v>
      </c>
      <c r="B549" s="220">
        <f t="shared" ref="B549:G549" si="120">(B548-B534)</f>
        <v>0</v>
      </c>
      <c r="C549" s="221">
        <f t="shared" si="120"/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6">
        <f t="shared" si="120"/>
        <v>0</v>
      </c>
      <c r="H549" s="333"/>
      <c r="I549" s="827"/>
      <c r="J549" s="827"/>
      <c r="K549" s="827"/>
    </row>
    <row r="552" spans="1:11" ht="13.5" thickBot="1" x14ac:dyDescent="0.25"/>
    <row r="553" spans="1:11" ht="13.5" thickBot="1" x14ac:dyDescent="0.25">
      <c r="A553" s="272" t="s">
        <v>251</v>
      </c>
      <c r="B553" s="967" t="s">
        <v>50</v>
      </c>
      <c r="C553" s="968"/>
      <c r="D553" s="968"/>
      <c r="E553" s="968"/>
      <c r="F553" s="968"/>
      <c r="G553" s="969"/>
      <c r="H553" s="888" t="s">
        <v>0</v>
      </c>
      <c r="I553" s="213"/>
      <c r="J553" s="835"/>
      <c r="K553" s="835"/>
    </row>
    <row r="554" spans="1:11" ht="13.5" thickBot="1" x14ac:dyDescent="0.25">
      <c r="A554" s="231" t="s">
        <v>54</v>
      </c>
      <c r="B554" s="791">
        <v>1</v>
      </c>
      <c r="C554" s="792">
        <v>2</v>
      </c>
      <c r="D554" s="792">
        <v>3</v>
      </c>
      <c r="E554" s="792">
        <v>4</v>
      </c>
      <c r="F554" s="792">
        <v>5</v>
      </c>
      <c r="G554" s="793">
        <v>6</v>
      </c>
      <c r="H554" s="894"/>
      <c r="I554" s="229"/>
      <c r="J554" s="277"/>
      <c r="K554" s="353"/>
    </row>
    <row r="555" spans="1:11" x14ac:dyDescent="0.2">
      <c r="A555" s="236" t="s">
        <v>3</v>
      </c>
      <c r="B555" s="850">
        <v>3985</v>
      </c>
      <c r="C555" s="850">
        <v>3985</v>
      </c>
      <c r="D555" s="850">
        <v>3985</v>
      </c>
      <c r="E555" s="850">
        <v>3985</v>
      </c>
      <c r="F555" s="850">
        <v>3985</v>
      </c>
      <c r="G555" s="850">
        <v>3985</v>
      </c>
      <c r="H555" s="850">
        <v>3985</v>
      </c>
      <c r="I555" s="835"/>
      <c r="J555" s="277"/>
      <c r="K555" s="353"/>
    </row>
    <row r="556" spans="1:11" x14ac:dyDescent="0.2">
      <c r="A556" s="241" t="s">
        <v>6</v>
      </c>
      <c r="B556" s="242">
        <v>4621</v>
      </c>
      <c r="C556" s="243">
        <v>4706</v>
      </c>
      <c r="D556" s="243">
        <v>4366</v>
      </c>
      <c r="E556" s="243">
        <v>4708</v>
      </c>
      <c r="F556" s="243">
        <v>4698</v>
      </c>
      <c r="G556" s="244">
        <v>4796</v>
      </c>
      <c r="H556" s="366">
        <v>4700</v>
      </c>
      <c r="I556" s="406"/>
      <c r="J556" s="399"/>
      <c r="K556" s="399"/>
    </row>
    <row r="557" spans="1:11" x14ac:dyDescent="0.2">
      <c r="A557" s="231" t="s">
        <v>7</v>
      </c>
      <c r="B557" s="245">
        <v>9</v>
      </c>
      <c r="C557" s="246">
        <v>60.5</v>
      </c>
      <c r="D557" s="246">
        <v>64.3</v>
      </c>
      <c r="E557" s="246">
        <v>69.8</v>
      </c>
      <c r="F557" s="246">
        <v>67.400000000000006</v>
      </c>
      <c r="G557" s="247">
        <v>76.7</v>
      </c>
      <c r="H557" s="367">
        <v>66.7</v>
      </c>
      <c r="I557" s="554"/>
      <c r="J557" s="399"/>
      <c r="K557" s="399"/>
    </row>
    <row r="558" spans="1:11" ht="13.5" thickBot="1" x14ac:dyDescent="0.25">
      <c r="A558" s="231" t="s">
        <v>8</v>
      </c>
      <c r="B558" s="698">
        <v>0.84099999999999997</v>
      </c>
      <c r="C558" s="699">
        <v>0.124</v>
      </c>
      <c r="D558" s="699">
        <v>0.12</v>
      </c>
      <c r="E558" s="699">
        <v>0.1</v>
      </c>
      <c r="F558" s="699">
        <v>0.12</v>
      </c>
      <c r="G558" s="700">
        <v>8.4000000000000005E-2</v>
      </c>
      <c r="H558" s="409">
        <v>0.11</v>
      </c>
      <c r="I558" s="835"/>
      <c r="J558" s="382"/>
      <c r="K558" s="835"/>
    </row>
    <row r="559" spans="1:11" x14ac:dyDescent="0.2">
      <c r="A559" s="241" t="s">
        <v>1</v>
      </c>
      <c r="B559" s="774">
        <f t="shared" ref="B559:H559" si="121">B556/B555*100-100</f>
        <v>15.959849435382694</v>
      </c>
      <c r="C559" s="775">
        <f t="shared" si="121"/>
        <v>18.092848180677535</v>
      </c>
      <c r="D559" s="775">
        <f t="shared" si="121"/>
        <v>9.5608531994981121</v>
      </c>
      <c r="E559" s="775">
        <f t="shared" si="121"/>
        <v>18.143036386449182</v>
      </c>
      <c r="F559" s="775">
        <f t="shared" si="121"/>
        <v>17.892095357590975</v>
      </c>
      <c r="G559" s="775">
        <f t="shared" si="121"/>
        <v>20.351317440401502</v>
      </c>
      <c r="H559" s="369">
        <f t="shared" si="121"/>
        <v>17.942283563362608</v>
      </c>
      <c r="I559" s="738"/>
      <c r="J559" s="835"/>
      <c r="K559" s="835"/>
    </row>
    <row r="560" spans="1:11" ht="13.5" thickBot="1" x14ac:dyDescent="0.25">
      <c r="A560" s="231" t="s">
        <v>27</v>
      </c>
      <c r="B560" s="220">
        <f t="shared" ref="B560:H560" si="122">B556-B542</f>
        <v>235</v>
      </c>
      <c r="C560" s="221">
        <f t="shared" si="122"/>
        <v>169</v>
      </c>
      <c r="D560" s="221">
        <f t="shared" si="122"/>
        <v>-428</v>
      </c>
      <c r="E560" s="221">
        <f t="shared" si="122"/>
        <v>67</v>
      </c>
      <c r="F560" s="221">
        <f t="shared" si="122"/>
        <v>-52</v>
      </c>
      <c r="G560" s="226">
        <f t="shared" si="122"/>
        <v>193</v>
      </c>
      <c r="H560" s="370">
        <f t="shared" si="122"/>
        <v>103</v>
      </c>
      <c r="I560" s="265" t="s">
        <v>56</v>
      </c>
      <c r="J560" s="290">
        <f>H547-H561</f>
        <v>77</v>
      </c>
      <c r="K560" s="266">
        <f>J560/H547</f>
        <v>2.556440903054449E-2</v>
      </c>
    </row>
    <row r="561" spans="1:11" x14ac:dyDescent="0.2">
      <c r="A561" s="267" t="s">
        <v>51</v>
      </c>
      <c r="B561" s="851">
        <f>[1]LM!$E$371</f>
        <v>555</v>
      </c>
      <c r="C561" s="852">
        <f>[1]LM!$Q$371</f>
        <v>571</v>
      </c>
      <c r="D561" s="852">
        <f>[1]LM!$AC$371</f>
        <v>75</v>
      </c>
      <c r="E561" s="852">
        <f>[1]LM!$AO$371</f>
        <v>585</v>
      </c>
      <c r="F561" s="852">
        <f>[1]LM!$BA$371</f>
        <v>575</v>
      </c>
      <c r="G561" s="853">
        <f>[1]LM!$BM$371</f>
        <v>574</v>
      </c>
      <c r="H561" s="371">
        <f>SUM(B561:G561)</f>
        <v>2935</v>
      </c>
      <c r="I561" s="835" t="s">
        <v>57</v>
      </c>
      <c r="J561" s="835">
        <v>161.44999999999999</v>
      </c>
      <c r="K561" s="835"/>
    </row>
    <row r="562" spans="1:11" x14ac:dyDescent="0.2">
      <c r="A562" s="267" t="s">
        <v>28</v>
      </c>
      <c r="B562" s="837"/>
      <c r="C562" s="838"/>
      <c r="D562" s="838"/>
      <c r="E562" s="838"/>
      <c r="F562" s="838"/>
      <c r="G562" s="839"/>
      <c r="H562" s="836"/>
      <c r="I562" s="835" t="s">
        <v>26</v>
      </c>
      <c r="J562" s="215">
        <f>J561-J547</f>
        <v>0.71999999999999886</v>
      </c>
      <c r="K562" s="228"/>
    </row>
    <row r="563" spans="1:11" ht="13.5" thickBot="1" x14ac:dyDescent="0.25">
      <c r="A563" s="268" t="s">
        <v>26</v>
      </c>
      <c r="B563" s="220">
        <f t="shared" ref="B563:G563" si="123">(B562-B548)</f>
        <v>0</v>
      </c>
      <c r="C563" s="221">
        <f t="shared" si="123"/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6">
        <f t="shared" si="123"/>
        <v>0</v>
      </c>
      <c r="H563" s="333"/>
      <c r="I563" s="835"/>
      <c r="J563" s="835"/>
      <c r="K563" s="835"/>
    </row>
    <row r="566" spans="1:11" ht="13.5" thickBot="1" x14ac:dyDescent="0.25"/>
    <row r="567" spans="1:11" ht="13.5" thickBot="1" x14ac:dyDescent="0.25">
      <c r="A567" s="272" t="s">
        <v>252</v>
      </c>
      <c r="B567" s="967" t="s">
        <v>50</v>
      </c>
      <c r="C567" s="968"/>
      <c r="D567" s="968"/>
      <c r="E567" s="968"/>
      <c r="F567" s="968"/>
      <c r="G567" s="969"/>
      <c r="H567" s="888" t="s">
        <v>0</v>
      </c>
      <c r="I567" s="213"/>
      <c r="J567" s="861"/>
      <c r="K567" s="861"/>
    </row>
    <row r="568" spans="1:11" ht="13.5" thickBot="1" x14ac:dyDescent="0.25">
      <c r="A568" s="231" t="s">
        <v>54</v>
      </c>
      <c r="B568" s="863">
        <v>1</v>
      </c>
      <c r="C568" s="864">
        <v>2</v>
      </c>
      <c r="D568" s="864">
        <v>3</v>
      </c>
      <c r="E568" s="864">
        <v>4</v>
      </c>
      <c r="F568" s="864">
        <v>5</v>
      </c>
      <c r="G568" s="865">
        <v>6</v>
      </c>
      <c r="H568" s="894"/>
      <c r="I568" s="229"/>
      <c r="J568" s="277"/>
      <c r="K568" s="353"/>
    </row>
    <row r="569" spans="1:11" x14ac:dyDescent="0.2">
      <c r="A569" s="236" t="s">
        <v>3</v>
      </c>
      <c r="B569" s="877">
        <v>4005</v>
      </c>
      <c r="C569" s="850">
        <v>4005</v>
      </c>
      <c r="D569" s="850">
        <v>4005</v>
      </c>
      <c r="E569" s="850">
        <v>4005</v>
      </c>
      <c r="F569" s="850">
        <v>4005</v>
      </c>
      <c r="G569" s="878">
        <v>4005</v>
      </c>
      <c r="H569" s="876">
        <v>4005</v>
      </c>
      <c r="I569" s="861"/>
      <c r="J569" s="277"/>
      <c r="K569" s="353"/>
    </row>
    <row r="570" spans="1:11" x14ac:dyDescent="0.2">
      <c r="A570" s="241" t="s">
        <v>6</v>
      </c>
      <c r="B570" s="242">
        <v>4540</v>
      </c>
      <c r="C570" s="243">
        <v>4542</v>
      </c>
      <c r="D570" s="243">
        <v>4273</v>
      </c>
      <c r="E570" s="243">
        <v>4711</v>
      </c>
      <c r="F570" s="243">
        <v>4630</v>
      </c>
      <c r="G570" s="244">
        <v>4783</v>
      </c>
      <c r="H570" s="366">
        <v>4616</v>
      </c>
      <c r="I570" s="406"/>
      <c r="J570" s="399"/>
      <c r="K570" s="399"/>
    </row>
    <row r="571" spans="1:11" x14ac:dyDescent="0.2">
      <c r="A571" s="231" t="s">
        <v>7</v>
      </c>
      <c r="B571" s="245">
        <v>73.900000000000006</v>
      </c>
      <c r="C571" s="246">
        <v>73.3</v>
      </c>
      <c r="D571" s="246">
        <v>50</v>
      </c>
      <c r="E571" s="246">
        <v>73.3</v>
      </c>
      <c r="F571" s="246">
        <v>71.099999999999994</v>
      </c>
      <c r="G571" s="247">
        <v>68.900000000000006</v>
      </c>
      <c r="H571" s="367">
        <v>69.8</v>
      </c>
      <c r="I571" s="554"/>
      <c r="J571" s="399"/>
      <c r="K571" s="399"/>
    </row>
    <row r="572" spans="1:11" ht="13.5" thickBot="1" x14ac:dyDescent="0.25">
      <c r="A572" s="231" t="s">
        <v>8</v>
      </c>
      <c r="B572" s="698">
        <v>9.0999999999999998E-2</v>
      </c>
      <c r="C572" s="699">
        <v>9.8000000000000004E-2</v>
      </c>
      <c r="D572" s="699">
        <v>0.13200000000000001</v>
      </c>
      <c r="E572" s="699">
        <v>8.7999999999999995E-2</v>
      </c>
      <c r="F572" s="699">
        <v>0.107</v>
      </c>
      <c r="G572" s="700">
        <v>0.105</v>
      </c>
      <c r="H572" s="409">
        <v>0.10299999999999999</v>
      </c>
      <c r="I572" s="861"/>
      <c r="J572" s="382"/>
      <c r="K572" s="861"/>
    </row>
    <row r="573" spans="1:11" ht="13.5" thickBot="1" x14ac:dyDescent="0.25">
      <c r="A573" s="241" t="s">
        <v>1</v>
      </c>
      <c r="B573" s="774">
        <f t="shared" ref="B573:H573" si="124">B570/B569*100-100</f>
        <v>13.358302122347084</v>
      </c>
      <c r="C573" s="775">
        <f t="shared" si="124"/>
        <v>13.408239700374523</v>
      </c>
      <c r="D573" s="775">
        <f t="shared" si="124"/>
        <v>6.6916354556803839</v>
      </c>
      <c r="E573" s="775">
        <f t="shared" si="124"/>
        <v>17.627965043695369</v>
      </c>
      <c r="F573" s="775">
        <f t="shared" si="124"/>
        <v>15.60549313358301</v>
      </c>
      <c r="G573" s="775">
        <f t="shared" si="124"/>
        <v>19.425717852684144</v>
      </c>
      <c r="H573" s="873">
        <f t="shared" si="124"/>
        <v>15.255930087390766</v>
      </c>
      <c r="I573" s="738"/>
      <c r="J573" s="861"/>
      <c r="K573" s="861"/>
    </row>
    <row r="574" spans="1:11" ht="13.5" thickBot="1" x14ac:dyDescent="0.25">
      <c r="A574" s="231" t="s">
        <v>27</v>
      </c>
      <c r="B574" s="220">
        <f t="shared" ref="B574:H574" si="125">B570-B556</f>
        <v>-81</v>
      </c>
      <c r="C574" s="221">
        <f t="shared" si="125"/>
        <v>-164</v>
      </c>
      <c r="D574" s="221">
        <f t="shared" si="125"/>
        <v>-93</v>
      </c>
      <c r="E574" s="221">
        <f t="shared" si="125"/>
        <v>3</v>
      </c>
      <c r="F574" s="221">
        <f t="shared" si="125"/>
        <v>-68</v>
      </c>
      <c r="G574" s="226">
        <f t="shared" si="125"/>
        <v>-13</v>
      </c>
      <c r="H574" s="872">
        <f t="shared" si="125"/>
        <v>-84</v>
      </c>
      <c r="I574" s="265" t="s">
        <v>56</v>
      </c>
      <c r="J574" s="290">
        <f>H561-H575</f>
        <v>-2</v>
      </c>
      <c r="K574" s="266">
        <f>J574/H561</f>
        <v>-6.814310051107325E-4</v>
      </c>
    </row>
    <row r="575" spans="1:11" x14ac:dyDescent="0.2">
      <c r="A575" s="267" t="s">
        <v>51</v>
      </c>
      <c r="B575" s="851">
        <v>555</v>
      </c>
      <c r="C575" s="852">
        <v>571</v>
      </c>
      <c r="D575" s="852">
        <v>77</v>
      </c>
      <c r="E575" s="852">
        <v>585</v>
      </c>
      <c r="F575" s="852">
        <v>575</v>
      </c>
      <c r="G575" s="853">
        <v>574</v>
      </c>
      <c r="H575" s="371">
        <f>SUM(B575:G575)</f>
        <v>2937</v>
      </c>
      <c r="I575" s="861" t="s">
        <v>57</v>
      </c>
      <c r="J575" s="861">
        <v>160.35</v>
      </c>
      <c r="K575" s="861"/>
    </row>
    <row r="576" spans="1:11" x14ac:dyDescent="0.2">
      <c r="A576" s="267" t="s">
        <v>28</v>
      </c>
      <c r="B576" s="866"/>
      <c r="C576" s="867"/>
      <c r="D576" s="867"/>
      <c r="E576" s="867"/>
      <c r="F576" s="867"/>
      <c r="G576" s="868"/>
      <c r="H576" s="862"/>
      <c r="I576" s="861" t="s">
        <v>26</v>
      </c>
      <c r="J576" s="215">
        <f>J575-J561</f>
        <v>-1.0999999999999943</v>
      </c>
      <c r="K576" s="228"/>
    </row>
    <row r="577" spans="1:11" ht="13.5" thickBot="1" x14ac:dyDescent="0.25">
      <c r="A577" s="268" t="s">
        <v>26</v>
      </c>
      <c r="B577" s="220">
        <f t="shared" ref="B577:G577" si="126">(B576-B562)</f>
        <v>0</v>
      </c>
      <c r="C577" s="221">
        <f t="shared" si="126"/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6">
        <f t="shared" si="126"/>
        <v>0</v>
      </c>
      <c r="H577" s="333"/>
      <c r="I577" s="861"/>
      <c r="J577" s="861"/>
      <c r="K577" s="861"/>
    </row>
  </sheetData>
  <mergeCells count="124">
    <mergeCell ref="B567:G567"/>
    <mergeCell ref="H567:H568"/>
    <mergeCell ref="J374:J377"/>
    <mergeCell ref="B399:G399"/>
    <mergeCell ref="B386:G386"/>
    <mergeCell ref="H386:H387"/>
    <mergeCell ref="B469:G469"/>
    <mergeCell ref="H469:H470"/>
    <mergeCell ref="B374:B377"/>
    <mergeCell ref="G374:G377"/>
    <mergeCell ref="H374:H377"/>
    <mergeCell ref="I374:I377"/>
    <mergeCell ref="H427:H428"/>
    <mergeCell ref="H399:H400"/>
    <mergeCell ref="H441:H442"/>
    <mergeCell ref="B427:G427"/>
    <mergeCell ref="H455:H456"/>
    <mergeCell ref="B441:G441"/>
    <mergeCell ref="B553:G553"/>
    <mergeCell ref="H553:H554"/>
    <mergeCell ref="B539:G539"/>
    <mergeCell ref="H539:H540"/>
    <mergeCell ref="B525:G525"/>
    <mergeCell ref="H525:H526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I242:I244"/>
    <mergeCell ref="B227:H227"/>
    <mergeCell ref="I227:I229"/>
    <mergeCell ref="B212:H212"/>
    <mergeCell ref="I212:I214"/>
    <mergeCell ref="B182:H182"/>
    <mergeCell ref="I182:I184"/>
    <mergeCell ref="H366:H369"/>
    <mergeCell ref="I366:I369"/>
    <mergeCell ref="B340:H340"/>
    <mergeCell ref="I340:I342"/>
    <mergeCell ref="B326:H326"/>
    <mergeCell ref="I326:I328"/>
    <mergeCell ref="B356:K356"/>
    <mergeCell ref="K362:K365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L370:L373"/>
    <mergeCell ref="L358:L361"/>
    <mergeCell ref="B511:G511"/>
    <mergeCell ref="H511:H512"/>
    <mergeCell ref="P358:Q358"/>
    <mergeCell ref="P359:Q362"/>
    <mergeCell ref="P363:Q363"/>
    <mergeCell ref="J366:J369"/>
    <mergeCell ref="B497:G497"/>
    <mergeCell ref="H497:H498"/>
    <mergeCell ref="M413:R413"/>
    <mergeCell ref="L362:L365"/>
    <mergeCell ref="B483:G483"/>
    <mergeCell ref="H483:H484"/>
    <mergeCell ref="B370:B373"/>
    <mergeCell ref="G370:G373"/>
    <mergeCell ref="H370:H373"/>
    <mergeCell ref="I370:I373"/>
    <mergeCell ref="J370:J373"/>
    <mergeCell ref="B455:G455"/>
  </mergeCells>
  <conditionalFormatting sqref="B316:H3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2:G5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6:G5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0:G5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489"/>
  <sheetViews>
    <sheetView showGridLines="0" tabSelected="1" topLeftCell="A436" zoomScale="65" zoomScaleNormal="65" workbookViewId="0">
      <selection activeCell="H485" sqref="H485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960" t="s">
        <v>53</v>
      </c>
      <c r="C8" s="961"/>
      <c r="D8" s="961"/>
      <c r="E8" s="961"/>
      <c r="F8" s="961"/>
      <c r="G8" s="961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60" t="s">
        <v>53</v>
      </c>
      <c r="C21" s="961"/>
      <c r="D21" s="961"/>
      <c r="E21" s="961"/>
      <c r="F21" s="961"/>
      <c r="G21" s="961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60" t="s">
        <v>53</v>
      </c>
      <c r="C34" s="961"/>
      <c r="D34" s="961"/>
      <c r="E34" s="961"/>
      <c r="F34" s="961"/>
      <c r="G34" s="961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960" t="s">
        <v>53</v>
      </c>
      <c r="C47" s="961"/>
      <c r="D47" s="961"/>
      <c r="E47" s="961"/>
      <c r="F47" s="961"/>
      <c r="G47" s="961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960" t="s">
        <v>53</v>
      </c>
      <c r="C60" s="961"/>
      <c r="D60" s="961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960" t="s">
        <v>53</v>
      </c>
      <c r="C73" s="961"/>
      <c r="D73" s="961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1006" t="s">
        <v>53</v>
      </c>
      <c r="C86" s="1007"/>
      <c r="D86" s="1007"/>
      <c r="E86" s="998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1008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1006" t="s">
        <v>53</v>
      </c>
      <c r="C99" s="1007"/>
      <c r="D99" s="1007"/>
      <c r="E99" s="998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1008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1006" t="s">
        <v>53</v>
      </c>
      <c r="C112" s="1007"/>
      <c r="D112" s="1007"/>
      <c r="E112" s="998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1008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1006" t="s">
        <v>53</v>
      </c>
      <c r="C125" s="1007"/>
      <c r="D125" s="1007"/>
      <c r="E125" s="998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1008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1006" t="s">
        <v>53</v>
      </c>
      <c r="C138" s="1007"/>
      <c r="D138" s="1007"/>
      <c r="E138" s="998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1008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1006" t="s">
        <v>53</v>
      </c>
      <c r="C151" s="1007"/>
      <c r="D151" s="1007"/>
      <c r="E151" s="998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1008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1006" t="s">
        <v>53</v>
      </c>
      <c r="C164" s="1007"/>
      <c r="D164" s="1007"/>
      <c r="E164" s="998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1008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1006" t="s">
        <v>53</v>
      </c>
      <c r="C177" s="1007"/>
      <c r="D177" s="1007"/>
      <c r="E177" s="998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1008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1006" t="s">
        <v>53</v>
      </c>
      <c r="C190" s="1007"/>
      <c r="D190" s="1007"/>
      <c r="E190" s="998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1008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1006" t="s">
        <v>53</v>
      </c>
      <c r="C203" s="1007"/>
      <c r="D203" s="1007"/>
      <c r="E203" s="998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1008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1006" t="s">
        <v>53</v>
      </c>
      <c r="C216" s="1007"/>
      <c r="D216" s="1007"/>
      <c r="E216" s="998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1008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1006" t="s">
        <v>53</v>
      </c>
      <c r="C229" s="1007"/>
      <c r="D229" s="1007"/>
      <c r="E229" s="998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1008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1006" t="s">
        <v>53</v>
      </c>
      <c r="C242" s="1007"/>
      <c r="D242" s="1007"/>
      <c r="E242" s="998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1008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1006" t="s">
        <v>53</v>
      </c>
      <c r="C255" s="1007"/>
      <c r="D255" s="1007"/>
      <c r="E255" s="998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1008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1006" t="s">
        <v>53</v>
      </c>
      <c r="C268" s="1007"/>
      <c r="D268" s="1007"/>
      <c r="E268" s="998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1008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1006" t="s">
        <v>53</v>
      </c>
      <c r="C282" s="1007"/>
      <c r="D282" s="1007"/>
      <c r="E282" s="998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1008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1006" t="s">
        <v>53</v>
      </c>
      <c r="C296" s="1007"/>
      <c r="D296" s="1007"/>
      <c r="E296" s="998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1008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888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894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885" t="s">
        <v>50</v>
      </c>
      <c r="C323" s="886"/>
      <c r="D323" s="886"/>
      <c r="E323" s="886"/>
      <c r="F323" s="886"/>
      <c r="G323" s="887"/>
      <c r="H323" s="888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894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885" t="s">
        <v>50</v>
      </c>
      <c r="C336" s="886"/>
      <c r="D336" s="886"/>
      <c r="E336" s="886"/>
      <c r="F336" s="886"/>
      <c r="G336" s="887"/>
      <c r="H336" s="888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894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885" t="s">
        <v>50</v>
      </c>
      <c r="C349" s="886"/>
      <c r="D349" s="886"/>
      <c r="E349" s="886"/>
      <c r="F349" s="886"/>
      <c r="G349" s="887"/>
      <c r="H349" s="888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894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885" t="s">
        <v>50</v>
      </c>
      <c r="C362" s="886"/>
      <c r="D362" s="886"/>
      <c r="E362" s="886"/>
      <c r="F362" s="886"/>
      <c r="G362" s="887"/>
      <c r="H362" s="888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894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885" t="s">
        <v>50</v>
      </c>
      <c r="C375" s="886"/>
      <c r="D375" s="886"/>
      <c r="E375" s="886"/>
      <c r="F375" s="886"/>
      <c r="G375" s="887"/>
      <c r="H375" s="888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894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885" t="s">
        <v>50</v>
      </c>
      <c r="C388" s="886"/>
      <c r="D388" s="886"/>
      <c r="E388" s="886"/>
      <c r="F388" s="886"/>
      <c r="G388" s="887"/>
      <c r="H388" s="888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894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885" t="s">
        <v>50</v>
      </c>
      <c r="C401" s="886"/>
      <c r="D401" s="886"/>
      <c r="E401" s="886"/>
      <c r="F401" s="886"/>
      <c r="G401" s="887"/>
      <c r="H401" s="888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894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.5" thickBot="1" x14ac:dyDescent="0.25"/>
    <row r="414" spans="1:11" ht="13.5" thickBot="1" x14ac:dyDescent="0.25">
      <c r="A414" s="272" t="s">
        <v>247</v>
      </c>
      <c r="B414" s="885" t="s">
        <v>50</v>
      </c>
      <c r="C414" s="886"/>
      <c r="D414" s="886"/>
      <c r="E414" s="886"/>
      <c r="F414" s="886"/>
      <c r="G414" s="887"/>
      <c r="H414" s="888" t="s">
        <v>0</v>
      </c>
      <c r="I414" s="213"/>
      <c r="J414" s="776"/>
      <c r="K414" s="776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894"/>
      <c r="I415" s="229"/>
      <c r="J415" s="277"/>
      <c r="K415" s="353"/>
    </row>
    <row r="416" spans="1:11" x14ac:dyDescent="0.2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  <row r="426" spans="1:11" ht="13.5" thickBot="1" x14ac:dyDescent="0.25"/>
    <row r="427" spans="1:11" ht="13.5" thickBot="1" x14ac:dyDescent="0.25">
      <c r="A427" s="272" t="s">
        <v>248</v>
      </c>
      <c r="B427" s="885" t="s">
        <v>50</v>
      </c>
      <c r="C427" s="886"/>
      <c r="D427" s="886"/>
      <c r="E427" s="886"/>
      <c r="F427" s="886"/>
      <c r="G427" s="887"/>
      <c r="H427" s="888" t="s">
        <v>0</v>
      </c>
      <c r="I427" s="213">
        <v>66</v>
      </c>
      <c r="J427" s="810"/>
      <c r="K427" s="810"/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709">
        <v>6</v>
      </c>
      <c r="H428" s="894"/>
      <c r="I428" s="229"/>
      <c r="J428" s="277"/>
      <c r="K428" s="353"/>
    </row>
    <row r="429" spans="1:11" x14ac:dyDescent="0.2">
      <c r="A429" s="236" t="s">
        <v>3</v>
      </c>
      <c r="B429" s="710">
        <v>4320</v>
      </c>
      <c r="C429" s="711">
        <v>4320</v>
      </c>
      <c r="D429" s="711">
        <v>4320</v>
      </c>
      <c r="E429" s="711">
        <v>4320</v>
      </c>
      <c r="F429" s="711">
        <v>4320</v>
      </c>
      <c r="G429" s="712">
        <v>4320</v>
      </c>
      <c r="H429" s="430">
        <v>4320</v>
      </c>
      <c r="I429" s="810"/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98">
        <v>8.2000000000000003E-2</v>
      </c>
      <c r="C432" s="699">
        <v>9.2999999999999999E-2</v>
      </c>
      <c r="D432" s="699">
        <v>6.2E-2</v>
      </c>
      <c r="E432" s="699">
        <v>6.7000000000000004E-2</v>
      </c>
      <c r="F432" s="699">
        <v>9.1999999999999998E-2</v>
      </c>
      <c r="G432" s="700">
        <v>4.5999999999999999E-2</v>
      </c>
      <c r="H432" s="409">
        <v>7.8E-2</v>
      </c>
      <c r="I432" s="810"/>
      <c r="J432" s="382"/>
      <c r="K432" s="810"/>
    </row>
    <row r="433" spans="1:11" x14ac:dyDescent="0.2">
      <c r="A433" s="241" t="s">
        <v>1</v>
      </c>
      <c r="B433" s="774">
        <f>B430/B429*100-100</f>
        <v>9.768518518518519</v>
      </c>
      <c r="C433" s="775">
        <f t="shared" ref="C433:H433" si="96">C430/C429*100-100</f>
        <v>5.9490740740740762</v>
      </c>
      <c r="D433" s="775">
        <f t="shared" si="96"/>
        <v>7.7777777777777715</v>
      </c>
      <c r="E433" s="775">
        <f t="shared" si="96"/>
        <v>10.486111111111114</v>
      </c>
      <c r="F433" s="775">
        <f t="shared" si="96"/>
        <v>13.009259259259267</v>
      </c>
      <c r="G433" s="787">
        <f t="shared" si="96"/>
        <v>14.212962962962976</v>
      </c>
      <c r="H433" s="369">
        <f t="shared" si="96"/>
        <v>10.509259259259252</v>
      </c>
      <c r="I433" s="528"/>
      <c r="J433" s="810"/>
      <c r="K433" s="810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690">
        <v>58</v>
      </c>
      <c r="C435" s="691">
        <v>57</v>
      </c>
      <c r="D435" s="691">
        <v>11</v>
      </c>
      <c r="E435" s="691">
        <v>58</v>
      </c>
      <c r="F435" s="691">
        <v>57</v>
      </c>
      <c r="G435" s="692">
        <v>56</v>
      </c>
      <c r="H435" s="371">
        <f>SUM(B435:G435)</f>
        <v>297</v>
      </c>
      <c r="I435" s="810" t="s">
        <v>57</v>
      </c>
      <c r="J435" s="810">
        <v>148</v>
      </c>
      <c r="K435" s="810"/>
    </row>
    <row r="436" spans="1:11" x14ac:dyDescent="0.2">
      <c r="A436" s="267" t="s">
        <v>28</v>
      </c>
      <c r="B436" s="693"/>
      <c r="C436" s="694"/>
      <c r="D436" s="694"/>
      <c r="E436" s="694"/>
      <c r="F436" s="694"/>
      <c r="G436" s="695"/>
      <c r="H436" s="811"/>
      <c r="I436" s="81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  <c r="I437" s="810"/>
      <c r="J437" s="810"/>
      <c r="K437" s="810"/>
    </row>
    <row r="439" spans="1:11" ht="13.5" thickBot="1" x14ac:dyDescent="0.25"/>
    <row r="440" spans="1:11" ht="13.5" thickBot="1" x14ac:dyDescent="0.25">
      <c r="A440" s="272" t="s">
        <v>249</v>
      </c>
      <c r="B440" s="885" t="s">
        <v>50</v>
      </c>
      <c r="C440" s="886"/>
      <c r="D440" s="886"/>
      <c r="E440" s="886"/>
      <c r="F440" s="886"/>
      <c r="G440" s="887"/>
      <c r="H440" s="888" t="s">
        <v>0</v>
      </c>
      <c r="I440" s="213"/>
      <c r="J440" s="818"/>
      <c r="K440" s="818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709">
        <v>6</v>
      </c>
      <c r="H441" s="894"/>
      <c r="I441" s="229"/>
      <c r="J441" s="277"/>
      <c r="K441" s="353"/>
    </row>
    <row r="442" spans="1:11" x14ac:dyDescent="0.2">
      <c r="A442" s="236" t="s">
        <v>3</v>
      </c>
      <c r="B442" s="710">
        <v>4340</v>
      </c>
      <c r="C442" s="711">
        <v>4340</v>
      </c>
      <c r="D442" s="711">
        <v>4340</v>
      </c>
      <c r="E442" s="711">
        <v>4340</v>
      </c>
      <c r="F442" s="711">
        <v>4340</v>
      </c>
      <c r="G442" s="712">
        <v>4340</v>
      </c>
      <c r="H442" s="430">
        <v>4340</v>
      </c>
      <c r="I442" s="818"/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98">
        <v>9.5000000000000001E-2</v>
      </c>
      <c r="C445" s="699">
        <v>8.8999999999999996E-2</v>
      </c>
      <c r="D445" s="699">
        <v>6.3E-2</v>
      </c>
      <c r="E445" s="699">
        <v>6.4000000000000001E-2</v>
      </c>
      <c r="F445" s="699">
        <v>0.105</v>
      </c>
      <c r="G445" s="700">
        <v>8.3000000000000004E-2</v>
      </c>
      <c r="H445" s="409">
        <v>9.0999999999999998E-2</v>
      </c>
      <c r="I445" s="818"/>
      <c r="J445" s="382"/>
      <c r="K445" s="818"/>
    </row>
    <row r="446" spans="1:11" x14ac:dyDescent="0.2">
      <c r="A446" s="241" t="s">
        <v>1</v>
      </c>
      <c r="B446" s="774">
        <f>B443/B442*100-100</f>
        <v>10.069124423963132</v>
      </c>
      <c r="C446" s="775">
        <f t="shared" ref="C446:H446" si="99">C443/C442*100-100</f>
        <v>13.133640552995402</v>
      </c>
      <c r="D446" s="775">
        <f t="shared" si="99"/>
        <v>7.2119815668202847</v>
      </c>
      <c r="E446" s="775">
        <f t="shared" si="99"/>
        <v>9.3317972350230463</v>
      </c>
      <c r="F446" s="775">
        <f t="shared" si="99"/>
        <v>16.129032258064527</v>
      </c>
      <c r="G446" s="787">
        <f t="shared" si="99"/>
        <v>19.723502304147459</v>
      </c>
      <c r="H446" s="369">
        <f t="shared" si="99"/>
        <v>13.179723502304142</v>
      </c>
      <c r="I446" s="528"/>
      <c r="J446" s="818"/>
      <c r="K446" s="81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690">
        <v>58</v>
      </c>
      <c r="C448" s="691">
        <v>57</v>
      </c>
      <c r="D448" s="691">
        <v>10</v>
      </c>
      <c r="E448" s="691">
        <v>58</v>
      </c>
      <c r="F448" s="691">
        <v>57</v>
      </c>
      <c r="G448" s="692">
        <v>56</v>
      </c>
      <c r="H448" s="371">
        <f>SUM(B448:G448)</f>
        <v>296</v>
      </c>
      <c r="I448" s="818" t="s">
        <v>57</v>
      </c>
      <c r="J448" s="818">
        <v>146.91</v>
      </c>
      <c r="K448" s="818"/>
    </row>
    <row r="449" spans="1:11" x14ac:dyDescent="0.2">
      <c r="A449" s="267" t="s">
        <v>28</v>
      </c>
      <c r="B449" s="693"/>
      <c r="C449" s="694"/>
      <c r="D449" s="694"/>
      <c r="E449" s="694"/>
      <c r="F449" s="694"/>
      <c r="G449" s="695"/>
      <c r="H449" s="819"/>
      <c r="I449" s="818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  <c r="I450" s="818"/>
      <c r="J450" s="818"/>
      <c r="K450" s="818"/>
    </row>
    <row r="452" spans="1:11" ht="13.5" thickBot="1" x14ac:dyDescent="0.25"/>
    <row r="453" spans="1:11" ht="13.5" thickBot="1" x14ac:dyDescent="0.25">
      <c r="A453" s="272" t="s">
        <v>250</v>
      </c>
      <c r="B453" s="885" t="s">
        <v>50</v>
      </c>
      <c r="C453" s="886"/>
      <c r="D453" s="886"/>
      <c r="E453" s="886"/>
      <c r="F453" s="886"/>
      <c r="G453" s="887"/>
      <c r="H453" s="888" t="s">
        <v>0</v>
      </c>
      <c r="I453" s="213"/>
      <c r="J453" s="827"/>
      <c r="K453" s="827"/>
    </row>
    <row r="454" spans="1:11" ht="13.5" thickBot="1" x14ac:dyDescent="0.25">
      <c r="A454" s="231" t="s">
        <v>54</v>
      </c>
      <c r="B454" s="273">
        <v>1</v>
      </c>
      <c r="C454" s="275">
        <v>2</v>
      </c>
      <c r="D454" s="275">
        <v>3</v>
      </c>
      <c r="E454" s="275">
        <v>4</v>
      </c>
      <c r="F454" s="275">
        <v>5</v>
      </c>
      <c r="G454" s="709">
        <v>6</v>
      </c>
      <c r="H454" s="894"/>
      <c r="I454" s="229"/>
      <c r="J454" s="277"/>
      <c r="K454" s="353"/>
    </row>
    <row r="455" spans="1:11" x14ac:dyDescent="0.2">
      <c r="A455" s="236" t="s">
        <v>3</v>
      </c>
      <c r="B455" s="710">
        <v>4360</v>
      </c>
      <c r="C455" s="711">
        <v>4360</v>
      </c>
      <c r="D455" s="711">
        <v>4360</v>
      </c>
      <c r="E455" s="711">
        <v>4360</v>
      </c>
      <c r="F455" s="711">
        <v>4360</v>
      </c>
      <c r="G455" s="712">
        <v>4360</v>
      </c>
      <c r="H455" s="430">
        <v>4360</v>
      </c>
      <c r="I455" s="827"/>
      <c r="J455" s="277"/>
      <c r="K455" s="353"/>
    </row>
    <row r="456" spans="1:11" x14ac:dyDescent="0.2">
      <c r="A456" s="241" t="s">
        <v>6</v>
      </c>
      <c r="B456" s="242">
        <v>4807</v>
      </c>
      <c r="C456" s="243">
        <v>4839</v>
      </c>
      <c r="D456" s="243">
        <v>4453</v>
      </c>
      <c r="E456" s="243">
        <v>4890</v>
      </c>
      <c r="F456" s="243">
        <v>4793</v>
      </c>
      <c r="G456" s="244">
        <v>4899</v>
      </c>
      <c r="H456" s="366">
        <v>4823</v>
      </c>
      <c r="I456" s="406"/>
      <c r="J456" s="399"/>
      <c r="K456" s="399"/>
    </row>
    <row r="457" spans="1:11" x14ac:dyDescent="0.2">
      <c r="A457" s="231" t="s">
        <v>7</v>
      </c>
      <c r="B457" s="245">
        <v>5.8</v>
      </c>
      <c r="C457" s="246">
        <v>92.3</v>
      </c>
      <c r="D457" s="246">
        <v>50</v>
      </c>
      <c r="E457" s="246">
        <v>61.5</v>
      </c>
      <c r="F457" s="246">
        <v>53.8</v>
      </c>
      <c r="G457" s="247">
        <v>76.900000000000006</v>
      </c>
      <c r="H457" s="367">
        <v>69.099999999999994</v>
      </c>
      <c r="I457" s="554"/>
      <c r="J457" s="399"/>
      <c r="K457" s="399"/>
    </row>
    <row r="458" spans="1:11" ht="13.5" thickBot="1" x14ac:dyDescent="0.25">
      <c r="A458" s="231" t="s">
        <v>8</v>
      </c>
      <c r="B458" s="698">
        <v>0.114</v>
      </c>
      <c r="C458" s="699">
        <v>5.8000000000000003E-2</v>
      </c>
      <c r="D458" s="699">
        <v>9.5000000000000001E-2</v>
      </c>
      <c r="E458" s="699">
        <v>9.8000000000000004E-2</v>
      </c>
      <c r="F458" s="699">
        <v>0.106</v>
      </c>
      <c r="G458" s="700">
        <v>7.5999999999999998E-2</v>
      </c>
      <c r="H458" s="409">
        <v>9.0999999999999998E-2</v>
      </c>
      <c r="I458" s="827"/>
      <c r="J458" s="382"/>
      <c r="K458" s="827"/>
    </row>
    <row r="459" spans="1:11" x14ac:dyDescent="0.2">
      <c r="A459" s="241" t="s">
        <v>1</v>
      </c>
      <c r="B459" s="774">
        <f>B456/B455*100-100</f>
        <v>10.252293577981646</v>
      </c>
      <c r="C459" s="775">
        <f t="shared" ref="C459:H459" si="102">C456/C455*100-100</f>
        <v>10.986238532110093</v>
      </c>
      <c r="D459" s="775">
        <f t="shared" si="102"/>
        <v>2.1330275229357767</v>
      </c>
      <c r="E459" s="775">
        <f t="shared" si="102"/>
        <v>12.155963302752298</v>
      </c>
      <c r="F459" s="775">
        <f t="shared" si="102"/>
        <v>9.9311926605504652</v>
      </c>
      <c r="G459" s="787">
        <f t="shared" si="102"/>
        <v>12.362385321100916</v>
      </c>
      <c r="H459" s="369">
        <f t="shared" si="102"/>
        <v>10.619266055045856</v>
      </c>
      <c r="I459" s="528"/>
      <c r="J459" s="827"/>
      <c r="K459" s="827"/>
    </row>
    <row r="460" spans="1:11" ht="13.5" thickBot="1" x14ac:dyDescent="0.25">
      <c r="A460" s="231" t="s">
        <v>27</v>
      </c>
      <c r="B460" s="220">
        <f t="shared" ref="B460:F460" si="103">B456-B443</f>
        <v>30</v>
      </c>
      <c r="C460" s="221">
        <f t="shared" si="103"/>
        <v>-71</v>
      </c>
      <c r="D460" s="221">
        <f t="shared" si="103"/>
        <v>-200</v>
      </c>
      <c r="E460" s="221">
        <f t="shared" si="103"/>
        <v>145</v>
      </c>
      <c r="F460" s="221">
        <f t="shared" si="103"/>
        <v>-247</v>
      </c>
      <c r="G460" s="226">
        <f>G456-G443</f>
        <v>-297</v>
      </c>
      <c r="H460" s="370">
        <f>H456-H443</f>
        <v>-89</v>
      </c>
      <c r="I460" s="265" t="s">
        <v>56</v>
      </c>
      <c r="J460" s="290">
        <f>H448-H461</f>
        <v>0</v>
      </c>
      <c r="K460" s="266">
        <f>J460/H448</f>
        <v>0</v>
      </c>
    </row>
    <row r="461" spans="1:11" x14ac:dyDescent="0.2">
      <c r="A461" s="267" t="s">
        <v>51</v>
      </c>
      <c r="B461" s="690">
        <v>58</v>
      </c>
      <c r="C461" s="691">
        <v>57</v>
      </c>
      <c r="D461" s="691">
        <v>10</v>
      </c>
      <c r="E461" s="691">
        <v>58</v>
      </c>
      <c r="F461" s="691">
        <v>57</v>
      </c>
      <c r="G461" s="692">
        <v>56</v>
      </c>
      <c r="H461" s="371">
        <f>SUM(B461:G461)</f>
        <v>296</v>
      </c>
      <c r="I461" s="827" t="s">
        <v>57</v>
      </c>
      <c r="J461" s="827">
        <v>147.01</v>
      </c>
      <c r="K461" s="827"/>
    </row>
    <row r="462" spans="1:11" x14ac:dyDescent="0.2">
      <c r="A462" s="267" t="s">
        <v>28</v>
      </c>
      <c r="B462" s="693"/>
      <c r="C462" s="694"/>
      <c r="D462" s="694"/>
      <c r="E462" s="694"/>
      <c r="F462" s="694"/>
      <c r="G462" s="695"/>
      <c r="H462" s="828"/>
      <c r="I462" s="827" t="s">
        <v>26</v>
      </c>
      <c r="J462" s="215">
        <f>J461-J448</f>
        <v>9.9999999999994316E-2</v>
      </c>
      <c r="K462" s="228"/>
    </row>
    <row r="463" spans="1:11" ht="13.5" thickBot="1" x14ac:dyDescent="0.25">
      <c r="A463" s="268" t="s">
        <v>26</v>
      </c>
      <c r="B463" s="220">
        <f t="shared" ref="B463:F463" si="104">(B462-B449)</f>
        <v>0</v>
      </c>
      <c r="C463" s="221">
        <f t="shared" si="104"/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6">
        <f>(G462-G449)</f>
        <v>0</v>
      </c>
      <c r="H463" s="333"/>
      <c r="I463" s="827"/>
      <c r="J463" s="827"/>
      <c r="K463" s="827"/>
    </row>
    <row r="465" spans="1:11" ht="13.5" thickBot="1" x14ac:dyDescent="0.25"/>
    <row r="466" spans="1:11" ht="13.5" thickBot="1" x14ac:dyDescent="0.25">
      <c r="A466" s="272" t="s">
        <v>251</v>
      </c>
      <c r="B466" s="885" t="s">
        <v>50</v>
      </c>
      <c r="C466" s="886"/>
      <c r="D466" s="886"/>
      <c r="E466" s="886"/>
      <c r="F466" s="886"/>
      <c r="G466" s="887"/>
      <c r="H466" s="888" t="s">
        <v>0</v>
      </c>
      <c r="I466" s="213"/>
      <c r="J466" s="835"/>
      <c r="K466" s="835"/>
    </row>
    <row r="467" spans="1:11" x14ac:dyDescent="0.2">
      <c r="A467" s="231" t="s">
        <v>54</v>
      </c>
      <c r="B467" s="273">
        <v>1</v>
      </c>
      <c r="C467" s="275">
        <v>2</v>
      </c>
      <c r="D467" s="275">
        <v>3</v>
      </c>
      <c r="E467" s="275">
        <v>4</v>
      </c>
      <c r="F467" s="275">
        <v>5</v>
      </c>
      <c r="G467" s="709">
        <v>6</v>
      </c>
      <c r="H467" s="894"/>
      <c r="I467" s="229"/>
      <c r="J467" s="277"/>
      <c r="K467" s="353"/>
    </row>
    <row r="468" spans="1:11" x14ac:dyDescent="0.2">
      <c r="A468" s="236" t="s">
        <v>3</v>
      </c>
      <c r="B468" s="849">
        <v>4380</v>
      </c>
      <c r="C468" s="849">
        <v>4380</v>
      </c>
      <c r="D468" s="849">
        <v>4380</v>
      </c>
      <c r="E468" s="849">
        <v>4380</v>
      </c>
      <c r="F468" s="849">
        <v>4380</v>
      </c>
      <c r="G468" s="849">
        <v>4380</v>
      </c>
      <c r="H468" s="849">
        <v>4380</v>
      </c>
      <c r="I468" s="835"/>
      <c r="J468" s="277"/>
      <c r="K468" s="353"/>
    </row>
    <row r="469" spans="1:11" x14ac:dyDescent="0.2">
      <c r="A469" s="241" t="s">
        <v>6</v>
      </c>
      <c r="B469" s="242">
        <v>5132</v>
      </c>
      <c r="C469" s="243">
        <v>5021</v>
      </c>
      <c r="D469" s="243">
        <v>4351</v>
      </c>
      <c r="E469" s="243">
        <v>4864</v>
      </c>
      <c r="F469" s="243">
        <v>5008</v>
      </c>
      <c r="G469" s="244">
        <v>5173</v>
      </c>
      <c r="H469" s="366">
        <v>4980</v>
      </c>
      <c r="I469" s="406"/>
      <c r="J469" s="399"/>
      <c r="K469" s="399"/>
    </row>
    <row r="470" spans="1:11" x14ac:dyDescent="0.2">
      <c r="A470" s="231" t="s">
        <v>7</v>
      </c>
      <c r="B470" s="245">
        <v>100</v>
      </c>
      <c r="C470" s="246">
        <v>76.900000000000006</v>
      </c>
      <c r="D470" s="246">
        <v>66.7</v>
      </c>
      <c r="E470" s="246">
        <v>92.3</v>
      </c>
      <c r="F470" s="246">
        <v>76.900000000000006</v>
      </c>
      <c r="G470" s="247">
        <v>92.3</v>
      </c>
      <c r="H470" s="367">
        <v>74.5</v>
      </c>
      <c r="I470" s="554"/>
      <c r="J470" s="399"/>
      <c r="K470" s="399"/>
    </row>
    <row r="471" spans="1:11" ht="13.5" thickBot="1" x14ac:dyDescent="0.25">
      <c r="A471" s="231" t="s">
        <v>8</v>
      </c>
      <c r="B471" s="698">
        <v>5.3999999999999999E-2</v>
      </c>
      <c r="C471" s="699">
        <v>7.2999999999999995E-2</v>
      </c>
      <c r="D471" s="699">
        <v>0.13100000000000001</v>
      </c>
      <c r="E471" s="699">
        <v>6.8000000000000005E-2</v>
      </c>
      <c r="F471" s="699">
        <v>8.8999999999999996E-2</v>
      </c>
      <c r="G471" s="700">
        <v>6.9000000000000006E-2</v>
      </c>
      <c r="H471" s="409">
        <v>8.3000000000000004E-2</v>
      </c>
      <c r="I471" s="835"/>
      <c r="J471" s="382"/>
      <c r="K471" s="835"/>
    </row>
    <row r="472" spans="1:11" x14ac:dyDescent="0.2">
      <c r="A472" s="241" t="s">
        <v>1</v>
      </c>
      <c r="B472" s="774">
        <f>B469/B468*100-100</f>
        <v>17.168949771689498</v>
      </c>
      <c r="C472" s="775">
        <f t="shared" ref="C472:H472" si="105">C469/C468*100-100</f>
        <v>14.634703196347033</v>
      </c>
      <c r="D472" s="775">
        <f t="shared" si="105"/>
        <v>-0.6621004566210047</v>
      </c>
      <c r="E472" s="775">
        <f t="shared" si="105"/>
        <v>11.050228310502291</v>
      </c>
      <c r="F472" s="775">
        <f t="shared" si="105"/>
        <v>14.337899543378981</v>
      </c>
      <c r="G472" s="787">
        <f t="shared" si="105"/>
        <v>18.105022831050221</v>
      </c>
      <c r="H472" s="369">
        <f t="shared" si="105"/>
        <v>13.69863013698631</v>
      </c>
      <c r="I472" s="528"/>
      <c r="J472" s="835"/>
      <c r="K472" s="835"/>
    </row>
    <row r="473" spans="1:11" ht="13.5" thickBot="1" x14ac:dyDescent="0.25">
      <c r="A473" s="231" t="s">
        <v>27</v>
      </c>
      <c r="B473" s="220">
        <f t="shared" ref="B473:F473" si="106">B469-B456</f>
        <v>325</v>
      </c>
      <c r="C473" s="221">
        <f t="shared" si="106"/>
        <v>182</v>
      </c>
      <c r="D473" s="221">
        <f t="shared" si="106"/>
        <v>-102</v>
      </c>
      <c r="E473" s="221">
        <f t="shared" si="106"/>
        <v>-26</v>
      </c>
      <c r="F473" s="221">
        <f t="shared" si="106"/>
        <v>215</v>
      </c>
      <c r="G473" s="226">
        <f>G469-G456</f>
        <v>274</v>
      </c>
      <c r="H473" s="370">
        <f>H469-H456</f>
        <v>157</v>
      </c>
      <c r="I473" s="265" t="s">
        <v>56</v>
      </c>
      <c r="J473" s="290">
        <f>H461-H474</f>
        <v>41</v>
      </c>
      <c r="K473" s="266">
        <f>J473/H461</f>
        <v>0.13851351351351351</v>
      </c>
    </row>
    <row r="474" spans="1:11" x14ac:dyDescent="0.2">
      <c r="A474" s="267" t="s">
        <v>51</v>
      </c>
      <c r="B474" s="856">
        <f>[1]LM!$F$371</f>
        <v>49</v>
      </c>
      <c r="C474" s="857">
        <f>[1]LM!$R$371</f>
        <v>50</v>
      </c>
      <c r="D474" s="857">
        <f>[1]LM!$AD$371</f>
        <v>6</v>
      </c>
      <c r="E474" s="857">
        <f>[1]LM!$AP$371</f>
        <v>50</v>
      </c>
      <c r="F474" s="857">
        <f>[1]LM!$BB$371</f>
        <v>50</v>
      </c>
      <c r="G474" s="858">
        <f>[1]LM!$BN$371</f>
        <v>50</v>
      </c>
      <c r="H474" s="371">
        <f>SUM(B474:G474)</f>
        <v>255</v>
      </c>
      <c r="I474" s="835" t="s">
        <v>57</v>
      </c>
      <c r="J474" s="835">
        <v>148.01</v>
      </c>
      <c r="K474" s="835"/>
    </row>
    <row r="475" spans="1:11" x14ac:dyDescent="0.2">
      <c r="A475" s="267" t="s">
        <v>28</v>
      </c>
      <c r="B475" s="693"/>
      <c r="C475" s="694"/>
      <c r="D475" s="694"/>
      <c r="E475" s="694"/>
      <c r="F475" s="694"/>
      <c r="G475" s="695"/>
      <c r="H475" s="836"/>
      <c r="I475" s="835" t="s">
        <v>26</v>
      </c>
      <c r="J475" s="215">
        <f>J474-J461</f>
        <v>1</v>
      </c>
      <c r="K475" s="228"/>
    </row>
    <row r="476" spans="1:11" ht="13.5" thickBot="1" x14ac:dyDescent="0.25">
      <c r="A476" s="268" t="s">
        <v>26</v>
      </c>
      <c r="B476" s="220">
        <f t="shared" ref="B476:F476" si="107">(B475-B462)</f>
        <v>0</v>
      </c>
      <c r="C476" s="221">
        <f t="shared" si="107"/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6">
        <f>(G475-G462)</f>
        <v>0</v>
      </c>
      <c r="H476" s="333"/>
      <c r="I476" s="835"/>
      <c r="J476" s="835"/>
      <c r="K476" s="835"/>
    </row>
    <row r="478" spans="1:11" ht="13.5" thickBot="1" x14ac:dyDescent="0.25"/>
    <row r="479" spans="1:11" ht="13.5" thickBot="1" x14ac:dyDescent="0.25">
      <c r="A479" s="272" t="s">
        <v>252</v>
      </c>
      <c r="B479" s="885" t="s">
        <v>50</v>
      </c>
      <c r="C479" s="886"/>
      <c r="D479" s="886"/>
      <c r="E479" s="886"/>
      <c r="F479" s="886"/>
      <c r="G479" s="887"/>
      <c r="H479" s="888" t="s">
        <v>0</v>
      </c>
      <c r="I479" s="213"/>
      <c r="J479" s="861"/>
      <c r="K479" s="861"/>
    </row>
    <row r="480" spans="1:11" x14ac:dyDescent="0.2">
      <c r="A480" s="231" t="s">
        <v>54</v>
      </c>
      <c r="B480" s="273">
        <v>1</v>
      </c>
      <c r="C480" s="275">
        <v>2</v>
      </c>
      <c r="D480" s="275">
        <v>3</v>
      </c>
      <c r="E480" s="275">
        <v>4</v>
      </c>
      <c r="F480" s="275">
        <v>5</v>
      </c>
      <c r="G480" s="709">
        <v>6</v>
      </c>
      <c r="H480" s="964"/>
      <c r="I480" s="229"/>
      <c r="J480" s="277"/>
      <c r="K480" s="353"/>
    </row>
    <row r="481" spans="1:11" x14ac:dyDescent="0.2">
      <c r="A481" s="236" t="s">
        <v>3</v>
      </c>
      <c r="B481" s="874">
        <v>4400</v>
      </c>
      <c r="C481" s="849">
        <v>4400</v>
      </c>
      <c r="D481" s="849">
        <v>4400</v>
      </c>
      <c r="E481" s="849">
        <v>4400</v>
      </c>
      <c r="F481" s="849">
        <v>4400</v>
      </c>
      <c r="G481" s="848">
        <v>4400</v>
      </c>
      <c r="H481" s="875">
        <v>4400</v>
      </c>
      <c r="I481" s="861"/>
      <c r="J481" s="277"/>
      <c r="K481" s="353"/>
    </row>
    <row r="482" spans="1:11" x14ac:dyDescent="0.2">
      <c r="A482" s="241" t="s">
        <v>6</v>
      </c>
      <c r="B482" s="242">
        <v>4633</v>
      </c>
      <c r="C482" s="243">
        <v>5043</v>
      </c>
      <c r="D482" s="243">
        <v>4573</v>
      </c>
      <c r="E482" s="243">
        <v>4993</v>
      </c>
      <c r="F482" s="243">
        <v>5232</v>
      </c>
      <c r="G482" s="244">
        <v>5456</v>
      </c>
      <c r="H482" s="318">
        <v>5042</v>
      </c>
      <c r="I482" s="406"/>
      <c r="J482" s="399"/>
      <c r="K482" s="399"/>
    </row>
    <row r="483" spans="1:11" x14ac:dyDescent="0.2">
      <c r="A483" s="231" t="s">
        <v>7</v>
      </c>
      <c r="B483" s="245">
        <v>100</v>
      </c>
      <c r="C483" s="246">
        <v>100</v>
      </c>
      <c r="D483" s="246">
        <v>100</v>
      </c>
      <c r="E483" s="246">
        <v>100</v>
      </c>
      <c r="F483" s="246">
        <v>92.3</v>
      </c>
      <c r="G483" s="247">
        <v>92.9</v>
      </c>
      <c r="H483" s="283">
        <v>85.9</v>
      </c>
      <c r="I483" s="554"/>
      <c r="J483" s="399"/>
      <c r="K483" s="399"/>
    </row>
    <row r="484" spans="1:11" ht="13.5" thickBot="1" x14ac:dyDescent="0.25">
      <c r="A484" s="231" t="s">
        <v>8</v>
      </c>
      <c r="B484" s="698">
        <v>4.4999999999999998E-2</v>
      </c>
      <c r="C484" s="699">
        <v>3.6999999999999998E-2</v>
      </c>
      <c r="D484" s="699">
        <v>7.3999999999999996E-2</v>
      </c>
      <c r="E484" s="699">
        <v>3.3000000000000002E-2</v>
      </c>
      <c r="F484" s="699">
        <v>0.05</v>
      </c>
      <c r="G484" s="700">
        <v>0.05</v>
      </c>
      <c r="H484" s="558">
        <v>7.3999999999999996E-2</v>
      </c>
      <c r="I484" s="861"/>
      <c r="J484" s="382"/>
      <c r="K484" s="861"/>
    </row>
    <row r="485" spans="1:11" x14ac:dyDescent="0.2">
      <c r="A485" s="241" t="s">
        <v>1</v>
      </c>
      <c r="B485" s="774">
        <f>B482/B481*100-100</f>
        <v>5.2954545454545467</v>
      </c>
      <c r="C485" s="775">
        <f t="shared" ref="C485:H485" si="108">C482/C481*100-100</f>
        <v>14.613636363636374</v>
      </c>
      <c r="D485" s="775">
        <f t="shared" si="108"/>
        <v>3.931818181818187</v>
      </c>
      <c r="E485" s="775">
        <f t="shared" si="108"/>
        <v>13.47727272727272</v>
      </c>
      <c r="F485" s="775">
        <f t="shared" si="108"/>
        <v>18.909090909090921</v>
      </c>
      <c r="G485" s="787">
        <f t="shared" si="108"/>
        <v>24</v>
      </c>
      <c r="H485" s="316">
        <f t="shared" si="108"/>
        <v>14.590909090909093</v>
      </c>
      <c r="I485" s="528"/>
      <c r="J485" s="861"/>
      <c r="K485" s="861"/>
    </row>
    <row r="486" spans="1:11" ht="13.5" thickBot="1" x14ac:dyDescent="0.25">
      <c r="A486" s="231" t="s">
        <v>27</v>
      </c>
      <c r="B486" s="220">
        <f t="shared" ref="B486:F486" si="109">B482-B469</f>
        <v>-499</v>
      </c>
      <c r="C486" s="221">
        <f t="shared" si="109"/>
        <v>22</v>
      </c>
      <c r="D486" s="221">
        <f t="shared" si="109"/>
        <v>222</v>
      </c>
      <c r="E486" s="221">
        <f t="shared" si="109"/>
        <v>129</v>
      </c>
      <c r="F486" s="221">
        <f t="shared" si="109"/>
        <v>224</v>
      </c>
      <c r="G486" s="226">
        <f>G482-G469</f>
        <v>283</v>
      </c>
      <c r="H486" s="288">
        <f>H482-H469</f>
        <v>62</v>
      </c>
      <c r="I486" s="265" t="s">
        <v>56</v>
      </c>
      <c r="J486" s="290">
        <f>H474-H487</f>
        <v>0</v>
      </c>
      <c r="K486" s="266">
        <f>J486/H474</f>
        <v>0</v>
      </c>
    </row>
    <row r="487" spans="1:11" x14ac:dyDescent="0.2">
      <c r="A487" s="267" t="s">
        <v>51</v>
      </c>
      <c r="B487" s="856">
        <v>49</v>
      </c>
      <c r="C487" s="857">
        <v>50</v>
      </c>
      <c r="D487" s="857">
        <v>6</v>
      </c>
      <c r="E487" s="857">
        <v>50</v>
      </c>
      <c r="F487" s="857">
        <v>50</v>
      </c>
      <c r="G487" s="858">
        <v>50</v>
      </c>
      <c r="H487" s="371">
        <f>SUM(B487:G487)</f>
        <v>255</v>
      </c>
      <c r="I487" s="861" t="s">
        <v>57</v>
      </c>
      <c r="J487" s="861">
        <v>148.41999999999999</v>
      </c>
      <c r="K487" s="861"/>
    </row>
    <row r="488" spans="1:11" x14ac:dyDescent="0.2">
      <c r="A488" s="267" t="s">
        <v>28</v>
      </c>
      <c r="B488" s="693"/>
      <c r="C488" s="694"/>
      <c r="D488" s="694"/>
      <c r="E488" s="694"/>
      <c r="F488" s="694"/>
      <c r="G488" s="695"/>
      <c r="H488" s="862"/>
      <c r="I488" s="861" t="s">
        <v>26</v>
      </c>
      <c r="J488" s="215">
        <f>J487-J474</f>
        <v>0.40999999999999659</v>
      </c>
      <c r="K488" s="228"/>
    </row>
    <row r="489" spans="1:11" ht="13.5" thickBot="1" x14ac:dyDescent="0.25">
      <c r="A489" s="268" t="s">
        <v>26</v>
      </c>
      <c r="B489" s="220">
        <f t="shared" ref="B489:F489" si="110">(B488-B475)</f>
        <v>0</v>
      </c>
      <c r="C489" s="221">
        <f t="shared" si="110"/>
        <v>0</v>
      </c>
      <c r="D489" s="221">
        <f t="shared" si="110"/>
        <v>0</v>
      </c>
      <c r="E489" s="221">
        <f t="shared" si="110"/>
        <v>0</v>
      </c>
      <c r="F489" s="221">
        <f t="shared" si="110"/>
        <v>0</v>
      </c>
      <c r="G489" s="226">
        <f>(G488-G475)</f>
        <v>0</v>
      </c>
      <c r="H489" s="333"/>
      <c r="I489" s="861"/>
      <c r="J489" s="861"/>
      <c r="K489" s="861"/>
    </row>
  </sheetData>
  <mergeCells count="67">
    <mergeCell ref="B479:G479"/>
    <mergeCell ref="H479:H480"/>
    <mergeCell ref="B401:G401"/>
    <mergeCell ref="H401:H402"/>
    <mergeCell ref="B375:G375"/>
    <mergeCell ref="H375:H376"/>
    <mergeCell ref="B427:G427"/>
    <mergeCell ref="H427:H428"/>
    <mergeCell ref="B414:G414"/>
    <mergeCell ref="H414:H415"/>
    <mergeCell ref="B362:G362"/>
    <mergeCell ref="H362:H363"/>
    <mergeCell ref="B388:G388"/>
    <mergeCell ref="H388:H389"/>
    <mergeCell ref="H349:H350"/>
    <mergeCell ref="H323:H324"/>
    <mergeCell ref="B323:G323"/>
    <mergeCell ref="H310:H311"/>
    <mergeCell ref="B336:G336"/>
    <mergeCell ref="H336:H337"/>
    <mergeCell ref="B190:D190"/>
    <mergeCell ref="E190:E191"/>
    <mergeCell ref="E242:E243"/>
    <mergeCell ref="E296:E297"/>
    <mergeCell ref="B282:D282"/>
    <mergeCell ref="B177:D177"/>
    <mergeCell ref="E177:E178"/>
    <mergeCell ref="B349:G349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E268:E269"/>
    <mergeCell ref="B255:D255"/>
    <mergeCell ref="E255:E256"/>
    <mergeCell ref="B229:D229"/>
    <mergeCell ref="B242:D242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12:D112"/>
    <mergeCell ref="E112:E113"/>
    <mergeCell ref="B466:G466"/>
    <mergeCell ref="H466:H467"/>
    <mergeCell ref="B453:G453"/>
    <mergeCell ref="H453:H454"/>
    <mergeCell ref="B440:G440"/>
    <mergeCell ref="H440:H441"/>
    <mergeCell ref="E138:E139"/>
    <mergeCell ref="E164:E165"/>
    <mergeCell ref="E151:E152"/>
    <mergeCell ref="B138:D138"/>
    <mergeCell ref="B125:D125"/>
    <mergeCell ref="E125:E126"/>
    <mergeCell ref="B164:D164"/>
    <mergeCell ref="B151:D151"/>
  </mergeCells>
  <conditionalFormatting sqref="B193:D19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G4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G4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G4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80" t="s">
        <v>18</v>
      </c>
      <c r="C4" s="881"/>
      <c r="D4" s="881"/>
      <c r="E4" s="881"/>
      <c r="F4" s="881"/>
      <c r="G4" s="881"/>
      <c r="H4" s="881"/>
      <c r="I4" s="881"/>
      <c r="J4" s="882"/>
      <c r="K4" s="880" t="s">
        <v>21</v>
      </c>
      <c r="L4" s="881"/>
      <c r="M4" s="881"/>
      <c r="N4" s="881"/>
      <c r="O4" s="881"/>
      <c r="P4" s="881"/>
      <c r="Q4" s="881"/>
      <c r="R4" s="881"/>
      <c r="S4" s="881"/>
      <c r="T4" s="881"/>
      <c r="U4" s="881"/>
      <c r="V4" s="881"/>
      <c r="W4" s="88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80" t="s">
        <v>23</v>
      </c>
      <c r="C17" s="881"/>
      <c r="D17" s="881"/>
      <c r="E17" s="881"/>
      <c r="F17" s="88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80" t="s">
        <v>18</v>
      </c>
      <c r="C4" s="881"/>
      <c r="D4" s="881"/>
      <c r="E4" s="881"/>
      <c r="F4" s="881"/>
      <c r="G4" s="881"/>
      <c r="H4" s="881"/>
      <c r="I4" s="881"/>
      <c r="J4" s="882"/>
      <c r="K4" s="880" t="s">
        <v>21</v>
      </c>
      <c r="L4" s="881"/>
      <c r="M4" s="881"/>
      <c r="N4" s="881"/>
      <c r="O4" s="881"/>
      <c r="P4" s="881"/>
      <c r="Q4" s="881"/>
      <c r="R4" s="881"/>
      <c r="S4" s="881"/>
      <c r="T4" s="881"/>
      <c r="U4" s="881"/>
      <c r="V4" s="881"/>
      <c r="W4" s="88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80" t="s">
        <v>23</v>
      </c>
      <c r="C17" s="881"/>
      <c r="D17" s="881"/>
      <c r="E17" s="881"/>
      <c r="F17" s="88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80" t="s">
        <v>18</v>
      </c>
      <c r="C4" s="881"/>
      <c r="D4" s="881"/>
      <c r="E4" s="881"/>
      <c r="F4" s="881"/>
      <c r="G4" s="881"/>
      <c r="H4" s="881"/>
      <c r="I4" s="881"/>
      <c r="J4" s="882"/>
      <c r="K4" s="880" t="s">
        <v>21</v>
      </c>
      <c r="L4" s="881"/>
      <c r="M4" s="881"/>
      <c r="N4" s="881"/>
      <c r="O4" s="881"/>
      <c r="P4" s="881"/>
      <c r="Q4" s="881"/>
      <c r="R4" s="881"/>
      <c r="S4" s="881"/>
      <c r="T4" s="881"/>
      <c r="U4" s="881"/>
      <c r="V4" s="881"/>
      <c r="W4" s="88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80" t="s">
        <v>23</v>
      </c>
      <c r="C17" s="881"/>
      <c r="D17" s="881"/>
      <c r="E17" s="881"/>
      <c r="F17" s="88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83" t="s">
        <v>42</v>
      </c>
      <c r="B1" s="88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83" t="s">
        <v>42</v>
      </c>
      <c r="B1" s="88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884" t="s">
        <v>42</v>
      </c>
      <c r="B1" s="88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83" t="s">
        <v>42</v>
      </c>
      <c r="B1" s="88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551"/>
  <sheetViews>
    <sheetView showGridLines="0" topLeftCell="A505" zoomScale="70" zoomScaleNormal="70" workbookViewId="0">
      <selection activeCell="W546" sqref="W546"/>
    </sheetView>
  </sheetViews>
  <sheetFormatPr baseColWidth="10" defaultColWidth="11.42578125" defaultRowHeight="12.75" x14ac:dyDescent="0.2"/>
  <cols>
    <col min="1" max="1" width="16.85546875" style="200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953"/>
      <c r="G2" s="953"/>
      <c r="H2" s="953"/>
      <c r="I2" s="953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953"/>
      <c r="AH6" s="953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960" t="s">
        <v>53</v>
      </c>
      <c r="C8" s="961"/>
      <c r="D8" s="961"/>
      <c r="E8" s="961"/>
      <c r="F8" s="961"/>
      <c r="G8" s="961"/>
      <c r="H8" s="961"/>
      <c r="I8" s="961"/>
      <c r="J8" s="961"/>
      <c r="K8" s="961"/>
      <c r="L8" s="960" t="s">
        <v>63</v>
      </c>
      <c r="M8" s="961"/>
      <c r="N8" s="961"/>
      <c r="O8" s="961"/>
      <c r="P8" s="961"/>
      <c r="Q8" s="961"/>
      <c r="R8" s="961"/>
      <c r="S8" s="961"/>
      <c r="T8" s="961"/>
      <c r="U8" s="961"/>
      <c r="V8" s="962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960" t="s">
        <v>53</v>
      </c>
      <c r="C22" s="961"/>
      <c r="D22" s="961"/>
      <c r="E22" s="961"/>
      <c r="F22" s="961"/>
      <c r="G22" s="961"/>
      <c r="H22" s="961"/>
      <c r="I22" s="961"/>
      <c r="J22" s="961"/>
      <c r="K22" s="961"/>
      <c r="L22" s="960" t="s">
        <v>63</v>
      </c>
      <c r="M22" s="961"/>
      <c r="N22" s="961"/>
      <c r="O22" s="961"/>
      <c r="P22" s="961"/>
      <c r="Q22" s="961"/>
      <c r="R22" s="961"/>
      <c r="S22" s="961"/>
      <c r="T22" s="961"/>
      <c r="U22" s="961"/>
      <c r="V22" s="962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960" t="s">
        <v>53</v>
      </c>
      <c r="C36" s="961"/>
      <c r="D36" s="961"/>
      <c r="E36" s="961"/>
      <c r="F36" s="961"/>
      <c r="G36" s="961"/>
      <c r="H36" s="961"/>
      <c r="I36" s="961"/>
      <c r="J36" s="961"/>
      <c r="K36" s="961"/>
      <c r="L36" s="960" t="s">
        <v>63</v>
      </c>
      <c r="M36" s="961"/>
      <c r="N36" s="961"/>
      <c r="O36" s="961"/>
      <c r="P36" s="961"/>
      <c r="Q36" s="961"/>
      <c r="R36" s="961"/>
      <c r="S36" s="961"/>
      <c r="T36" s="961"/>
      <c r="U36" s="961"/>
      <c r="V36" s="962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963" t="s">
        <v>67</v>
      </c>
      <c r="AC40" s="963"/>
      <c r="AD40" s="963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963"/>
      <c r="AC41" s="963"/>
      <c r="AD41" s="963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963"/>
      <c r="AC42" s="963"/>
      <c r="AD42" s="963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979" t="s">
        <v>77</v>
      </c>
      <c r="AF48" s="980"/>
      <c r="AG48" s="980"/>
      <c r="AH48" s="981"/>
      <c r="AI48" s="375"/>
      <c r="AJ48" s="210"/>
      <c r="AK48" s="973" t="s">
        <v>85</v>
      </c>
      <c r="AL48" s="974"/>
      <c r="AM48" s="974"/>
      <c r="AN48" s="975"/>
    </row>
    <row r="49" spans="1:45" x14ac:dyDescent="0.2">
      <c r="AE49" s="982" t="s">
        <v>78</v>
      </c>
      <c r="AF49" s="983"/>
      <c r="AG49" s="983"/>
      <c r="AH49" s="984"/>
      <c r="AI49" s="375"/>
      <c r="AJ49" s="210"/>
      <c r="AK49" s="976" t="s">
        <v>86</v>
      </c>
      <c r="AL49" s="977"/>
      <c r="AM49" s="977"/>
      <c r="AN49" s="978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953"/>
      <c r="AQ50" s="953"/>
      <c r="AR50" s="953"/>
      <c r="AS50" s="953"/>
    </row>
    <row r="51" spans="1:45" ht="13.5" thickBot="1" x14ac:dyDescent="0.25">
      <c r="A51" s="230" t="s">
        <v>76</v>
      </c>
      <c r="B51" s="960" t="s">
        <v>53</v>
      </c>
      <c r="C51" s="961"/>
      <c r="D51" s="961"/>
      <c r="E51" s="961"/>
      <c r="F51" s="961"/>
      <c r="G51" s="961"/>
      <c r="H51" s="961"/>
      <c r="I51" s="961"/>
      <c r="J51" s="961"/>
      <c r="K51" s="961"/>
      <c r="L51" s="961"/>
      <c r="M51" s="962"/>
      <c r="N51" s="960" t="s">
        <v>63</v>
      </c>
      <c r="O51" s="961"/>
      <c r="P51" s="961"/>
      <c r="Q51" s="961"/>
      <c r="R51" s="961"/>
      <c r="S51" s="961"/>
      <c r="T51" s="961"/>
      <c r="U51" s="961"/>
      <c r="V51" s="961"/>
      <c r="W51" s="961"/>
      <c r="X51" s="962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953"/>
      <c r="AQ51" s="953"/>
      <c r="AR51" s="953"/>
      <c r="AS51" s="953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960" t="s">
        <v>53</v>
      </c>
      <c r="C66" s="961"/>
      <c r="D66" s="961"/>
      <c r="E66" s="961"/>
      <c r="F66" s="961"/>
      <c r="G66" s="961"/>
      <c r="H66" s="961"/>
      <c r="I66" s="961"/>
      <c r="J66" s="961"/>
      <c r="K66" s="961"/>
      <c r="L66" s="961"/>
      <c r="M66" s="962"/>
      <c r="N66" s="960" t="s">
        <v>63</v>
      </c>
      <c r="O66" s="961"/>
      <c r="P66" s="961"/>
      <c r="Q66" s="961"/>
      <c r="R66" s="961"/>
      <c r="S66" s="961"/>
      <c r="T66" s="961"/>
      <c r="U66" s="961"/>
      <c r="V66" s="961"/>
      <c r="W66" s="961"/>
      <c r="X66" s="962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960" t="s">
        <v>53</v>
      </c>
      <c r="C80" s="961"/>
      <c r="D80" s="961"/>
      <c r="E80" s="961"/>
      <c r="F80" s="961"/>
      <c r="G80" s="961"/>
      <c r="H80" s="961"/>
      <c r="I80" s="961"/>
      <c r="J80" s="961"/>
      <c r="K80" s="961"/>
      <c r="L80" s="961"/>
      <c r="M80" s="962"/>
      <c r="N80" s="960" t="s">
        <v>63</v>
      </c>
      <c r="O80" s="961"/>
      <c r="P80" s="961"/>
      <c r="Q80" s="961"/>
      <c r="R80" s="961"/>
      <c r="S80" s="961"/>
      <c r="T80" s="961"/>
      <c r="U80" s="961"/>
      <c r="V80" s="961"/>
      <c r="W80" s="961"/>
      <c r="X80" s="962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885" t="s">
        <v>53</v>
      </c>
      <c r="C94" s="886"/>
      <c r="D94" s="886"/>
      <c r="E94" s="886"/>
      <c r="F94" s="886"/>
      <c r="G94" s="886"/>
      <c r="H94" s="886"/>
      <c r="I94" s="886"/>
      <c r="J94" s="886"/>
      <c r="K94" s="886"/>
      <c r="L94" s="886"/>
      <c r="M94" s="887"/>
      <c r="N94" s="885" t="s">
        <v>63</v>
      </c>
      <c r="O94" s="886"/>
      <c r="P94" s="886"/>
      <c r="Q94" s="886"/>
      <c r="R94" s="886"/>
      <c r="S94" s="886"/>
      <c r="T94" s="886"/>
      <c r="U94" s="886"/>
      <c r="V94" s="886"/>
      <c r="W94" s="886"/>
      <c r="X94" s="887"/>
      <c r="Y94" s="888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964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965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885" t="s">
        <v>53</v>
      </c>
      <c r="C108" s="886"/>
      <c r="D108" s="886"/>
      <c r="E108" s="886"/>
      <c r="F108" s="886"/>
      <c r="G108" s="886"/>
      <c r="H108" s="886"/>
      <c r="I108" s="886"/>
      <c r="J108" s="886"/>
      <c r="K108" s="886"/>
      <c r="L108" s="886"/>
      <c r="M108" s="887"/>
      <c r="N108" s="885" t="s">
        <v>63</v>
      </c>
      <c r="O108" s="886"/>
      <c r="P108" s="886"/>
      <c r="Q108" s="886"/>
      <c r="R108" s="886"/>
      <c r="S108" s="886"/>
      <c r="T108" s="886"/>
      <c r="U108" s="886"/>
      <c r="V108" s="886"/>
      <c r="W108" s="886"/>
      <c r="X108" s="887"/>
      <c r="Y108" s="888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964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965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970" t="s">
        <v>63</v>
      </c>
      <c r="AF122" s="971"/>
      <c r="AG122" s="971"/>
      <c r="AH122" s="971"/>
      <c r="AI122" s="971"/>
      <c r="AJ122" s="972"/>
      <c r="AL122" s="970" t="s">
        <v>63</v>
      </c>
      <c r="AM122" s="971"/>
      <c r="AN122" s="971"/>
      <c r="AO122" s="971"/>
      <c r="AP122" s="971"/>
      <c r="AQ122" s="972"/>
      <c r="AS122" s="970" t="s">
        <v>114</v>
      </c>
      <c r="AT122" s="971"/>
      <c r="AU122" s="971"/>
      <c r="AV122" s="971"/>
      <c r="AW122" s="972"/>
    </row>
    <row r="123" spans="1:49" ht="15.75" thickBot="1" x14ac:dyDescent="0.25">
      <c r="A123" s="230" t="s">
        <v>113</v>
      </c>
      <c r="B123" s="967" t="s">
        <v>53</v>
      </c>
      <c r="C123" s="968"/>
      <c r="D123" s="968"/>
      <c r="E123" s="968"/>
      <c r="F123" s="968"/>
      <c r="G123" s="968"/>
      <c r="H123" s="968"/>
      <c r="I123" s="968"/>
      <c r="J123" s="968"/>
      <c r="K123" s="968"/>
      <c r="L123" s="967" t="s">
        <v>114</v>
      </c>
      <c r="M123" s="968"/>
      <c r="N123" s="968"/>
      <c r="O123" s="969"/>
      <c r="P123" s="968" t="s">
        <v>63</v>
      </c>
      <c r="Q123" s="968"/>
      <c r="R123" s="968"/>
      <c r="S123" s="968"/>
      <c r="T123" s="968"/>
      <c r="U123" s="968"/>
      <c r="V123" s="968"/>
      <c r="W123" s="968"/>
      <c r="X123" s="968"/>
      <c r="Y123" s="969"/>
      <c r="Z123" s="888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894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966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967" t="s">
        <v>53</v>
      </c>
      <c r="C138" s="968"/>
      <c r="D138" s="968"/>
      <c r="E138" s="968"/>
      <c r="F138" s="968"/>
      <c r="G138" s="968"/>
      <c r="H138" s="968"/>
      <c r="I138" s="968"/>
      <c r="J138" s="968"/>
      <c r="K138" s="968"/>
      <c r="L138" s="967" t="s">
        <v>114</v>
      </c>
      <c r="M138" s="968"/>
      <c r="N138" s="968"/>
      <c r="O138" s="969"/>
      <c r="P138" s="968" t="s">
        <v>63</v>
      </c>
      <c r="Q138" s="968"/>
      <c r="R138" s="968"/>
      <c r="S138" s="968"/>
      <c r="T138" s="968"/>
      <c r="U138" s="968"/>
      <c r="V138" s="968"/>
      <c r="W138" s="968"/>
      <c r="X138" s="968"/>
      <c r="Y138" s="969"/>
      <c r="Z138" s="888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894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966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967" t="s">
        <v>53</v>
      </c>
      <c r="C153" s="968"/>
      <c r="D153" s="968"/>
      <c r="E153" s="968"/>
      <c r="F153" s="968"/>
      <c r="G153" s="968"/>
      <c r="H153" s="968"/>
      <c r="I153" s="968"/>
      <c r="J153" s="968"/>
      <c r="K153" s="968"/>
      <c r="L153" s="967" t="s">
        <v>114</v>
      </c>
      <c r="M153" s="968"/>
      <c r="N153" s="968"/>
      <c r="O153" s="969"/>
      <c r="P153" s="968" t="s">
        <v>63</v>
      </c>
      <c r="Q153" s="968"/>
      <c r="R153" s="968"/>
      <c r="S153" s="968"/>
      <c r="T153" s="968"/>
      <c r="U153" s="968"/>
      <c r="V153" s="968"/>
      <c r="W153" s="968"/>
      <c r="X153" s="968"/>
      <c r="Y153" s="969"/>
      <c r="Z153" s="888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894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966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967" t="s">
        <v>53</v>
      </c>
      <c r="C167" s="968"/>
      <c r="D167" s="968"/>
      <c r="E167" s="968"/>
      <c r="F167" s="968"/>
      <c r="G167" s="968"/>
      <c r="H167" s="968"/>
      <c r="I167" s="968"/>
      <c r="J167" s="968"/>
      <c r="K167" s="968"/>
      <c r="L167" s="967" t="s">
        <v>114</v>
      </c>
      <c r="M167" s="968"/>
      <c r="N167" s="968"/>
      <c r="O167" s="969"/>
      <c r="P167" s="968" t="s">
        <v>63</v>
      </c>
      <c r="Q167" s="968"/>
      <c r="R167" s="968"/>
      <c r="S167" s="968"/>
      <c r="T167" s="968"/>
      <c r="U167" s="968"/>
      <c r="V167" s="968"/>
      <c r="W167" s="968"/>
      <c r="X167" s="968"/>
      <c r="Y167" s="969"/>
      <c r="Z167" s="888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894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966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967" t="s">
        <v>53</v>
      </c>
      <c r="C181" s="968"/>
      <c r="D181" s="968"/>
      <c r="E181" s="968"/>
      <c r="F181" s="968"/>
      <c r="G181" s="968"/>
      <c r="H181" s="968"/>
      <c r="I181" s="968"/>
      <c r="J181" s="968"/>
      <c r="K181" s="968"/>
      <c r="L181" s="967" t="s">
        <v>114</v>
      </c>
      <c r="M181" s="968"/>
      <c r="N181" s="968"/>
      <c r="O181" s="969"/>
      <c r="P181" s="968" t="s">
        <v>63</v>
      </c>
      <c r="Q181" s="968"/>
      <c r="R181" s="968"/>
      <c r="S181" s="968"/>
      <c r="T181" s="968"/>
      <c r="U181" s="968"/>
      <c r="V181" s="968"/>
      <c r="W181" s="968"/>
      <c r="X181" s="968"/>
      <c r="Y181" s="969"/>
      <c r="Z181" s="888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894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966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967" t="s">
        <v>53</v>
      </c>
      <c r="C195" s="968"/>
      <c r="D195" s="968"/>
      <c r="E195" s="968"/>
      <c r="F195" s="968"/>
      <c r="G195" s="968"/>
      <c r="H195" s="968"/>
      <c r="I195" s="968"/>
      <c r="J195" s="968"/>
      <c r="K195" s="968"/>
      <c r="L195" s="967" t="s">
        <v>114</v>
      </c>
      <c r="M195" s="968"/>
      <c r="N195" s="968"/>
      <c r="O195" s="969"/>
      <c r="P195" s="968" t="s">
        <v>63</v>
      </c>
      <c r="Q195" s="968"/>
      <c r="R195" s="968"/>
      <c r="S195" s="968"/>
      <c r="T195" s="968"/>
      <c r="U195" s="968"/>
      <c r="V195" s="968"/>
      <c r="W195" s="968"/>
      <c r="X195" s="968"/>
      <c r="Y195" s="969"/>
      <c r="Z195" s="888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894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966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967" t="s">
        <v>53</v>
      </c>
      <c r="C209" s="968"/>
      <c r="D209" s="968"/>
      <c r="E209" s="968"/>
      <c r="F209" s="968"/>
      <c r="G209" s="968"/>
      <c r="H209" s="968"/>
      <c r="I209" s="968"/>
      <c r="J209" s="968"/>
      <c r="K209" s="968"/>
      <c r="L209" s="967" t="s">
        <v>114</v>
      </c>
      <c r="M209" s="968"/>
      <c r="N209" s="968"/>
      <c r="O209" s="969"/>
      <c r="P209" s="968" t="s">
        <v>63</v>
      </c>
      <c r="Q209" s="968"/>
      <c r="R209" s="968"/>
      <c r="S209" s="968"/>
      <c r="T209" s="968"/>
      <c r="U209" s="968"/>
      <c r="V209" s="968"/>
      <c r="W209" s="968"/>
      <c r="X209" s="968"/>
      <c r="Y209" s="969"/>
      <c r="Z209" s="888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894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966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967" t="s">
        <v>53</v>
      </c>
      <c r="C223" s="968"/>
      <c r="D223" s="968"/>
      <c r="E223" s="968"/>
      <c r="F223" s="968"/>
      <c r="G223" s="968"/>
      <c r="H223" s="968"/>
      <c r="I223" s="968"/>
      <c r="J223" s="968"/>
      <c r="K223" s="968"/>
      <c r="L223" s="967" t="s">
        <v>114</v>
      </c>
      <c r="M223" s="968"/>
      <c r="N223" s="968"/>
      <c r="O223" s="969"/>
      <c r="P223" s="968" t="s">
        <v>63</v>
      </c>
      <c r="Q223" s="968"/>
      <c r="R223" s="968"/>
      <c r="S223" s="968"/>
      <c r="T223" s="968"/>
      <c r="U223" s="968"/>
      <c r="V223" s="968"/>
      <c r="W223" s="968"/>
      <c r="X223" s="968"/>
      <c r="Y223" s="969"/>
      <c r="Z223" s="888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894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966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967" t="s">
        <v>53</v>
      </c>
      <c r="C237" s="968"/>
      <c r="D237" s="968"/>
      <c r="E237" s="968"/>
      <c r="F237" s="968"/>
      <c r="G237" s="968"/>
      <c r="H237" s="968"/>
      <c r="I237" s="968"/>
      <c r="J237" s="968"/>
      <c r="K237" s="968"/>
      <c r="L237" s="967" t="s">
        <v>114</v>
      </c>
      <c r="M237" s="968"/>
      <c r="N237" s="968"/>
      <c r="O237" s="969"/>
      <c r="P237" s="968" t="s">
        <v>63</v>
      </c>
      <c r="Q237" s="968"/>
      <c r="R237" s="968"/>
      <c r="S237" s="968"/>
      <c r="T237" s="968"/>
      <c r="U237" s="968"/>
      <c r="V237" s="968"/>
      <c r="W237" s="968"/>
      <c r="X237" s="968"/>
      <c r="Y237" s="969"/>
      <c r="Z237" s="888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894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966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967" t="s">
        <v>53</v>
      </c>
      <c r="C251" s="968"/>
      <c r="D251" s="968"/>
      <c r="E251" s="968"/>
      <c r="F251" s="968"/>
      <c r="G251" s="968"/>
      <c r="H251" s="968"/>
      <c r="I251" s="968"/>
      <c r="J251" s="968"/>
      <c r="K251" s="968"/>
      <c r="L251" s="967" t="s">
        <v>114</v>
      </c>
      <c r="M251" s="968"/>
      <c r="N251" s="968"/>
      <c r="O251" s="969"/>
      <c r="P251" s="968" t="s">
        <v>63</v>
      </c>
      <c r="Q251" s="968"/>
      <c r="R251" s="968"/>
      <c r="S251" s="968"/>
      <c r="T251" s="968"/>
      <c r="U251" s="968"/>
      <c r="V251" s="968"/>
      <c r="W251" s="968"/>
      <c r="X251" s="968"/>
      <c r="Y251" s="969"/>
      <c r="Z251" s="888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894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966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967" t="s">
        <v>53</v>
      </c>
      <c r="C265" s="968"/>
      <c r="D265" s="968"/>
      <c r="E265" s="968"/>
      <c r="F265" s="968"/>
      <c r="G265" s="968"/>
      <c r="H265" s="968"/>
      <c r="I265" s="968"/>
      <c r="J265" s="968"/>
      <c r="K265" s="968"/>
      <c r="L265" s="967" t="s">
        <v>114</v>
      </c>
      <c r="M265" s="968"/>
      <c r="N265" s="968"/>
      <c r="O265" s="969"/>
      <c r="P265" s="968" t="s">
        <v>63</v>
      </c>
      <c r="Q265" s="968"/>
      <c r="R265" s="968"/>
      <c r="S265" s="968"/>
      <c r="T265" s="968"/>
      <c r="U265" s="968"/>
      <c r="V265" s="968"/>
      <c r="W265" s="968"/>
      <c r="X265" s="968"/>
      <c r="Y265" s="969"/>
      <c r="Z265" s="888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894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966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967" t="s">
        <v>53</v>
      </c>
      <c r="C279" s="968"/>
      <c r="D279" s="968"/>
      <c r="E279" s="968"/>
      <c r="F279" s="968"/>
      <c r="G279" s="968"/>
      <c r="H279" s="968"/>
      <c r="I279" s="968"/>
      <c r="J279" s="968"/>
      <c r="K279" s="968"/>
      <c r="L279" s="967" t="s">
        <v>114</v>
      </c>
      <c r="M279" s="968"/>
      <c r="N279" s="968"/>
      <c r="O279" s="969"/>
      <c r="P279" s="968" t="s">
        <v>63</v>
      </c>
      <c r="Q279" s="968"/>
      <c r="R279" s="968"/>
      <c r="S279" s="968"/>
      <c r="T279" s="968"/>
      <c r="U279" s="968"/>
      <c r="V279" s="968"/>
      <c r="W279" s="968"/>
      <c r="X279" s="968"/>
      <c r="Y279" s="969"/>
      <c r="Z279" s="888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894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966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967" t="s">
        <v>53</v>
      </c>
      <c r="C293" s="968"/>
      <c r="D293" s="968"/>
      <c r="E293" s="968"/>
      <c r="F293" s="968"/>
      <c r="G293" s="968"/>
      <c r="H293" s="968"/>
      <c r="I293" s="968"/>
      <c r="J293" s="968"/>
      <c r="K293" s="968"/>
      <c r="L293" s="967" t="s">
        <v>114</v>
      </c>
      <c r="M293" s="968"/>
      <c r="N293" s="968"/>
      <c r="O293" s="969"/>
      <c r="P293" s="968" t="s">
        <v>63</v>
      </c>
      <c r="Q293" s="968"/>
      <c r="R293" s="968"/>
      <c r="S293" s="968"/>
      <c r="T293" s="968"/>
      <c r="U293" s="968"/>
      <c r="V293" s="968"/>
      <c r="W293" s="968"/>
      <c r="X293" s="968"/>
      <c r="Y293" s="969"/>
      <c r="Z293" s="888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894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966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967" t="s">
        <v>53</v>
      </c>
      <c r="C307" s="968"/>
      <c r="D307" s="968"/>
      <c r="E307" s="968"/>
      <c r="F307" s="968"/>
      <c r="G307" s="968"/>
      <c r="H307" s="968"/>
      <c r="I307" s="968"/>
      <c r="J307" s="968"/>
      <c r="K307" s="968"/>
      <c r="L307" s="967" t="s">
        <v>114</v>
      </c>
      <c r="M307" s="968"/>
      <c r="N307" s="968"/>
      <c r="O307" s="969"/>
      <c r="P307" s="968" t="s">
        <v>63</v>
      </c>
      <c r="Q307" s="968"/>
      <c r="R307" s="968"/>
      <c r="S307" s="968"/>
      <c r="T307" s="968"/>
      <c r="U307" s="968"/>
      <c r="V307" s="968"/>
      <c r="W307" s="968"/>
      <c r="X307" s="968"/>
      <c r="Y307" s="969"/>
      <c r="Z307" s="888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894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966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985" t="s">
        <v>172</v>
      </c>
      <c r="C324" s="986"/>
      <c r="D324" s="986"/>
      <c r="E324" s="986"/>
      <c r="F324" s="986"/>
      <c r="G324" s="986"/>
      <c r="H324" s="986"/>
      <c r="I324" s="986"/>
      <c r="J324" s="986"/>
      <c r="K324" s="987"/>
      <c r="L324" s="564"/>
      <c r="M324" s="565"/>
      <c r="N324" s="985" t="s">
        <v>173</v>
      </c>
      <c r="O324" s="986"/>
      <c r="P324" s="986"/>
      <c r="Q324" s="986"/>
      <c r="R324" s="986"/>
      <c r="S324" s="986"/>
      <c r="T324" s="986"/>
      <c r="U324" s="986"/>
      <c r="V324" s="986"/>
      <c r="W324" s="987"/>
      <c r="X324" s="564"/>
      <c r="Y324" s="565"/>
      <c r="Z324" s="985" t="s">
        <v>174</v>
      </c>
      <c r="AA324" s="986"/>
      <c r="AB324" s="986"/>
      <c r="AC324" s="986"/>
      <c r="AD324" s="986"/>
      <c r="AE324" s="986"/>
      <c r="AF324" s="986"/>
      <c r="AG324" s="986"/>
      <c r="AH324" s="986"/>
      <c r="AI324" s="987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992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904">
        <v>639</v>
      </c>
      <c r="H326" s="904">
        <v>116</v>
      </c>
      <c r="I326" s="904">
        <v>61</v>
      </c>
      <c r="J326" s="907" t="s">
        <v>188</v>
      </c>
      <c r="K326" s="898">
        <v>130</v>
      </c>
      <c r="L326" s="901">
        <f>G326-(D326+D327+D328+D329)</f>
        <v>0</v>
      </c>
      <c r="M326" s="578">
        <v>4.3099999999999996</v>
      </c>
      <c r="N326" s="995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904">
        <v>639</v>
      </c>
      <c r="T326" s="904">
        <v>121</v>
      </c>
      <c r="U326" s="904">
        <v>61</v>
      </c>
      <c r="V326" s="907" t="s">
        <v>191</v>
      </c>
      <c r="W326" s="898">
        <v>130.5</v>
      </c>
      <c r="X326" s="901">
        <f>S326-(P326+P327+P328+P329)</f>
        <v>0</v>
      </c>
      <c r="Y326" s="580">
        <v>0.94</v>
      </c>
      <c r="Z326" s="988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904">
        <v>639</v>
      </c>
      <c r="AF326" s="904">
        <v>117</v>
      </c>
      <c r="AG326" s="904">
        <v>61</v>
      </c>
      <c r="AH326" s="907" t="s">
        <v>193</v>
      </c>
      <c r="AI326" s="898">
        <v>132</v>
      </c>
      <c r="AJ326" s="901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993"/>
      <c r="C327" s="584"/>
      <c r="D327" s="585"/>
      <c r="E327" s="585"/>
      <c r="F327" s="584"/>
      <c r="G327" s="905"/>
      <c r="H327" s="905"/>
      <c r="I327" s="905"/>
      <c r="J327" s="908"/>
      <c r="K327" s="899"/>
      <c r="L327" s="901"/>
      <c r="M327" s="580">
        <v>1.2</v>
      </c>
      <c r="N327" s="996"/>
      <c r="O327" s="584" t="s">
        <v>195</v>
      </c>
      <c r="P327" s="586">
        <v>289</v>
      </c>
      <c r="Q327" s="585">
        <v>121</v>
      </c>
      <c r="R327" s="584" t="s">
        <v>196</v>
      </c>
      <c r="S327" s="905"/>
      <c r="T327" s="905"/>
      <c r="U327" s="905"/>
      <c r="V327" s="908"/>
      <c r="W327" s="899"/>
      <c r="X327" s="901"/>
      <c r="Y327" s="580">
        <v>0.9</v>
      </c>
      <c r="Z327" s="989"/>
      <c r="AA327" s="587" t="s">
        <v>197</v>
      </c>
      <c r="AB327" s="588">
        <v>338</v>
      </c>
      <c r="AC327" s="589">
        <v>117</v>
      </c>
      <c r="AD327" s="584" t="s">
        <v>187</v>
      </c>
      <c r="AE327" s="905"/>
      <c r="AF327" s="905"/>
      <c r="AG327" s="905"/>
      <c r="AH327" s="908"/>
      <c r="AI327" s="899"/>
      <c r="AJ327" s="901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993"/>
      <c r="C328" s="585"/>
      <c r="D328" s="585"/>
      <c r="E328" s="585"/>
      <c r="F328" s="584"/>
      <c r="G328" s="905"/>
      <c r="H328" s="905"/>
      <c r="I328" s="905"/>
      <c r="J328" s="908"/>
      <c r="K328" s="899"/>
      <c r="L328" s="901"/>
      <c r="M328" s="580"/>
      <c r="N328" s="996"/>
      <c r="O328" s="585"/>
      <c r="P328" s="585"/>
      <c r="Q328" s="585"/>
      <c r="R328" s="584"/>
      <c r="S328" s="905"/>
      <c r="T328" s="905"/>
      <c r="U328" s="905"/>
      <c r="V328" s="908"/>
      <c r="W328" s="899"/>
      <c r="X328" s="901"/>
      <c r="Y328" s="580"/>
      <c r="Z328" s="989"/>
      <c r="AA328" s="590"/>
      <c r="AB328" s="585"/>
      <c r="AC328" s="589"/>
      <c r="AD328" s="584"/>
      <c r="AE328" s="905"/>
      <c r="AF328" s="905"/>
      <c r="AG328" s="905"/>
      <c r="AH328" s="908"/>
      <c r="AI328" s="899"/>
      <c r="AJ328" s="901"/>
      <c r="AL328" s="200">
        <v>3</v>
      </c>
      <c r="AM328" s="200">
        <v>14</v>
      </c>
      <c r="AN328" s="200">
        <v>61</v>
      </c>
      <c r="AO328" s="953"/>
    </row>
    <row r="329" spans="1:41" ht="15.75" thickBot="1" x14ac:dyDescent="0.25">
      <c r="A329" s="574"/>
      <c r="B329" s="994"/>
      <c r="C329" s="591"/>
      <c r="D329" s="592"/>
      <c r="E329" s="591"/>
      <c r="F329" s="593"/>
      <c r="G329" s="906"/>
      <c r="H329" s="906"/>
      <c r="I329" s="906"/>
      <c r="J329" s="909"/>
      <c r="K329" s="900"/>
      <c r="L329" s="901"/>
      <c r="M329" s="580"/>
      <c r="N329" s="997"/>
      <c r="O329" s="591"/>
      <c r="P329" s="591"/>
      <c r="Q329" s="591"/>
      <c r="R329" s="593"/>
      <c r="S329" s="906"/>
      <c r="T329" s="906"/>
      <c r="U329" s="906"/>
      <c r="V329" s="909"/>
      <c r="W329" s="900"/>
      <c r="X329" s="901"/>
      <c r="Y329" s="580"/>
      <c r="Z329" s="990"/>
      <c r="AA329" s="591"/>
      <c r="AB329" s="594"/>
      <c r="AC329" s="591"/>
      <c r="AD329" s="593"/>
      <c r="AE329" s="906"/>
      <c r="AF329" s="906"/>
      <c r="AG329" s="906"/>
      <c r="AH329" s="909"/>
      <c r="AI329" s="900"/>
      <c r="AJ329" s="901"/>
      <c r="AL329" s="200">
        <v>4</v>
      </c>
      <c r="AM329" s="200">
        <v>2</v>
      </c>
      <c r="AN329" s="200">
        <v>61</v>
      </c>
      <c r="AO329" s="953"/>
    </row>
    <row r="330" spans="1:41" ht="15" x14ac:dyDescent="0.2">
      <c r="A330" s="574">
        <v>4.5</v>
      </c>
      <c r="B330" s="954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904">
        <v>639</v>
      </c>
      <c r="H330" s="904">
        <v>117</v>
      </c>
      <c r="I330" s="904">
        <v>61</v>
      </c>
      <c r="J330" s="907" t="s">
        <v>188</v>
      </c>
      <c r="K330" s="898">
        <v>130</v>
      </c>
      <c r="L330" s="901">
        <f>G330-(D330+D331+D332+D333)</f>
        <v>0</v>
      </c>
      <c r="M330" s="580">
        <v>-0.2</v>
      </c>
      <c r="N330" s="957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904">
        <v>639</v>
      </c>
      <c r="T330" s="904">
        <v>120.5</v>
      </c>
      <c r="U330" s="904">
        <v>61</v>
      </c>
      <c r="V330" s="907" t="s">
        <v>199</v>
      </c>
      <c r="W330" s="898">
        <v>132</v>
      </c>
      <c r="X330" s="901">
        <f>S330-(P330+P331+P332+P333)</f>
        <v>0</v>
      </c>
      <c r="Y330" s="580">
        <v>2.9</v>
      </c>
      <c r="Z330" s="951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904">
        <v>639</v>
      </c>
      <c r="AF330" s="904">
        <v>118</v>
      </c>
      <c r="AG330" s="904">
        <v>61</v>
      </c>
      <c r="AH330" s="907" t="s">
        <v>200</v>
      </c>
      <c r="AI330" s="898">
        <v>130.5</v>
      </c>
      <c r="AJ330" s="901">
        <f>AE330-(AB330+AB331+AB332+AB333)</f>
        <v>0</v>
      </c>
      <c r="AL330" s="200">
        <v>5</v>
      </c>
      <c r="AM330" s="200">
        <v>4</v>
      </c>
      <c r="AN330" s="200">
        <v>18</v>
      </c>
      <c r="AO330" s="953"/>
    </row>
    <row r="331" spans="1:41" ht="15" x14ac:dyDescent="0.2">
      <c r="A331" s="574">
        <v>4</v>
      </c>
      <c r="B331" s="955"/>
      <c r="C331" s="585" t="s">
        <v>201</v>
      </c>
      <c r="D331" s="601">
        <v>616</v>
      </c>
      <c r="E331" s="585">
        <v>117</v>
      </c>
      <c r="F331" s="584" t="s">
        <v>187</v>
      </c>
      <c r="G331" s="905"/>
      <c r="H331" s="905"/>
      <c r="I331" s="905"/>
      <c r="J331" s="908"/>
      <c r="K331" s="899"/>
      <c r="L331" s="901"/>
      <c r="M331" s="580">
        <v>-1</v>
      </c>
      <c r="N331" s="958"/>
      <c r="O331" s="585" t="s">
        <v>202</v>
      </c>
      <c r="P331" s="602">
        <v>7</v>
      </c>
      <c r="Q331" s="585">
        <v>118.5</v>
      </c>
      <c r="R331" s="584" t="s">
        <v>198</v>
      </c>
      <c r="S331" s="905"/>
      <c r="T331" s="905"/>
      <c r="U331" s="905"/>
      <c r="V331" s="908"/>
      <c r="W331" s="899"/>
      <c r="X331" s="901"/>
      <c r="Y331" s="580">
        <v>2.8</v>
      </c>
      <c r="Z331" s="952"/>
      <c r="AA331" s="603" t="s">
        <v>203</v>
      </c>
      <c r="AB331" s="604">
        <v>445</v>
      </c>
      <c r="AC331" s="585">
        <v>118</v>
      </c>
      <c r="AD331" s="584" t="s">
        <v>187</v>
      </c>
      <c r="AE331" s="905"/>
      <c r="AF331" s="905"/>
      <c r="AG331" s="905"/>
      <c r="AH331" s="908"/>
      <c r="AI331" s="899"/>
      <c r="AJ331" s="901"/>
      <c r="AL331" s="200">
        <v>6</v>
      </c>
      <c r="AM331" s="200">
        <v>11</v>
      </c>
      <c r="AN331" s="200">
        <v>18</v>
      </c>
      <c r="AO331" s="953"/>
    </row>
    <row r="332" spans="1:41" ht="15" x14ac:dyDescent="0.2">
      <c r="A332" s="574"/>
      <c r="B332" s="955"/>
      <c r="C332" s="605"/>
      <c r="D332" s="606"/>
      <c r="E332" s="605"/>
      <c r="F332" s="607"/>
      <c r="G332" s="905"/>
      <c r="H332" s="905"/>
      <c r="I332" s="905"/>
      <c r="J332" s="908"/>
      <c r="K332" s="899"/>
      <c r="L332" s="901"/>
      <c r="M332" s="580">
        <v>0.5</v>
      </c>
      <c r="N332" s="958"/>
      <c r="O332" s="605" t="s">
        <v>204</v>
      </c>
      <c r="P332" s="608">
        <v>270</v>
      </c>
      <c r="Q332" s="605">
        <v>118.5</v>
      </c>
      <c r="R332" s="607" t="s">
        <v>187</v>
      </c>
      <c r="S332" s="905"/>
      <c r="T332" s="905"/>
      <c r="U332" s="905"/>
      <c r="V332" s="908"/>
      <c r="W332" s="899"/>
      <c r="X332" s="901"/>
      <c r="Y332" s="580"/>
      <c r="Z332" s="952"/>
      <c r="AA332" s="606"/>
      <c r="AB332" s="609"/>
      <c r="AC332" s="605"/>
      <c r="AD332" s="607"/>
      <c r="AE332" s="905"/>
      <c r="AF332" s="905"/>
      <c r="AG332" s="905"/>
      <c r="AH332" s="908"/>
      <c r="AI332" s="899"/>
      <c r="AJ332" s="901"/>
      <c r="AL332" s="200">
        <v>7</v>
      </c>
      <c r="AM332" s="200">
        <v>16</v>
      </c>
      <c r="AN332" s="200">
        <v>61</v>
      </c>
      <c r="AO332" s="953"/>
    </row>
    <row r="333" spans="1:41" ht="15.75" thickBot="1" x14ac:dyDescent="0.25">
      <c r="A333" s="574"/>
      <c r="B333" s="956"/>
      <c r="C333" s="605"/>
      <c r="D333" s="606"/>
      <c r="E333" s="605"/>
      <c r="F333" s="607"/>
      <c r="G333" s="906"/>
      <c r="H333" s="906"/>
      <c r="I333" s="906"/>
      <c r="J333" s="909"/>
      <c r="K333" s="900"/>
      <c r="L333" s="901"/>
      <c r="M333" s="580"/>
      <c r="N333" s="959"/>
      <c r="O333" s="605"/>
      <c r="P333" s="606"/>
      <c r="Q333" s="605"/>
      <c r="R333" s="607"/>
      <c r="S333" s="906"/>
      <c r="T333" s="906"/>
      <c r="U333" s="906"/>
      <c r="V333" s="909"/>
      <c r="W333" s="900"/>
      <c r="X333" s="901"/>
      <c r="Y333" s="580"/>
      <c r="Z333" s="952"/>
      <c r="AA333" s="606"/>
      <c r="AB333" s="606"/>
      <c r="AC333" s="605"/>
      <c r="AD333" s="607"/>
      <c r="AE333" s="906"/>
      <c r="AF333" s="905"/>
      <c r="AG333" s="906"/>
      <c r="AH333" s="908"/>
      <c r="AI333" s="900"/>
      <c r="AJ333" s="901"/>
      <c r="AL333" s="200">
        <v>8</v>
      </c>
      <c r="AM333" s="200">
        <v>8</v>
      </c>
      <c r="AN333" s="200">
        <v>61</v>
      </c>
      <c r="AO333" s="953"/>
    </row>
    <row r="334" spans="1:41" ht="15" x14ac:dyDescent="0.2">
      <c r="A334" s="574">
        <v>2</v>
      </c>
      <c r="B334" s="945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904">
        <v>639</v>
      </c>
      <c r="H334" s="904">
        <v>118</v>
      </c>
      <c r="I334" s="904">
        <v>61</v>
      </c>
      <c r="J334" s="907" t="s">
        <v>205</v>
      </c>
      <c r="K334" s="898">
        <v>132</v>
      </c>
      <c r="L334" s="901">
        <f>G334-(D334+D335+D336+D337)</f>
        <v>0</v>
      </c>
      <c r="M334" s="580">
        <v>1.5</v>
      </c>
      <c r="N334" s="948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904">
        <v>639</v>
      </c>
      <c r="T334" s="904">
        <v>118.5</v>
      </c>
      <c r="U334" s="904">
        <v>61</v>
      </c>
      <c r="V334" s="904" t="s">
        <v>191</v>
      </c>
      <c r="W334" s="898">
        <v>130.5</v>
      </c>
      <c r="X334" s="901">
        <f>S334-(P334+P335+P336+P337)</f>
        <v>0</v>
      </c>
      <c r="Y334" s="580">
        <v>0.6</v>
      </c>
      <c r="Z334" s="936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904">
        <v>639</v>
      </c>
      <c r="AF334" s="904">
        <v>120.5</v>
      </c>
      <c r="AG334" s="904">
        <v>61</v>
      </c>
      <c r="AH334" s="907" t="s">
        <v>230</v>
      </c>
      <c r="AI334" s="898">
        <v>132</v>
      </c>
      <c r="AJ334" s="901">
        <f>AE334-(AB334+AB335+AB336+AB337)</f>
        <v>0</v>
      </c>
      <c r="AL334" s="200">
        <v>9</v>
      </c>
      <c r="AM334" s="200">
        <v>13</v>
      </c>
      <c r="AN334" s="200">
        <v>61</v>
      </c>
      <c r="AO334" s="953"/>
    </row>
    <row r="335" spans="1:41" ht="15" x14ac:dyDescent="0.2">
      <c r="A335" s="574">
        <v>2</v>
      </c>
      <c r="B335" s="946"/>
      <c r="C335" s="585" t="s">
        <v>208</v>
      </c>
      <c r="D335" s="613">
        <v>553</v>
      </c>
      <c r="E335" s="585">
        <v>118</v>
      </c>
      <c r="F335" s="584" t="s">
        <v>187</v>
      </c>
      <c r="G335" s="905"/>
      <c r="H335" s="905"/>
      <c r="I335" s="905"/>
      <c r="J335" s="908"/>
      <c r="K335" s="899"/>
      <c r="L335" s="901"/>
      <c r="M335" s="580">
        <v>3</v>
      </c>
      <c r="N335" s="949"/>
      <c r="O335" s="585" t="s">
        <v>209</v>
      </c>
      <c r="P335" s="614">
        <v>496</v>
      </c>
      <c r="Q335" s="585">
        <v>118</v>
      </c>
      <c r="R335" s="584" t="s">
        <v>187</v>
      </c>
      <c r="S335" s="905"/>
      <c r="T335" s="905"/>
      <c r="U335" s="905"/>
      <c r="V335" s="905"/>
      <c r="W335" s="899"/>
      <c r="X335" s="901"/>
      <c r="Y335" s="580">
        <v>1</v>
      </c>
      <c r="Z335" s="937"/>
      <c r="AA335" s="585" t="s">
        <v>210</v>
      </c>
      <c r="AB335" s="615">
        <v>5</v>
      </c>
      <c r="AC335" s="585">
        <v>120.5</v>
      </c>
      <c r="AD335" s="584" t="s">
        <v>196</v>
      </c>
      <c r="AE335" s="905"/>
      <c r="AF335" s="905"/>
      <c r="AG335" s="905"/>
      <c r="AH335" s="908"/>
      <c r="AI335" s="899"/>
      <c r="AJ335" s="901"/>
      <c r="AL335" s="200">
        <v>10</v>
      </c>
      <c r="AM335" s="200">
        <v>5</v>
      </c>
      <c r="AN335" s="200">
        <v>61</v>
      </c>
      <c r="AO335" s="953"/>
    </row>
    <row r="336" spans="1:41" ht="15" x14ac:dyDescent="0.2">
      <c r="A336" s="574"/>
      <c r="B336" s="946"/>
      <c r="C336" s="605"/>
      <c r="D336" s="616"/>
      <c r="E336" s="605"/>
      <c r="F336" s="607"/>
      <c r="G336" s="905"/>
      <c r="H336" s="905"/>
      <c r="I336" s="905"/>
      <c r="J336" s="908"/>
      <c r="K336" s="899"/>
      <c r="L336" s="901"/>
      <c r="M336" s="578"/>
      <c r="N336" s="949"/>
      <c r="O336" s="605"/>
      <c r="P336" s="606"/>
      <c r="Q336" s="605"/>
      <c r="R336" s="607"/>
      <c r="S336" s="905"/>
      <c r="T336" s="905"/>
      <c r="U336" s="905"/>
      <c r="V336" s="905"/>
      <c r="W336" s="899"/>
      <c r="X336" s="901"/>
      <c r="Y336" s="580"/>
      <c r="Z336" s="937"/>
      <c r="AA336" s="605"/>
      <c r="AB336" s="606"/>
      <c r="AC336" s="605"/>
      <c r="AD336" s="607"/>
      <c r="AE336" s="905"/>
      <c r="AF336" s="905"/>
      <c r="AG336" s="905"/>
      <c r="AH336" s="908"/>
      <c r="AI336" s="899"/>
      <c r="AJ336" s="901"/>
      <c r="AL336" s="200">
        <v>11</v>
      </c>
      <c r="AM336" s="200">
        <v>10</v>
      </c>
      <c r="AN336" s="200">
        <v>61</v>
      </c>
      <c r="AO336" s="953"/>
    </row>
    <row r="337" spans="1:41" ht="15.75" thickBot="1" x14ac:dyDescent="0.25">
      <c r="A337" s="574"/>
      <c r="B337" s="947"/>
      <c r="C337" s="591"/>
      <c r="D337" s="592"/>
      <c r="E337" s="591"/>
      <c r="F337" s="593"/>
      <c r="G337" s="906"/>
      <c r="H337" s="906"/>
      <c r="I337" s="906"/>
      <c r="J337" s="909"/>
      <c r="K337" s="900"/>
      <c r="L337" s="901"/>
      <c r="M337" s="578"/>
      <c r="N337" s="950"/>
      <c r="O337" s="591"/>
      <c r="P337" s="592"/>
      <c r="Q337" s="591"/>
      <c r="R337" s="593"/>
      <c r="S337" s="906"/>
      <c r="T337" s="906"/>
      <c r="U337" s="906"/>
      <c r="V337" s="906"/>
      <c r="W337" s="900"/>
      <c r="X337" s="901"/>
      <c r="Y337" s="580"/>
      <c r="Z337" s="938"/>
      <c r="AA337" s="591"/>
      <c r="AB337" s="592"/>
      <c r="AC337" s="591"/>
      <c r="AD337" s="593"/>
      <c r="AE337" s="906"/>
      <c r="AF337" s="906"/>
      <c r="AG337" s="906"/>
      <c r="AH337" s="909"/>
      <c r="AI337" s="900"/>
      <c r="AJ337" s="901"/>
      <c r="AL337" s="200">
        <v>12</v>
      </c>
      <c r="AM337" s="200">
        <v>3</v>
      </c>
      <c r="AN337" s="200">
        <v>61</v>
      </c>
      <c r="AO337" s="953"/>
    </row>
    <row r="338" spans="1:41" ht="15" x14ac:dyDescent="0.2">
      <c r="A338" s="574">
        <v>3.5</v>
      </c>
      <c r="B338" s="939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904">
        <v>192</v>
      </c>
      <c r="H338" s="904">
        <v>120</v>
      </c>
      <c r="I338" s="904">
        <v>18</v>
      </c>
      <c r="J338" s="904" t="s">
        <v>188</v>
      </c>
      <c r="K338" s="898">
        <v>130</v>
      </c>
      <c r="L338" s="901">
        <f>G338-(D338+D339+D340+D341)</f>
        <v>0</v>
      </c>
      <c r="M338" s="580">
        <v>3</v>
      </c>
      <c r="N338" s="942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904">
        <v>192</v>
      </c>
      <c r="T338" s="904">
        <v>118.5</v>
      </c>
      <c r="U338" s="904">
        <v>18</v>
      </c>
      <c r="V338" s="904" t="s">
        <v>188</v>
      </c>
      <c r="W338" s="898">
        <v>130</v>
      </c>
      <c r="X338" s="901">
        <f>S338-(P338+P339+P340+P341)</f>
        <v>0</v>
      </c>
      <c r="Y338" s="580">
        <v>0.8</v>
      </c>
      <c r="Z338" s="931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904">
        <v>192</v>
      </c>
      <c r="AF338" s="904">
        <v>118.5</v>
      </c>
      <c r="AG338" s="904">
        <v>18</v>
      </c>
      <c r="AH338" s="904" t="s">
        <v>199</v>
      </c>
      <c r="AI338" s="898">
        <v>132</v>
      </c>
      <c r="AJ338" s="901">
        <f>AE338-(AB338+AB339+AB340+AB341)</f>
        <v>0</v>
      </c>
      <c r="AL338" s="200">
        <v>13</v>
      </c>
      <c r="AM338" s="200">
        <v>12</v>
      </c>
      <c r="AN338" s="200">
        <v>61</v>
      </c>
      <c r="AO338" s="953"/>
    </row>
    <row r="339" spans="1:41" ht="15" x14ac:dyDescent="0.2">
      <c r="A339" s="574">
        <v>3.8</v>
      </c>
      <c r="B339" s="940"/>
      <c r="C339" s="585" t="s">
        <v>216</v>
      </c>
      <c r="D339" s="620">
        <v>80</v>
      </c>
      <c r="E339" s="585">
        <v>120.5</v>
      </c>
      <c r="F339" s="584" t="s">
        <v>196</v>
      </c>
      <c r="G339" s="905"/>
      <c r="H339" s="905"/>
      <c r="I339" s="905"/>
      <c r="J339" s="905"/>
      <c r="K339" s="899"/>
      <c r="L339" s="901"/>
      <c r="M339" s="580"/>
      <c r="N339" s="943"/>
      <c r="O339" s="584"/>
      <c r="P339" s="585"/>
      <c r="Q339" s="585"/>
      <c r="R339" s="584"/>
      <c r="S339" s="905"/>
      <c r="T339" s="905"/>
      <c r="U339" s="905"/>
      <c r="V339" s="905"/>
      <c r="W339" s="899"/>
      <c r="X339" s="901"/>
      <c r="Y339" s="580">
        <v>0</v>
      </c>
      <c r="Z339" s="932"/>
      <c r="AA339" s="585" t="s">
        <v>204</v>
      </c>
      <c r="AB339" s="621">
        <v>52</v>
      </c>
      <c r="AC339" s="585">
        <v>118.5</v>
      </c>
      <c r="AD339" s="584" t="s">
        <v>217</v>
      </c>
      <c r="AE339" s="905"/>
      <c r="AF339" s="905"/>
      <c r="AG339" s="905"/>
      <c r="AH339" s="905"/>
      <c r="AI339" s="899"/>
      <c r="AJ339" s="901"/>
      <c r="AL339" s="200">
        <v>14</v>
      </c>
      <c r="AM339" s="200">
        <v>21</v>
      </c>
      <c r="AN339" s="200">
        <v>61</v>
      </c>
      <c r="AO339" s="953"/>
    </row>
    <row r="340" spans="1:41" ht="15" x14ac:dyDescent="0.2">
      <c r="A340" s="574"/>
      <c r="B340" s="940"/>
      <c r="C340" s="605"/>
      <c r="D340" s="605"/>
      <c r="E340" s="605"/>
      <c r="F340" s="607"/>
      <c r="G340" s="905"/>
      <c r="H340" s="905"/>
      <c r="I340" s="905"/>
      <c r="J340" s="905"/>
      <c r="K340" s="899"/>
      <c r="L340" s="901"/>
      <c r="M340" s="580"/>
      <c r="N340" s="943"/>
      <c r="O340" s="605"/>
      <c r="P340" s="606"/>
      <c r="Q340" s="605"/>
      <c r="R340" s="607"/>
      <c r="S340" s="905"/>
      <c r="T340" s="905"/>
      <c r="U340" s="905"/>
      <c r="V340" s="905"/>
      <c r="W340" s="899"/>
      <c r="X340" s="901"/>
      <c r="Y340" s="580"/>
      <c r="Z340" s="932"/>
      <c r="AA340" s="605"/>
      <c r="AB340" s="606"/>
      <c r="AC340" s="605"/>
      <c r="AD340" s="607"/>
      <c r="AE340" s="905"/>
      <c r="AF340" s="905"/>
      <c r="AG340" s="905"/>
      <c r="AH340" s="905"/>
      <c r="AI340" s="899"/>
      <c r="AJ340" s="901"/>
      <c r="AL340" s="200">
        <v>15</v>
      </c>
      <c r="AM340" s="200">
        <v>15</v>
      </c>
      <c r="AN340" s="200">
        <v>61</v>
      </c>
      <c r="AO340" s="953"/>
    </row>
    <row r="341" spans="1:41" ht="15.75" thickBot="1" x14ac:dyDescent="0.25">
      <c r="A341" s="574"/>
      <c r="B341" s="941"/>
      <c r="C341" s="591"/>
      <c r="D341" s="592"/>
      <c r="E341" s="591"/>
      <c r="F341" s="593"/>
      <c r="G341" s="906"/>
      <c r="H341" s="906"/>
      <c r="I341" s="906"/>
      <c r="J341" s="906"/>
      <c r="K341" s="900"/>
      <c r="L341" s="901"/>
      <c r="M341" s="580"/>
      <c r="N341" s="944"/>
      <c r="O341" s="591"/>
      <c r="P341" s="592"/>
      <c r="Q341" s="591"/>
      <c r="R341" s="593"/>
      <c r="S341" s="906"/>
      <c r="T341" s="906"/>
      <c r="U341" s="906"/>
      <c r="V341" s="906"/>
      <c r="W341" s="900"/>
      <c r="X341" s="901"/>
      <c r="Y341" s="580"/>
      <c r="Z341" s="933"/>
      <c r="AA341" s="591"/>
      <c r="AB341" s="592"/>
      <c r="AC341" s="591"/>
      <c r="AD341" s="593"/>
      <c r="AE341" s="906"/>
      <c r="AF341" s="906"/>
      <c r="AG341" s="906"/>
      <c r="AH341" s="906"/>
      <c r="AI341" s="900"/>
      <c r="AJ341" s="901"/>
      <c r="AL341" s="200">
        <v>16</v>
      </c>
      <c r="AM341" s="200">
        <v>6</v>
      </c>
      <c r="AN341" s="200">
        <v>61</v>
      </c>
      <c r="AO341" s="953"/>
    </row>
    <row r="342" spans="1:41" ht="15" x14ac:dyDescent="0.2">
      <c r="A342" s="574">
        <v>2</v>
      </c>
      <c r="B342" s="925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904">
        <v>639</v>
      </c>
      <c r="H342" s="904">
        <v>121</v>
      </c>
      <c r="I342" s="904">
        <v>61</v>
      </c>
      <c r="J342" s="907" t="s">
        <v>191</v>
      </c>
      <c r="K342" s="898">
        <v>130.5</v>
      </c>
      <c r="L342" s="901">
        <f>G342-(D342+D343+D344+D345)</f>
        <v>0</v>
      </c>
      <c r="M342" s="580">
        <v>2.5</v>
      </c>
      <c r="N342" s="928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904">
        <v>639</v>
      </c>
      <c r="T342" s="904">
        <v>117.5</v>
      </c>
      <c r="U342" s="904">
        <v>61</v>
      </c>
      <c r="V342" s="907" t="s">
        <v>193</v>
      </c>
      <c r="W342" s="898">
        <v>132</v>
      </c>
      <c r="X342" s="901">
        <f>S342-(P342+P343+P344+P345)</f>
        <v>0</v>
      </c>
      <c r="Y342" s="580">
        <v>-0.2</v>
      </c>
      <c r="Z342" s="934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904">
        <v>639</v>
      </c>
      <c r="AF342" s="904">
        <v>121</v>
      </c>
      <c r="AG342" s="904">
        <v>61</v>
      </c>
      <c r="AH342" s="907" t="s">
        <v>199</v>
      </c>
      <c r="AI342" s="898">
        <v>132</v>
      </c>
      <c r="AJ342" s="901">
        <f>AE342-(AB342+AB343+AB344+AB345)</f>
        <v>0</v>
      </c>
      <c r="AL342" s="200">
        <v>17</v>
      </c>
      <c r="AM342" s="200">
        <v>20</v>
      </c>
      <c r="AN342" s="200">
        <v>61</v>
      </c>
      <c r="AO342" s="953"/>
    </row>
    <row r="343" spans="1:41" ht="15" x14ac:dyDescent="0.2">
      <c r="A343" s="574">
        <v>3</v>
      </c>
      <c r="B343" s="926"/>
      <c r="C343" s="585" t="s">
        <v>219</v>
      </c>
      <c r="D343" s="625">
        <v>370</v>
      </c>
      <c r="E343" s="585">
        <v>121.5</v>
      </c>
      <c r="F343" s="607" t="s">
        <v>190</v>
      </c>
      <c r="G343" s="905"/>
      <c r="H343" s="905"/>
      <c r="I343" s="905"/>
      <c r="J343" s="908"/>
      <c r="K343" s="899"/>
      <c r="L343" s="901"/>
      <c r="M343" s="580">
        <v>0.56000000000000005</v>
      </c>
      <c r="N343" s="929"/>
      <c r="O343" s="585" t="s">
        <v>220</v>
      </c>
      <c r="P343" s="626">
        <v>451</v>
      </c>
      <c r="Q343" s="585">
        <v>117</v>
      </c>
      <c r="R343" s="607" t="s">
        <v>190</v>
      </c>
      <c r="S343" s="905"/>
      <c r="T343" s="905"/>
      <c r="U343" s="905"/>
      <c r="V343" s="908"/>
      <c r="W343" s="899"/>
      <c r="X343" s="901"/>
      <c r="Y343" s="580">
        <v>-1</v>
      </c>
      <c r="Z343" s="935"/>
      <c r="AA343" s="585" t="s">
        <v>221</v>
      </c>
      <c r="AB343" s="627">
        <v>169</v>
      </c>
      <c r="AC343" s="585">
        <v>121</v>
      </c>
      <c r="AD343" s="607" t="s">
        <v>198</v>
      </c>
      <c r="AE343" s="905"/>
      <c r="AF343" s="905"/>
      <c r="AG343" s="905"/>
      <c r="AH343" s="908"/>
      <c r="AI343" s="899"/>
      <c r="AJ343" s="901"/>
      <c r="AL343" s="200">
        <v>18</v>
      </c>
      <c r="AM343" s="200">
        <v>17</v>
      </c>
      <c r="AN343" s="200">
        <v>18</v>
      </c>
      <c r="AO343" s="953"/>
    </row>
    <row r="344" spans="1:41" ht="15" x14ac:dyDescent="0.2">
      <c r="A344" s="574"/>
      <c r="B344" s="926"/>
      <c r="C344" s="605"/>
      <c r="D344" s="605"/>
      <c r="E344" s="605"/>
      <c r="F344" s="607"/>
      <c r="G344" s="905"/>
      <c r="H344" s="905"/>
      <c r="I344" s="905"/>
      <c r="J344" s="908"/>
      <c r="K344" s="899"/>
      <c r="L344" s="901"/>
      <c r="M344" s="580">
        <v>1.6</v>
      </c>
      <c r="N344" s="929"/>
      <c r="O344" s="605" t="s">
        <v>209</v>
      </c>
      <c r="P344" s="628">
        <v>85</v>
      </c>
      <c r="Q344" s="605">
        <v>118</v>
      </c>
      <c r="R344" s="607" t="s">
        <v>198</v>
      </c>
      <c r="S344" s="905"/>
      <c r="T344" s="905"/>
      <c r="U344" s="905"/>
      <c r="V344" s="908"/>
      <c r="W344" s="899"/>
      <c r="X344" s="901"/>
      <c r="Y344" s="580"/>
      <c r="Z344" s="935"/>
      <c r="AA344" s="605"/>
      <c r="AB344" s="629"/>
      <c r="AC344" s="605"/>
      <c r="AD344" s="607"/>
      <c r="AE344" s="905"/>
      <c r="AF344" s="905"/>
      <c r="AG344" s="905"/>
      <c r="AH344" s="908"/>
      <c r="AI344" s="899"/>
      <c r="AJ344" s="901"/>
      <c r="AL344" s="200">
        <v>19</v>
      </c>
      <c r="AM344" s="200">
        <v>18</v>
      </c>
      <c r="AN344" s="200">
        <v>61</v>
      </c>
      <c r="AO344" s="953"/>
    </row>
    <row r="345" spans="1:41" ht="15.75" thickBot="1" x14ac:dyDescent="0.25">
      <c r="A345" s="574"/>
      <c r="B345" s="927"/>
      <c r="C345" s="591"/>
      <c r="D345" s="591"/>
      <c r="E345" s="591"/>
      <c r="F345" s="593"/>
      <c r="G345" s="906"/>
      <c r="H345" s="906"/>
      <c r="I345" s="906"/>
      <c r="J345" s="909"/>
      <c r="K345" s="900"/>
      <c r="L345" s="901"/>
      <c r="M345" s="580">
        <v>3</v>
      </c>
      <c r="N345" s="930"/>
      <c r="O345" s="591" t="s">
        <v>222</v>
      </c>
      <c r="P345" s="630">
        <v>87</v>
      </c>
      <c r="Q345" s="591">
        <v>115</v>
      </c>
      <c r="R345" s="593" t="s">
        <v>198</v>
      </c>
      <c r="S345" s="906"/>
      <c r="T345" s="906"/>
      <c r="U345" s="906"/>
      <c r="V345" s="909"/>
      <c r="W345" s="900"/>
      <c r="X345" s="901"/>
      <c r="Y345" s="580"/>
      <c r="Z345" s="935"/>
      <c r="AA345" s="605"/>
      <c r="AB345" s="606"/>
      <c r="AC345" s="605"/>
      <c r="AD345" s="607"/>
      <c r="AE345" s="906"/>
      <c r="AF345" s="905"/>
      <c r="AG345" s="906"/>
      <c r="AH345" s="908"/>
      <c r="AI345" s="900"/>
      <c r="AJ345" s="901"/>
      <c r="AL345" s="200">
        <v>20</v>
      </c>
      <c r="AM345" s="200">
        <v>9</v>
      </c>
      <c r="AN345" s="200">
        <v>61</v>
      </c>
      <c r="AO345" s="953"/>
    </row>
    <row r="346" spans="1:41" ht="15" x14ac:dyDescent="0.2">
      <c r="A346" s="574">
        <v>1.8</v>
      </c>
      <c r="B346" s="919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904">
        <v>640</v>
      </c>
      <c r="H346" s="904">
        <v>120</v>
      </c>
      <c r="I346" s="904">
        <v>61</v>
      </c>
      <c r="J346" s="904" t="s">
        <v>193</v>
      </c>
      <c r="K346" s="898">
        <v>132</v>
      </c>
      <c r="L346" s="901">
        <f>G346-(D346+D347+D348+D349)</f>
        <v>0</v>
      </c>
      <c r="M346" s="580">
        <v>-0.26</v>
      </c>
      <c r="N346" s="922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904">
        <v>639</v>
      </c>
      <c r="T346" s="904">
        <v>115</v>
      </c>
      <c r="U346" s="904">
        <v>61</v>
      </c>
      <c r="V346" s="904" t="s">
        <v>191</v>
      </c>
      <c r="W346" s="898">
        <v>130.5</v>
      </c>
      <c r="X346" s="901">
        <f>S346-(P346+P347+P348+P349)</f>
        <v>0</v>
      </c>
      <c r="Y346" s="580">
        <v>0.97</v>
      </c>
      <c r="Z346" s="916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904">
        <v>640</v>
      </c>
      <c r="AF346" s="904">
        <v>121</v>
      </c>
      <c r="AG346" s="904">
        <v>61</v>
      </c>
      <c r="AH346" s="904" t="s">
        <v>193</v>
      </c>
      <c r="AI346" s="898">
        <v>132</v>
      </c>
      <c r="AJ346" s="901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920"/>
      <c r="C347" s="585" t="s">
        <v>202</v>
      </c>
      <c r="D347" s="634">
        <v>584</v>
      </c>
      <c r="E347" s="585">
        <v>118.5</v>
      </c>
      <c r="F347" s="584" t="s">
        <v>187</v>
      </c>
      <c r="G347" s="905"/>
      <c r="H347" s="905"/>
      <c r="I347" s="905"/>
      <c r="J347" s="905"/>
      <c r="K347" s="899"/>
      <c r="L347" s="901"/>
      <c r="M347" s="580">
        <v>3</v>
      </c>
      <c r="N347" s="923"/>
      <c r="O347" s="584" t="s">
        <v>222</v>
      </c>
      <c r="P347" s="635">
        <v>247</v>
      </c>
      <c r="Q347" s="585">
        <v>115</v>
      </c>
      <c r="R347" s="584" t="s">
        <v>187</v>
      </c>
      <c r="S347" s="905"/>
      <c r="T347" s="905"/>
      <c r="U347" s="905"/>
      <c r="V347" s="905"/>
      <c r="W347" s="899"/>
      <c r="X347" s="901"/>
      <c r="Y347" s="580">
        <v>1</v>
      </c>
      <c r="Z347" s="917"/>
      <c r="AA347" s="585" t="s">
        <v>221</v>
      </c>
      <c r="AB347" s="636">
        <v>182</v>
      </c>
      <c r="AC347" s="585">
        <v>121</v>
      </c>
      <c r="AD347" s="584" t="s">
        <v>187</v>
      </c>
      <c r="AE347" s="905"/>
      <c r="AF347" s="905"/>
      <c r="AG347" s="905"/>
      <c r="AH347" s="905"/>
      <c r="AI347" s="899"/>
      <c r="AJ347" s="901"/>
    </row>
    <row r="348" spans="1:41" ht="15" x14ac:dyDescent="0.2">
      <c r="A348" s="574"/>
      <c r="B348" s="920"/>
      <c r="C348" s="605"/>
      <c r="D348" s="605"/>
      <c r="E348" s="605"/>
      <c r="F348" s="607"/>
      <c r="G348" s="905"/>
      <c r="H348" s="905"/>
      <c r="I348" s="905"/>
      <c r="J348" s="905"/>
      <c r="K348" s="899"/>
      <c r="L348" s="901"/>
      <c r="M348" s="580"/>
      <c r="N348" s="923"/>
      <c r="O348" s="605"/>
      <c r="P348" s="606"/>
      <c r="Q348" s="605"/>
      <c r="R348" s="607"/>
      <c r="S348" s="905"/>
      <c r="T348" s="905"/>
      <c r="U348" s="905"/>
      <c r="V348" s="905"/>
      <c r="W348" s="899"/>
      <c r="X348" s="901"/>
      <c r="Y348" s="580">
        <v>0.5</v>
      </c>
      <c r="Z348" s="917"/>
      <c r="AA348" s="605" t="s">
        <v>226</v>
      </c>
      <c r="AB348" s="637">
        <v>67</v>
      </c>
      <c r="AC348" s="605">
        <v>119.5</v>
      </c>
      <c r="AD348" s="607"/>
      <c r="AE348" s="905"/>
      <c r="AF348" s="905"/>
      <c r="AG348" s="905"/>
      <c r="AH348" s="905"/>
      <c r="AI348" s="899"/>
      <c r="AJ348" s="901"/>
    </row>
    <row r="349" spans="1:41" ht="15.75" thickBot="1" x14ac:dyDescent="0.25">
      <c r="A349" s="574"/>
      <c r="B349" s="921"/>
      <c r="C349" s="591"/>
      <c r="D349" s="592"/>
      <c r="E349" s="591"/>
      <c r="F349" s="593"/>
      <c r="G349" s="906"/>
      <c r="H349" s="906"/>
      <c r="I349" s="906"/>
      <c r="J349" s="906"/>
      <c r="K349" s="900"/>
      <c r="L349" s="901"/>
      <c r="M349" s="580"/>
      <c r="N349" s="924"/>
      <c r="O349" s="591"/>
      <c r="P349" s="592"/>
      <c r="Q349" s="591"/>
      <c r="R349" s="593"/>
      <c r="S349" s="906"/>
      <c r="T349" s="906"/>
      <c r="U349" s="906"/>
      <c r="V349" s="906"/>
      <c r="W349" s="900"/>
      <c r="X349" s="901"/>
      <c r="Y349" s="580"/>
      <c r="Z349" s="918"/>
      <c r="AA349" s="591"/>
      <c r="AB349" s="592"/>
      <c r="AC349" s="591"/>
      <c r="AD349" s="593"/>
      <c r="AE349" s="906"/>
      <c r="AF349" s="906"/>
      <c r="AG349" s="906"/>
      <c r="AH349" s="906"/>
      <c r="AI349" s="900"/>
      <c r="AJ349" s="901"/>
    </row>
    <row r="350" spans="1:41" ht="15" x14ac:dyDescent="0.2">
      <c r="A350" s="574">
        <v>8.16</v>
      </c>
      <c r="B350" s="910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904">
        <v>640</v>
      </c>
      <c r="H350" s="904">
        <v>118.5</v>
      </c>
      <c r="I350" s="904">
        <v>61</v>
      </c>
      <c r="J350" s="907" t="s">
        <v>188</v>
      </c>
      <c r="K350" s="898">
        <v>130</v>
      </c>
      <c r="L350" s="901">
        <f>G350-(D350+D351+D352+D353)</f>
        <v>0</v>
      </c>
      <c r="M350" s="578">
        <v>5.38</v>
      </c>
      <c r="N350" s="913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904">
        <v>640</v>
      </c>
      <c r="T350" s="904">
        <v>114.5</v>
      </c>
      <c r="U350" s="904">
        <v>61</v>
      </c>
      <c r="V350" s="907" t="s">
        <v>188</v>
      </c>
      <c r="W350" s="898">
        <v>130</v>
      </c>
      <c r="X350" s="901">
        <f>S350-(P350+P351+P352+P353)</f>
        <v>0</v>
      </c>
      <c r="Y350" s="580">
        <v>1.5</v>
      </c>
      <c r="Z350" s="902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904">
        <v>640</v>
      </c>
      <c r="AF350" s="904">
        <v>119.5</v>
      </c>
      <c r="AG350" s="904">
        <v>61</v>
      </c>
      <c r="AH350" s="907" t="s">
        <v>193</v>
      </c>
      <c r="AI350" s="898">
        <v>132</v>
      </c>
      <c r="AJ350" s="901">
        <f>AE350-(AB350+AB351+AB352+AB353)</f>
        <v>0</v>
      </c>
    </row>
    <row r="351" spans="1:41" ht="15" x14ac:dyDescent="0.2">
      <c r="A351" s="574">
        <v>5</v>
      </c>
      <c r="B351" s="911"/>
      <c r="C351" s="585" t="s">
        <v>213</v>
      </c>
      <c r="D351" s="641">
        <v>322</v>
      </c>
      <c r="E351" s="585">
        <v>117.5</v>
      </c>
      <c r="F351" s="607" t="s">
        <v>187</v>
      </c>
      <c r="G351" s="905"/>
      <c r="H351" s="905"/>
      <c r="I351" s="905"/>
      <c r="J351" s="908"/>
      <c r="K351" s="899"/>
      <c r="L351" s="901"/>
      <c r="M351" s="580">
        <v>3.56</v>
      </c>
      <c r="N351" s="914"/>
      <c r="O351" s="585" t="s">
        <v>228</v>
      </c>
      <c r="P351" s="642">
        <v>463</v>
      </c>
      <c r="Q351" s="585">
        <v>113.5</v>
      </c>
      <c r="R351" s="607" t="s">
        <v>190</v>
      </c>
      <c r="S351" s="905"/>
      <c r="T351" s="905"/>
      <c r="U351" s="905"/>
      <c r="V351" s="908"/>
      <c r="W351" s="899"/>
      <c r="X351" s="901"/>
      <c r="Y351" s="580">
        <v>2.2999999999999998</v>
      </c>
      <c r="Z351" s="903"/>
      <c r="AA351" s="585" t="s">
        <v>204</v>
      </c>
      <c r="AB351" s="643">
        <v>170</v>
      </c>
      <c r="AC351" s="585">
        <v>118.5</v>
      </c>
      <c r="AD351" s="607" t="s">
        <v>229</v>
      </c>
      <c r="AE351" s="905"/>
      <c r="AF351" s="905"/>
      <c r="AG351" s="905"/>
      <c r="AH351" s="908"/>
      <c r="AI351" s="899"/>
      <c r="AJ351" s="901"/>
    </row>
    <row r="352" spans="1:41" ht="15" x14ac:dyDescent="0.2">
      <c r="A352" s="574"/>
      <c r="B352" s="911"/>
      <c r="C352" s="605"/>
      <c r="D352" s="605"/>
      <c r="E352" s="605"/>
      <c r="F352" s="607"/>
      <c r="G352" s="905"/>
      <c r="H352" s="905"/>
      <c r="I352" s="905"/>
      <c r="J352" s="908"/>
      <c r="K352" s="899"/>
      <c r="L352" s="901"/>
      <c r="M352" s="580"/>
      <c r="N352" s="914"/>
      <c r="O352" s="605"/>
      <c r="P352" s="605"/>
      <c r="Q352" s="605"/>
      <c r="R352" s="607"/>
      <c r="S352" s="905"/>
      <c r="T352" s="905"/>
      <c r="U352" s="905"/>
      <c r="V352" s="908"/>
      <c r="W352" s="899"/>
      <c r="X352" s="901"/>
      <c r="Y352" s="580"/>
      <c r="Z352" s="903"/>
      <c r="AA352" s="605"/>
      <c r="AB352" s="605"/>
      <c r="AC352" s="605"/>
      <c r="AD352" s="607"/>
      <c r="AE352" s="905"/>
      <c r="AF352" s="905"/>
      <c r="AG352" s="905"/>
      <c r="AH352" s="908"/>
      <c r="AI352" s="899"/>
      <c r="AJ352" s="901"/>
    </row>
    <row r="353" spans="1:36" ht="15.75" thickBot="1" x14ac:dyDescent="0.25">
      <c r="A353" s="574"/>
      <c r="B353" s="912"/>
      <c r="C353" s="591"/>
      <c r="D353" s="591"/>
      <c r="E353" s="591"/>
      <c r="F353" s="593"/>
      <c r="G353" s="906"/>
      <c r="H353" s="906"/>
      <c r="I353" s="906"/>
      <c r="J353" s="909"/>
      <c r="K353" s="900"/>
      <c r="L353" s="901"/>
      <c r="M353" s="580"/>
      <c r="N353" s="915"/>
      <c r="O353" s="591"/>
      <c r="P353" s="591"/>
      <c r="Q353" s="591"/>
      <c r="R353" s="593"/>
      <c r="S353" s="906"/>
      <c r="T353" s="906"/>
      <c r="U353" s="906"/>
      <c r="V353" s="909"/>
      <c r="W353" s="900"/>
      <c r="X353" s="901"/>
      <c r="Y353" s="580"/>
      <c r="Z353" s="903"/>
      <c r="AA353" s="605"/>
      <c r="AB353" s="606"/>
      <c r="AC353" s="605"/>
      <c r="AD353" s="607"/>
      <c r="AE353" s="906"/>
      <c r="AF353" s="905"/>
      <c r="AG353" s="906"/>
      <c r="AH353" s="908"/>
      <c r="AI353" s="900"/>
      <c r="AJ353" s="901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895" t="s">
        <v>53</v>
      </c>
      <c r="C358" s="896"/>
      <c r="D358" s="896"/>
      <c r="E358" s="896"/>
      <c r="F358" s="896"/>
      <c r="G358" s="896"/>
      <c r="H358" s="897"/>
      <c r="I358" s="895" t="s">
        <v>114</v>
      </c>
      <c r="J358" s="896"/>
      <c r="K358" s="896"/>
      <c r="L358" s="896"/>
      <c r="M358" s="896"/>
      <c r="N358" s="896"/>
      <c r="O358" s="897"/>
      <c r="P358" s="895" t="s">
        <v>63</v>
      </c>
      <c r="Q358" s="896"/>
      <c r="R358" s="896"/>
      <c r="S358" s="896"/>
      <c r="T358" s="896"/>
      <c r="U358" s="896"/>
      <c r="V358" s="897"/>
      <c r="W358" s="893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894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895" t="s">
        <v>53</v>
      </c>
      <c r="C371" s="896"/>
      <c r="D371" s="896"/>
      <c r="E371" s="896"/>
      <c r="F371" s="896"/>
      <c r="G371" s="896"/>
      <c r="H371" s="897"/>
      <c r="I371" s="895" t="s">
        <v>114</v>
      </c>
      <c r="J371" s="896"/>
      <c r="K371" s="896"/>
      <c r="L371" s="896"/>
      <c r="M371" s="896"/>
      <c r="N371" s="896"/>
      <c r="O371" s="897"/>
      <c r="P371" s="895" t="s">
        <v>63</v>
      </c>
      <c r="Q371" s="896"/>
      <c r="R371" s="896"/>
      <c r="S371" s="896"/>
      <c r="T371" s="896"/>
      <c r="U371" s="896"/>
      <c r="V371" s="897"/>
      <c r="W371" s="893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894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895" t="s">
        <v>53</v>
      </c>
      <c r="C384" s="896"/>
      <c r="D384" s="896"/>
      <c r="E384" s="896"/>
      <c r="F384" s="896"/>
      <c r="G384" s="896"/>
      <c r="H384" s="897"/>
      <c r="I384" s="895" t="s">
        <v>114</v>
      </c>
      <c r="J384" s="896"/>
      <c r="K384" s="896"/>
      <c r="L384" s="896"/>
      <c r="M384" s="896"/>
      <c r="N384" s="896"/>
      <c r="O384" s="897"/>
      <c r="P384" s="895" t="s">
        <v>63</v>
      </c>
      <c r="Q384" s="896"/>
      <c r="R384" s="896"/>
      <c r="S384" s="896"/>
      <c r="T384" s="896"/>
      <c r="U384" s="896"/>
      <c r="V384" s="897"/>
      <c r="W384" s="893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894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895" t="s">
        <v>53</v>
      </c>
      <c r="C396" s="896"/>
      <c r="D396" s="896"/>
      <c r="E396" s="896"/>
      <c r="F396" s="896"/>
      <c r="G396" s="896"/>
      <c r="H396" s="897"/>
      <c r="I396" s="895" t="s">
        <v>114</v>
      </c>
      <c r="J396" s="896"/>
      <c r="K396" s="896"/>
      <c r="L396" s="896"/>
      <c r="M396" s="896"/>
      <c r="N396" s="896"/>
      <c r="O396" s="897"/>
      <c r="P396" s="895" t="s">
        <v>63</v>
      </c>
      <c r="Q396" s="896"/>
      <c r="R396" s="896"/>
      <c r="S396" s="896"/>
      <c r="T396" s="896"/>
      <c r="U396" s="896"/>
      <c r="V396" s="897"/>
      <c r="W396" s="893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894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895" t="s">
        <v>53</v>
      </c>
      <c r="C409" s="896"/>
      <c r="D409" s="896"/>
      <c r="E409" s="896"/>
      <c r="F409" s="896"/>
      <c r="G409" s="896"/>
      <c r="H409" s="897"/>
      <c r="I409" s="895" t="s">
        <v>114</v>
      </c>
      <c r="J409" s="896"/>
      <c r="K409" s="896"/>
      <c r="L409" s="896"/>
      <c r="M409" s="896"/>
      <c r="N409" s="896"/>
      <c r="O409" s="897"/>
      <c r="P409" s="895" t="s">
        <v>63</v>
      </c>
      <c r="Q409" s="896"/>
      <c r="R409" s="896"/>
      <c r="S409" s="896"/>
      <c r="T409" s="896"/>
      <c r="U409" s="896"/>
      <c r="V409" s="897"/>
      <c r="W409" s="893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894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895" t="s">
        <v>53</v>
      </c>
      <c r="C422" s="896"/>
      <c r="D422" s="896"/>
      <c r="E422" s="896"/>
      <c r="F422" s="896"/>
      <c r="G422" s="896"/>
      <c r="H422" s="897"/>
      <c r="I422" s="895" t="s">
        <v>114</v>
      </c>
      <c r="J422" s="896"/>
      <c r="K422" s="896"/>
      <c r="L422" s="896"/>
      <c r="M422" s="896"/>
      <c r="N422" s="896"/>
      <c r="O422" s="897"/>
      <c r="P422" s="895" t="s">
        <v>63</v>
      </c>
      <c r="Q422" s="896"/>
      <c r="R422" s="896"/>
      <c r="S422" s="896"/>
      <c r="T422" s="896"/>
      <c r="U422" s="896"/>
      <c r="V422" s="897"/>
      <c r="W422" s="893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894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895" t="s">
        <v>53</v>
      </c>
      <c r="C435" s="896"/>
      <c r="D435" s="896"/>
      <c r="E435" s="896"/>
      <c r="F435" s="896"/>
      <c r="G435" s="896"/>
      <c r="H435" s="897"/>
      <c r="I435" s="895" t="s">
        <v>114</v>
      </c>
      <c r="J435" s="896"/>
      <c r="K435" s="896"/>
      <c r="L435" s="896"/>
      <c r="M435" s="896"/>
      <c r="N435" s="896"/>
      <c r="O435" s="897"/>
      <c r="P435" s="895" t="s">
        <v>63</v>
      </c>
      <c r="Q435" s="896"/>
      <c r="R435" s="896"/>
      <c r="S435" s="896"/>
      <c r="T435" s="896"/>
      <c r="U435" s="896"/>
      <c r="V435" s="897"/>
      <c r="W435" s="893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894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895" t="s">
        <v>53</v>
      </c>
      <c r="C448" s="896"/>
      <c r="D448" s="896"/>
      <c r="E448" s="896"/>
      <c r="F448" s="896"/>
      <c r="G448" s="896"/>
      <c r="H448" s="897"/>
      <c r="I448" s="895" t="s">
        <v>114</v>
      </c>
      <c r="J448" s="896"/>
      <c r="K448" s="896"/>
      <c r="L448" s="896"/>
      <c r="M448" s="896"/>
      <c r="N448" s="896"/>
      <c r="O448" s="897"/>
      <c r="P448" s="895" t="s">
        <v>63</v>
      </c>
      <c r="Q448" s="896"/>
      <c r="R448" s="896"/>
      <c r="S448" s="896"/>
      <c r="T448" s="896"/>
      <c r="U448" s="896"/>
      <c r="V448" s="897"/>
      <c r="W448" s="893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894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895" t="s">
        <v>53</v>
      </c>
      <c r="C461" s="896"/>
      <c r="D461" s="896"/>
      <c r="E461" s="896"/>
      <c r="F461" s="896"/>
      <c r="G461" s="896"/>
      <c r="H461" s="897"/>
      <c r="I461" s="895" t="s">
        <v>114</v>
      </c>
      <c r="J461" s="896"/>
      <c r="K461" s="896"/>
      <c r="L461" s="896"/>
      <c r="M461" s="896"/>
      <c r="N461" s="896"/>
      <c r="O461" s="897"/>
      <c r="P461" s="895" t="s">
        <v>63</v>
      </c>
      <c r="Q461" s="896"/>
      <c r="R461" s="896"/>
      <c r="S461" s="896"/>
      <c r="T461" s="896"/>
      <c r="U461" s="896"/>
      <c r="V461" s="897"/>
      <c r="W461" s="893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894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.5" thickBot="1" x14ac:dyDescent="0.25"/>
    <row r="474" spans="1:26" ht="13.5" thickBot="1" x14ac:dyDescent="0.25">
      <c r="A474" s="230" t="s">
        <v>247</v>
      </c>
      <c r="B474" s="890" t="s">
        <v>53</v>
      </c>
      <c r="C474" s="891"/>
      <c r="D474" s="891"/>
      <c r="E474" s="891"/>
      <c r="F474" s="891"/>
      <c r="G474" s="891"/>
      <c r="H474" s="892"/>
      <c r="I474" s="890" t="s">
        <v>114</v>
      </c>
      <c r="J474" s="891"/>
      <c r="K474" s="891"/>
      <c r="L474" s="891"/>
      <c r="M474" s="891"/>
      <c r="N474" s="891"/>
      <c r="O474" s="892"/>
      <c r="P474" s="890" t="s">
        <v>63</v>
      </c>
      <c r="Q474" s="891"/>
      <c r="R474" s="891"/>
      <c r="S474" s="891"/>
      <c r="T474" s="891"/>
      <c r="U474" s="891"/>
      <c r="V474" s="892"/>
      <c r="W474" s="893" t="s">
        <v>55</v>
      </c>
      <c r="X474" s="776"/>
      <c r="Y474" s="776"/>
      <c r="Z474" s="776"/>
    </row>
    <row r="475" spans="1:26" x14ac:dyDescent="0.2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894"/>
      <c r="X475" s="776"/>
      <c r="Y475" s="776"/>
      <c r="Z475" s="77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  <row r="486" spans="1:26" ht="13.5" thickBot="1" x14ac:dyDescent="0.25"/>
    <row r="487" spans="1:26" ht="13.5" thickBot="1" x14ac:dyDescent="0.25">
      <c r="A487" s="230" t="s">
        <v>248</v>
      </c>
      <c r="B487" s="890" t="s">
        <v>53</v>
      </c>
      <c r="C487" s="891"/>
      <c r="D487" s="891"/>
      <c r="E487" s="891"/>
      <c r="F487" s="891"/>
      <c r="G487" s="891"/>
      <c r="H487" s="892"/>
      <c r="I487" s="890" t="s">
        <v>114</v>
      </c>
      <c r="J487" s="891"/>
      <c r="K487" s="891"/>
      <c r="L487" s="891"/>
      <c r="M487" s="891"/>
      <c r="N487" s="891"/>
      <c r="O487" s="892"/>
      <c r="P487" s="890" t="s">
        <v>63</v>
      </c>
      <c r="Q487" s="891"/>
      <c r="R487" s="891"/>
      <c r="S487" s="891"/>
      <c r="T487" s="891"/>
      <c r="U487" s="891"/>
      <c r="V487" s="892"/>
      <c r="W487" s="893" t="s">
        <v>55</v>
      </c>
      <c r="X487" s="810"/>
      <c r="Y487" s="810"/>
      <c r="Z487" s="810"/>
    </row>
    <row r="488" spans="1:26" x14ac:dyDescent="0.2">
      <c r="A488" s="231" t="s">
        <v>54</v>
      </c>
      <c r="B488" s="812">
        <v>1</v>
      </c>
      <c r="C488" s="813">
        <v>2</v>
      </c>
      <c r="D488" s="813">
        <v>3</v>
      </c>
      <c r="E488" s="813">
        <v>4</v>
      </c>
      <c r="F488" s="813">
        <v>5</v>
      </c>
      <c r="G488" s="813">
        <v>6</v>
      </c>
      <c r="H488" s="814">
        <v>7</v>
      </c>
      <c r="I488" s="812">
        <v>1</v>
      </c>
      <c r="J488" s="813">
        <v>2</v>
      </c>
      <c r="K488" s="813">
        <v>3</v>
      </c>
      <c r="L488" s="813">
        <v>4</v>
      </c>
      <c r="M488" s="813">
        <v>5</v>
      </c>
      <c r="N488" s="813">
        <v>6</v>
      </c>
      <c r="O488" s="814">
        <v>7</v>
      </c>
      <c r="P488" s="812">
        <v>1</v>
      </c>
      <c r="Q488" s="813">
        <v>2</v>
      </c>
      <c r="R488" s="813">
        <v>3</v>
      </c>
      <c r="S488" s="813">
        <v>4</v>
      </c>
      <c r="T488" s="813">
        <v>5</v>
      </c>
      <c r="U488" s="813">
        <v>6</v>
      </c>
      <c r="V488" s="814">
        <v>7</v>
      </c>
      <c r="W488" s="894"/>
      <c r="X488" s="810"/>
      <c r="Y488" s="810"/>
      <c r="Z488" s="810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  <c r="Y490" s="810"/>
      <c r="Z490" s="810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98">
        <v>0.10100000000000001</v>
      </c>
      <c r="C492" s="699">
        <v>8.6999999999999994E-2</v>
      </c>
      <c r="D492" s="699">
        <v>7.3999999999999996E-2</v>
      </c>
      <c r="E492" s="699">
        <v>8.1000000000000003E-2</v>
      </c>
      <c r="F492" s="699">
        <v>8.1000000000000003E-2</v>
      </c>
      <c r="G492" s="699">
        <v>0.111</v>
      </c>
      <c r="H492" s="700">
        <v>0.107</v>
      </c>
      <c r="I492" s="698">
        <v>8.5999999999999993E-2</v>
      </c>
      <c r="J492" s="699">
        <v>8.6999999999999994E-2</v>
      </c>
      <c r="K492" s="699">
        <v>8.8999999999999996E-2</v>
      </c>
      <c r="L492" s="699">
        <v>0.107</v>
      </c>
      <c r="M492" s="699">
        <v>8.6999999999999994E-2</v>
      </c>
      <c r="N492" s="699">
        <v>0.10199999999999999</v>
      </c>
      <c r="O492" s="700">
        <v>9.7000000000000003E-2</v>
      </c>
      <c r="P492" s="698">
        <v>8.8999999999999996E-2</v>
      </c>
      <c r="Q492" s="699">
        <v>8.6999999999999994E-2</v>
      </c>
      <c r="R492" s="699">
        <v>8.5000000000000006E-2</v>
      </c>
      <c r="S492" s="699">
        <v>6.6000000000000003E-2</v>
      </c>
      <c r="T492" s="699">
        <v>0.09</v>
      </c>
      <c r="U492" s="699">
        <v>7.9000000000000001E-2</v>
      </c>
      <c r="V492" s="700">
        <v>0.106</v>
      </c>
      <c r="W492" s="442">
        <v>9.1999999999999998E-2</v>
      </c>
      <c r="X492" s="228"/>
      <c r="Y492" s="810"/>
      <c r="Z492" s="810"/>
    </row>
    <row r="493" spans="1:26" x14ac:dyDescent="0.2">
      <c r="A493" s="483" t="s">
        <v>1</v>
      </c>
      <c r="B493" s="774">
        <f>B490/B489*100-100</f>
        <v>6.4516129032257936</v>
      </c>
      <c r="C493" s="775">
        <f t="shared" ref="C493:E493" si="200">C490/C489*100-100</f>
        <v>10.701484895033289</v>
      </c>
      <c r="D493" s="775">
        <f t="shared" si="200"/>
        <v>13.543266769073227</v>
      </c>
      <c r="E493" s="775">
        <f t="shared" si="200"/>
        <v>8.7813620071684539</v>
      </c>
      <c r="F493" s="775">
        <f>F490/F489*100-100</f>
        <v>12.083973374295965</v>
      </c>
      <c r="G493" s="775">
        <f t="shared" ref="G493:N493" si="201">G490/G489*100-100</f>
        <v>10.880696364567328</v>
      </c>
      <c r="H493" s="787">
        <f t="shared" si="201"/>
        <v>9.1909882232462934</v>
      </c>
      <c r="I493" s="774">
        <f t="shared" si="201"/>
        <v>8.269329237071176</v>
      </c>
      <c r="J493" s="775">
        <f t="shared" si="201"/>
        <v>6.6564260112647275</v>
      </c>
      <c r="K493" s="775">
        <f t="shared" si="201"/>
        <v>10.931899641577061</v>
      </c>
      <c r="L493" s="775">
        <f t="shared" si="201"/>
        <v>9.8054275473630241</v>
      </c>
      <c r="M493" s="775">
        <f t="shared" si="201"/>
        <v>11.930363543266779</v>
      </c>
      <c r="N493" s="775">
        <f t="shared" si="201"/>
        <v>13.338453661034293</v>
      </c>
      <c r="O493" s="787">
        <f>O490/O489*100-100</f>
        <v>10.880696364567328</v>
      </c>
      <c r="P493" s="774">
        <f t="shared" ref="P493:W493" si="202">P490/P489*100-100</f>
        <v>8.1925243215565757</v>
      </c>
      <c r="Q493" s="775">
        <f t="shared" si="202"/>
        <v>10.803891449052742</v>
      </c>
      <c r="R493" s="775">
        <f t="shared" si="202"/>
        <v>7.7060931899641645</v>
      </c>
      <c r="S493" s="775">
        <f t="shared" si="202"/>
        <v>9.9590373783922104</v>
      </c>
      <c r="T493" s="775">
        <f t="shared" si="202"/>
        <v>9.9846390168970771</v>
      </c>
      <c r="U493" s="775">
        <f t="shared" si="202"/>
        <v>9.7030209933435714</v>
      </c>
      <c r="V493" s="787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  <c r="Y494" s="810"/>
      <c r="Z494" s="8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81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815"/>
      <c r="C496" s="816"/>
      <c r="D496" s="816"/>
      <c r="E496" s="816"/>
      <c r="F496" s="816"/>
      <c r="G496" s="816"/>
      <c r="H496" s="817"/>
      <c r="I496" s="815"/>
      <c r="J496" s="816"/>
      <c r="K496" s="816"/>
      <c r="L496" s="816"/>
      <c r="M496" s="816"/>
      <c r="N496" s="816"/>
      <c r="O496" s="817"/>
      <c r="P496" s="815"/>
      <c r="Q496" s="816"/>
      <c r="R496" s="816"/>
      <c r="S496" s="816"/>
      <c r="T496" s="816"/>
      <c r="U496" s="816"/>
      <c r="V496" s="817"/>
      <c r="W496" s="811"/>
      <c r="X496" s="810" t="s">
        <v>57</v>
      </c>
      <c r="Y496" s="810">
        <v>165.24</v>
      </c>
      <c r="Z496" s="810"/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810" t="s">
        <v>26</v>
      </c>
      <c r="Y497" s="810">
        <f>Y496-Y483</f>
        <v>-6.0000000000002274E-2</v>
      </c>
      <c r="Z497" s="810"/>
    </row>
    <row r="499" spans="1:26" ht="13.5" thickBot="1" x14ac:dyDescent="0.25"/>
    <row r="500" spans="1:26" ht="13.5" thickBot="1" x14ac:dyDescent="0.25">
      <c r="A500" s="230" t="s">
        <v>249</v>
      </c>
      <c r="B500" s="890" t="s">
        <v>53</v>
      </c>
      <c r="C500" s="891"/>
      <c r="D500" s="891"/>
      <c r="E500" s="891"/>
      <c r="F500" s="891"/>
      <c r="G500" s="891"/>
      <c r="H500" s="892"/>
      <c r="I500" s="890" t="s">
        <v>114</v>
      </c>
      <c r="J500" s="891"/>
      <c r="K500" s="891"/>
      <c r="L500" s="891"/>
      <c r="M500" s="891"/>
      <c r="N500" s="891"/>
      <c r="O500" s="892"/>
      <c r="P500" s="890" t="s">
        <v>63</v>
      </c>
      <c r="Q500" s="891"/>
      <c r="R500" s="891"/>
      <c r="S500" s="891"/>
      <c r="T500" s="891"/>
      <c r="U500" s="891"/>
      <c r="V500" s="892"/>
      <c r="W500" s="893" t="s">
        <v>55</v>
      </c>
      <c r="X500" s="818"/>
      <c r="Y500" s="818"/>
      <c r="Z500" s="818"/>
    </row>
    <row r="501" spans="1:26" x14ac:dyDescent="0.2">
      <c r="A501" s="231" t="s">
        <v>54</v>
      </c>
      <c r="B501" s="820">
        <v>1</v>
      </c>
      <c r="C501" s="821">
        <v>2</v>
      </c>
      <c r="D501" s="821">
        <v>3</v>
      </c>
      <c r="E501" s="821">
        <v>4</v>
      </c>
      <c r="F501" s="821">
        <v>5</v>
      </c>
      <c r="G501" s="821">
        <v>6</v>
      </c>
      <c r="H501" s="822">
        <v>7</v>
      </c>
      <c r="I501" s="820">
        <v>1</v>
      </c>
      <c r="J501" s="821">
        <v>2</v>
      </c>
      <c r="K501" s="821">
        <v>3</v>
      </c>
      <c r="L501" s="821">
        <v>4</v>
      </c>
      <c r="M501" s="821">
        <v>5</v>
      </c>
      <c r="N501" s="821">
        <v>6</v>
      </c>
      <c r="O501" s="822">
        <v>7</v>
      </c>
      <c r="P501" s="820">
        <v>1</v>
      </c>
      <c r="Q501" s="821">
        <v>2</v>
      </c>
      <c r="R501" s="821">
        <v>3</v>
      </c>
      <c r="S501" s="821">
        <v>4</v>
      </c>
      <c r="T501" s="821">
        <v>5</v>
      </c>
      <c r="U501" s="821">
        <v>6</v>
      </c>
      <c r="V501" s="822">
        <v>7</v>
      </c>
      <c r="W501" s="894"/>
      <c r="X501" s="818"/>
      <c r="Y501" s="818"/>
      <c r="Z501" s="818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  <c r="Y503" s="818"/>
      <c r="Z503" s="81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98">
        <v>7.9000000000000001E-2</v>
      </c>
      <c r="C505" s="699">
        <v>8.2000000000000003E-2</v>
      </c>
      <c r="D505" s="699">
        <v>0.08</v>
      </c>
      <c r="E505" s="699">
        <v>8.5000000000000006E-2</v>
      </c>
      <c r="F505" s="699">
        <v>0.09</v>
      </c>
      <c r="G505" s="699">
        <v>9.8000000000000004E-2</v>
      </c>
      <c r="H505" s="700">
        <v>9.2999999999999999E-2</v>
      </c>
      <c r="I505" s="698">
        <v>0.10299999999999999</v>
      </c>
      <c r="J505" s="699">
        <v>9.6000000000000002E-2</v>
      </c>
      <c r="K505" s="699">
        <v>9.7000000000000003E-2</v>
      </c>
      <c r="L505" s="699">
        <v>0.13300000000000001</v>
      </c>
      <c r="M505" s="699">
        <v>8.4000000000000005E-2</v>
      </c>
      <c r="N505" s="699">
        <v>0.06</v>
      </c>
      <c r="O505" s="700">
        <v>8.4000000000000005E-2</v>
      </c>
      <c r="P505" s="698">
        <v>0.10199999999999999</v>
      </c>
      <c r="Q505" s="699">
        <v>0.08</v>
      </c>
      <c r="R505" s="699">
        <v>0.08</v>
      </c>
      <c r="S505" s="699">
        <v>5.3999999999999999E-2</v>
      </c>
      <c r="T505" s="699">
        <v>8.5999999999999993E-2</v>
      </c>
      <c r="U505" s="699">
        <v>8.6999999999999994E-2</v>
      </c>
      <c r="V505" s="700">
        <v>9.1999999999999998E-2</v>
      </c>
      <c r="W505" s="442">
        <v>9.0999999999999998E-2</v>
      </c>
      <c r="X505" s="228"/>
      <c r="Y505" s="818"/>
      <c r="Z505" s="818"/>
    </row>
    <row r="506" spans="1:26" x14ac:dyDescent="0.2">
      <c r="A506" s="483" t="s">
        <v>1</v>
      </c>
      <c r="B506" s="775">
        <f t="shared" ref="B506:E506" si="205">B503/B502*100-100</f>
        <v>12.920489296636092</v>
      </c>
      <c r="C506" s="775">
        <f t="shared" si="205"/>
        <v>12.130479102956173</v>
      </c>
      <c r="D506" s="775">
        <f t="shared" si="205"/>
        <v>14.551478083588165</v>
      </c>
      <c r="E506" s="775">
        <f t="shared" si="205"/>
        <v>8.9194699286442329</v>
      </c>
      <c r="F506" s="775">
        <f>F503/F502*100-100</f>
        <v>14.80632008154943</v>
      </c>
      <c r="G506" s="775">
        <f t="shared" ref="G506:N506" si="206">G503/G502*100-100</f>
        <v>8.1294597349643283</v>
      </c>
      <c r="H506" s="787">
        <f t="shared" si="206"/>
        <v>9.7859327217125269</v>
      </c>
      <c r="I506" s="774">
        <f t="shared" si="206"/>
        <v>10.830784913353725</v>
      </c>
      <c r="J506" s="775">
        <f t="shared" si="206"/>
        <v>13.302752293577981</v>
      </c>
      <c r="K506" s="775">
        <f t="shared" si="206"/>
        <v>13.481141692150871</v>
      </c>
      <c r="L506" s="775">
        <f t="shared" si="206"/>
        <v>1.7329255861366022</v>
      </c>
      <c r="M506" s="775">
        <f t="shared" si="206"/>
        <v>9.7859327217125269</v>
      </c>
      <c r="N506" s="775">
        <f t="shared" si="206"/>
        <v>9.3272171253822762</v>
      </c>
      <c r="O506" s="787">
        <f>O503/O502*100-100</f>
        <v>9.7859327217125269</v>
      </c>
      <c r="P506" s="774">
        <f t="shared" ref="P506:W506" si="207">P503/P502*100-100</f>
        <v>13.277268093781842</v>
      </c>
      <c r="Q506" s="775">
        <f t="shared" si="207"/>
        <v>9.7604485219164161</v>
      </c>
      <c r="R506" s="775">
        <f t="shared" si="207"/>
        <v>6.3710499490315868</v>
      </c>
      <c r="S506" s="775">
        <f t="shared" si="207"/>
        <v>10.499490316004085</v>
      </c>
      <c r="T506" s="775">
        <f t="shared" si="207"/>
        <v>6.5494393476044763</v>
      </c>
      <c r="U506" s="775">
        <f t="shared" si="207"/>
        <v>9.4036697247706513</v>
      </c>
      <c r="V506" s="787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  <c r="Y507" s="818"/>
      <c r="Z507" s="818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818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823"/>
      <c r="C509" s="824"/>
      <c r="D509" s="824"/>
      <c r="E509" s="824"/>
      <c r="F509" s="824"/>
      <c r="G509" s="824"/>
      <c r="H509" s="825"/>
      <c r="I509" s="823"/>
      <c r="J509" s="824"/>
      <c r="K509" s="824"/>
      <c r="L509" s="824"/>
      <c r="M509" s="824"/>
      <c r="N509" s="824"/>
      <c r="O509" s="825"/>
      <c r="P509" s="823"/>
      <c r="Q509" s="824"/>
      <c r="R509" s="824"/>
      <c r="S509" s="824"/>
      <c r="T509" s="824"/>
      <c r="U509" s="824"/>
      <c r="V509" s="825"/>
      <c r="W509" s="819"/>
      <c r="X509" s="818" t="s">
        <v>57</v>
      </c>
      <c r="Y509" s="818">
        <v>163.66999999999999</v>
      </c>
      <c r="Z509" s="818"/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818" t="s">
        <v>26</v>
      </c>
      <c r="Y510" s="818">
        <f>Y509-Y496</f>
        <v>-1.5700000000000216</v>
      </c>
      <c r="Z510" s="818"/>
    </row>
    <row r="512" spans="1:26" ht="13.5" thickBot="1" x14ac:dyDescent="0.25"/>
    <row r="513" spans="1:26" ht="13.5" thickBot="1" x14ac:dyDescent="0.25">
      <c r="A513" s="230" t="s">
        <v>250</v>
      </c>
      <c r="B513" s="890" t="s">
        <v>53</v>
      </c>
      <c r="C513" s="891"/>
      <c r="D513" s="891"/>
      <c r="E513" s="891"/>
      <c r="F513" s="891"/>
      <c r="G513" s="891"/>
      <c r="H513" s="892"/>
      <c r="I513" s="890" t="s">
        <v>114</v>
      </c>
      <c r="J513" s="891"/>
      <c r="K513" s="891"/>
      <c r="L513" s="891"/>
      <c r="M513" s="891"/>
      <c r="N513" s="891"/>
      <c r="O513" s="892"/>
      <c r="P513" s="890" t="s">
        <v>63</v>
      </c>
      <c r="Q513" s="891"/>
      <c r="R513" s="891"/>
      <c r="S513" s="891"/>
      <c r="T513" s="891"/>
      <c r="U513" s="891"/>
      <c r="V513" s="892"/>
      <c r="W513" s="893" t="s">
        <v>55</v>
      </c>
      <c r="X513" s="827"/>
      <c r="Y513" s="827"/>
      <c r="Z513" s="827"/>
    </row>
    <row r="514" spans="1:26" x14ac:dyDescent="0.2">
      <c r="A514" s="231" t="s">
        <v>54</v>
      </c>
      <c r="B514" s="829">
        <v>1</v>
      </c>
      <c r="C514" s="830">
        <v>2</v>
      </c>
      <c r="D514" s="830">
        <v>3</v>
      </c>
      <c r="E514" s="830">
        <v>4</v>
      </c>
      <c r="F514" s="830">
        <v>5</v>
      </c>
      <c r="G514" s="830">
        <v>6</v>
      </c>
      <c r="H514" s="831">
        <v>7</v>
      </c>
      <c r="I514" s="829">
        <v>1</v>
      </c>
      <c r="J514" s="830">
        <v>2</v>
      </c>
      <c r="K514" s="830">
        <v>3</v>
      </c>
      <c r="L514" s="830">
        <v>4</v>
      </c>
      <c r="M514" s="830">
        <v>5</v>
      </c>
      <c r="N514" s="830">
        <v>6</v>
      </c>
      <c r="O514" s="831">
        <v>7</v>
      </c>
      <c r="P514" s="829">
        <v>1</v>
      </c>
      <c r="Q514" s="830">
        <v>2</v>
      </c>
      <c r="R514" s="830">
        <v>3</v>
      </c>
      <c r="S514" s="830">
        <v>4</v>
      </c>
      <c r="T514" s="830">
        <v>5</v>
      </c>
      <c r="U514" s="830">
        <v>6</v>
      </c>
      <c r="V514" s="831">
        <v>7</v>
      </c>
      <c r="W514" s="894"/>
      <c r="X514" s="827"/>
      <c r="Y514" s="827"/>
      <c r="Z514" s="827"/>
    </row>
    <row r="515" spans="1:26" x14ac:dyDescent="0.2">
      <c r="A515" s="236" t="s">
        <v>3</v>
      </c>
      <c r="B515" s="213">
        <v>3942</v>
      </c>
      <c r="C515" s="238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9">
        <v>3942</v>
      </c>
      <c r="I515" s="237">
        <v>3942</v>
      </c>
      <c r="J515" s="238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9">
        <v>3942</v>
      </c>
      <c r="P515" s="237">
        <v>3942</v>
      </c>
      <c r="Q515" s="238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9">
        <v>3942</v>
      </c>
      <c r="W515" s="430">
        <v>3942</v>
      </c>
      <c r="X515" s="210"/>
      <c r="Y515" s="313"/>
      <c r="Z515" s="313"/>
    </row>
    <row r="516" spans="1:26" x14ac:dyDescent="0.2">
      <c r="A516" s="241" t="s">
        <v>6</v>
      </c>
      <c r="B516" s="243">
        <v>4384</v>
      </c>
      <c r="C516" s="243">
        <v>4524</v>
      </c>
      <c r="D516" s="243">
        <v>4516</v>
      </c>
      <c r="E516" s="243">
        <v>4405</v>
      </c>
      <c r="F516" s="243">
        <v>4638</v>
      </c>
      <c r="G516" s="243">
        <v>4315</v>
      </c>
      <c r="H516" s="244">
        <v>4414</v>
      </c>
      <c r="I516" s="242">
        <v>4551</v>
      </c>
      <c r="J516" s="243">
        <v>4400</v>
      </c>
      <c r="K516" s="243">
        <v>4457</v>
      </c>
      <c r="L516" s="243">
        <v>3815</v>
      </c>
      <c r="M516" s="243">
        <v>4466</v>
      </c>
      <c r="N516" s="243">
        <v>4464</v>
      </c>
      <c r="O516" s="244">
        <v>4344</v>
      </c>
      <c r="P516" s="242">
        <v>4476</v>
      </c>
      <c r="Q516" s="243">
        <v>4420</v>
      </c>
      <c r="R516" s="243">
        <v>4415</v>
      </c>
      <c r="S516" s="243">
        <v>4600</v>
      </c>
      <c r="T516" s="243">
        <v>4525</v>
      </c>
      <c r="U516" s="243">
        <v>4433</v>
      </c>
      <c r="V516" s="244">
        <v>4352</v>
      </c>
      <c r="W516" s="390">
        <v>4440</v>
      </c>
      <c r="X516" s="228"/>
      <c r="Y516" s="827"/>
      <c r="Z516" s="827"/>
    </row>
    <row r="517" spans="1:26" x14ac:dyDescent="0.2">
      <c r="A517" s="231" t="s">
        <v>7</v>
      </c>
      <c r="B517" s="245">
        <v>80</v>
      </c>
      <c r="C517" s="246">
        <v>77.8</v>
      </c>
      <c r="D517" s="246">
        <v>82.2</v>
      </c>
      <c r="E517" s="246">
        <v>93.8</v>
      </c>
      <c r="F517" s="246">
        <v>80</v>
      </c>
      <c r="G517" s="246">
        <v>66.7</v>
      </c>
      <c r="H517" s="247">
        <v>62.2</v>
      </c>
      <c r="I517" s="245">
        <v>73.3</v>
      </c>
      <c r="J517" s="246">
        <v>82.2</v>
      </c>
      <c r="K517" s="246">
        <v>68.900000000000006</v>
      </c>
      <c r="L517" s="246">
        <v>73.3</v>
      </c>
      <c r="M517" s="246">
        <v>82.2</v>
      </c>
      <c r="N517" s="246">
        <v>77.8</v>
      </c>
      <c r="O517" s="247">
        <v>71.099999999999994</v>
      </c>
      <c r="P517" s="245">
        <v>64.400000000000006</v>
      </c>
      <c r="Q517" s="246">
        <v>80</v>
      </c>
      <c r="R517" s="246">
        <v>84.4</v>
      </c>
      <c r="S517" s="246">
        <v>66.7</v>
      </c>
      <c r="T517" s="246">
        <v>77.8</v>
      </c>
      <c r="U517" s="246">
        <v>68.900000000000006</v>
      </c>
      <c r="V517" s="247">
        <v>68.900000000000006</v>
      </c>
      <c r="W517" s="441">
        <v>0.72199999999999998</v>
      </c>
      <c r="X517" s="210"/>
      <c r="Y517" s="210"/>
      <c r="Z517" s="210"/>
    </row>
    <row r="518" spans="1:26" ht="13.5" thickBot="1" x14ac:dyDescent="0.25">
      <c r="A518" s="256" t="s">
        <v>8</v>
      </c>
      <c r="B518" s="698">
        <v>7.3999999999999996E-2</v>
      </c>
      <c r="C518" s="699">
        <v>8.7999999999999995E-2</v>
      </c>
      <c r="D518" s="699">
        <v>7.8E-2</v>
      </c>
      <c r="E518" s="699">
        <v>6.6000000000000003E-2</v>
      </c>
      <c r="F518" s="699">
        <v>8.3000000000000004E-2</v>
      </c>
      <c r="G518" s="699">
        <v>0.10299999999999999</v>
      </c>
      <c r="H518" s="700">
        <v>9.0999999999999998E-2</v>
      </c>
      <c r="I518" s="698">
        <v>9.9000000000000005E-2</v>
      </c>
      <c r="J518" s="699">
        <v>7.8E-2</v>
      </c>
      <c r="K518" s="699">
        <v>9.6000000000000002E-2</v>
      </c>
      <c r="L518" s="699">
        <v>11.5</v>
      </c>
      <c r="M518" s="699">
        <v>8.4000000000000005E-2</v>
      </c>
      <c r="N518" s="699">
        <v>9.5000000000000001E-2</v>
      </c>
      <c r="O518" s="700">
        <v>0.105</v>
      </c>
      <c r="P518" s="698">
        <v>0.107</v>
      </c>
      <c r="Q518" s="699">
        <v>8.2000000000000003E-2</v>
      </c>
      <c r="R518" s="699">
        <v>6.9000000000000006E-2</v>
      </c>
      <c r="S518" s="699">
        <v>0.114</v>
      </c>
      <c r="T518" s="699">
        <v>8.5999999999999993E-2</v>
      </c>
      <c r="U518" s="699">
        <v>9.5000000000000001E-2</v>
      </c>
      <c r="V518" s="700">
        <v>0.09</v>
      </c>
      <c r="W518" s="442">
        <v>9.2999999999999999E-2</v>
      </c>
      <c r="X518" s="228"/>
      <c r="Y518" s="827"/>
      <c r="Z518" s="827"/>
    </row>
    <row r="519" spans="1:26" x14ac:dyDescent="0.2">
      <c r="A519" s="483" t="s">
        <v>1</v>
      </c>
      <c r="B519" s="775">
        <f t="shared" ref="B519:E519" si="210">B516/B515*100-100</f>
        <v>11.212582445459148</v>
      </c>
      <c r="C519" s="775">
        <f t="shared" si="210"/>
        <v>14.7640791476408</v>
      </c>
      <c r="D519" s="775">
        <f t="shared" si="210"/>
        <v>14.561136478944704</v>
      </c>
      <c r="E519" s="775">
        <f t="shared" si="210"/>
        <v>11.7453069507864</v>
      </c>
      <c r="F519" s="775">
        <f>F516/F515*100-100</f>
        <v>17.656012176560125</v>
      </c>
      <c r="G519" s="775">
        <f t="shared" ref="G519:N519" si="211">G516/G515*100-100</f>
        <v>9.4622019279553484</v>
      </c>
      <c r="H519" s="787">
        <f t="shared" si="211"/>
        <v>11.973617453069508</v>
      </c>
      <c r="I519" s="774">
        <f t="shared" si="211"/>
        <v>15.44901065449011</v>
      </c>
      <c r="J519" s="775">
        <f t="shared" si="211"/>
        <v>11.61846778285134</v>
      </c>
      <c r="K519" s="775">
        <f t="shared" si="211"/>
        <v>13.06443429731101</v>
      </c>
      <c r="L519" s="775">
        <f t="shared" si="211"/>
        <v>-3.2217148655504815</v>
      </c>
      <c r="M519" s="775">
        <f t="shared" si="211"/>
        <v>13.292744799594118</v>
      </c>
      <c r="N519" s="775">
        <f t="shared" si="211"/>
        <v>13.24200913242008</v>
      </c>
      <c r="O519" s="787">
        <f>O516/O515*100-100</f>
        <v>10.197869101978682</v>
      </c>
      <c r="P519" s="774">
        <f t="shared" ref="P519:W519" si="212">P516/P515*100-100</f>
        <v>13.546423135464238</v>
      </c>
      <c r="Q519" s="775">
        <f t="shared" si="212"/>
        <v>12.12582445459158</v>
      </c>
      <c r="R519" s="775">
        <f t="shared" si="212"/>
        <v>11.998985286656534</v>
      </c>
      <c r="S519" s="775">
        <f t="shared" si="212"/>
        <v>16.692034500253669</v>
      </c>
      <c r="T519" s="775">
        <f t="shared" si="212"/>
        <v>14.789446981227798</v>
      </c>
      <c r="U519" s="775">
        <f t="shared" si="212"/>
        <v>12.455606291222736</v>
      </c>
      <c r="V519" s="787">
        <f t="shared" si="212"/>
        <v>10.400811770674778</v>
      </c>
      <c r="W519" s="480">
        <f t="shared" si="212"/>
        <v>12.633181126331806</v>
      </c>
      <c r="X519" s="547"/>
      <c r="Y519" s="210"/>
      <c r="Z519" s="210"/>
    </row>
    <row r="520" spans="1:26" ht="13.5" thickBot="1" x14ac:dyDescent="0.25">
      <c r="A520" s="484" t="s">
        <v>27</v>
      </c>
      <c r="B520" s="221">
        <f t="shared" ref="B520:W520" si="213">B516-B503</f>
        <v>-47</v>
      </c>
      <c r="C520" s="221">
        <f t="shared" si="213"/>
        <v>124</v>
      </c>
      <c r="D520" s="221">
        <f t="shared" si="213"/>
        <v>21</v>
      </c>
      <c r="E520" s="221">
        <f t="shared" si="213"/>
        <v>131</v>
      </c>
      <c r="F520" s="221">
        <f t="shared" si="213"/>
        <v>133</v>
      </c>
      <c r="G520" s="221">
        <f t="shared" si="213"/>
        <v>72</v>
      </c>
      <c r="H520" s="226">
        <f t="shared" si="213"/>
        <v>106</v>
      </c>
      <c r="I520" s="220">
        <f t="shared" si="213"/>
        <v>202</v>
      </c>
      <c r="J520" s="221">
        <f t="shared" si="213"/>
        <v>-46</v>
      </c>
      <c r="K520" s="221">
        <f t="shared" si="213"/>
        <v>4</v>
      </c>
      <c r="L520" s="221">
        <f t="shared" si="213"/>
        <v>-177</v>
      </c>
      <c r="M520" s="221">
        <f t="shared" si="213"/>
        <v>158</v>
      </c>
      <c r="N520" s="221">
        <f t="shared" si="213"/>
        <v>174</v>
      </c>
      <c r="O520" s="226">
        <f t="shared" si="213"/>
        <v>36</v>
      </c>
      <c r="P520" s="220">
        <f t="shared" si="213"/>
        <v>31</v>
      </c>
      <c r="Q520" s="221">
        <f t="shared" si="213"/>
        <v>113</v>
      </c>
      <c r="R520" s="221">
        <f t="shared" si="213"/>
        <v>241</v>
      </c>
      <c r="S520" s="221">
        <f t="shared" si="213"/>
        <v>264</v>
      </c>
      <c r="T520" s="221">
        <f t="shared" si="213"/>
        <v>344</v>
      </c>
      <c r="U520" s="221">
        <f t="shared" si="213"/>
        <v>140</v>
      </c>
      <c r="V520" s="226">
        <f t="shared" si="213"/>
        <v>57</v>
      </c>
      <c r="W520" s="370">
        <f t="shared" si="213"/>
        <v>102</v>
      </c>
      <c r="X520" s="210"/>
      <c r="Y520" s="827"/>
      <c r="Z520" s="827"/>
    </row>
    <row r="521" spans="1:26" x14ac:dyDescent="0.2">
      <c r="A521" s="267" t="s">
        <v>51</v>
      </c>
      <c r="B521" s="261">
        <v>603</v>
      </c>
      <c r="C521" s="262">
        <v>618</v>
      </c>
      <c r="D521" s="262">
        <v>618</v>
      </c>
      <c r="E521" s="262">
        <v>143</v>
      </c>
      <c r="F521" s="262">
        <v>607</v>
      </c>
      <c r="G521" s="262">
        <v>616</v>
      </c>
      <c r="H521" s="263">
        <v>609</v>
      </c>
      <c r="I521" s="261">
        <v>608</v>
      </c>
      <c r="J521" s="262">
        <v>614</v>
      </c>
      <c r="K521" s="262">
        <v>608</v>
      </c>
      <c r="L521" s="262">
        <v>152</v>
      </c>
      <c r="M521" s="262">
        <v>611</v>
      </c>
      <c r="N521" s="262">
        <v>612</v>
      </c>
      <c r="O521" s="263">
        <v>610</v>
      </c>
      <c r="P521" s="261">
        <v>614</v>
      </c>
      <c r="Q521" s="262">
        <v>605</v>
      </c>
      <c r="R521" s="262">
        <v>618</v>
      </c>
      <c r="S521" s="262">
        <v>147</v>
      </c>
      <c r="T521" s="262">
        <v>615</v>
      </c>
      <c r="U521" s="262">
        <v>613</v>
      </c>
      <c r="V521" s="263">
        <v>613</v>
      </c>
      <c r="W521" s="371">
        <f>SUM(B521:V521)</f>
        <v>11454</v>
      </c>
      <c r="X521" s="827" t="s">
        <v>56</v>
      </c>
      <c r="Y521" s="265">
        <f>W508-W521</f>
        <v>38</v>
      </c>
      <c r="Z521" s="266">
        <f>Y521/W521</f>
        <v>3.3176182992840928E-3</v>
      </c>
    </row>
    <row r="522" spans="1:26" x14ac:dyDescent="0.2">
      <c r="A522" s="267" t="s">
        <v>28</v>
      </c>
      <c r="B522" s="832"/>
      <c r="C522" s="833"/>
      <c r="D522" s="833"/>
      <c r="E522" s="833"/>
      <c r="F522" s="833"/>
      <c r="G522" s="833"/>
      <c r="H522" s="834"/>
      <c r="I522" s="832"/>
      <c r="J522" s="833"/>
      <c r="K522" s="833"/>
      <c r="L522" s="833"/>
      <c r="M522" s="833"/>
      <c r="N522" s="833"/>
      <c r="O522" s="834"/>
      <c r="P522" s="832"/>
      <c r="Q522" s="833"/>
      <c r="R522" s="833"/>
      <c r="S522" s="833"/>
      <c r="T522" s="833"/>
      <c r="U522" s="833"/>
      <c r="V522" s="834"/>
      <c r="W522" s="828"/>
      <c r="X522" s="827" t="s">
        <v>57</v>
      </c>
      <c r="Y522" s="827">
        <v>164.16</v>
      </c>
      <c r="Z522" s="827"/>
    </row>
    <row r="523" spans="1:26" ht="13.5" thickBot="1" x14ac:dyDescent="0.25">
      <c r="A523" s="268" t="s">
        <v>26</v>
      </c>
      <c r="B523" s="216">
        <f t="shared" ref="B523:V523" si="214">(B522-B509)</f>
        <v>0</v>
      </c>
      <c r="C523" s="217">
        <f t="shared" si="214"/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322">
        <f t="shared" si="214"/>
        <v>0</v>
      </c>
      <c r="I523" s="216">
        <f t="shared" si="214"/>
        <v>0</v>
      </c>
      <c r="J523" s="217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322">
        <f t="shared" si="214"/>
        <v>0</v>
      </c>
      <c r="P523" s="216">
        <f t="shared" si="214"/>
        <v>0</v>
      </c>
      <c r="Q523" s="217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322">
        <f t="shared" si="214"/>
        <v>0</v>
      </c>
      <c r="W523" s="333"/>
      <c r="X523" s="827" t="s">
        <v>26</v>
      </c>
      <c r="Y523" s="827">
        <f>Y522-Y509</f>
        <v>0.49000000000000909</v>
      </c>
      <c r="Z523" s="827"/>
    </row>
    <row r="526" spans="1:26" ht="13.5" thickBot="1" x14ac:dyDescent="0.25">
      <c r="A526" s="840"/>
      <c r="B526" s="840"/>
      <c r="C526" s="840"/>
      <c r="D526" s="840"/>
      <c r="E526" s="840"/>
      <c r="F526" s="840"/>
      <c r="G526" s="840"/>
      <c r="H526" s="840"/>
      <c r="I526" s="840"/>
      <c r="J526" s="840"/>
      <c r="K526" s="840"/>
      <c r="L526" s="840"/>
      <c r="M526" s="840"/>
      <c r="N526" s="840"/>
      <c r="O526" s="840"/>
      <c r="P526" s="840"/>
      <c r="Q526" s="840"/>
      <c r="R526" s="840"/>
      <c r="S526" s="840"/>
      <c r="T526" s="840"/>
      <c r="U526" s="840"/>
      <c r="V526" s="840"/>
      <c r="W526" s="840"/>
      <c r="X526" s="840"/>
      <c r="Y526" s="840"/>
      <c r="Z526" s="840"/>
    </row>
    <row r="527" spans="1:26" ht="13.5" thickBot="1" x14ac:dyDescent="0.25">
      <c r="A527" s="230" t="s">
        <v>251</v>
      </c>
      <c r="B527" s="885" t="s">
        <v>53</v>
      </c>
      <c r="C527" s="886"/>
      <c r="D527" s="886"/>
      <c r="E527" s="886"/>
      <c r="F527" s="886"/>
      <c r="G527" s="886"/>
      <c r="H527" s="887"/>
      <c r="I527" s="885" t="s">
        <v>114</v>
      </c>
      <c r="J527" s="886"/>
      <c r="K527" s="886"/>
      <c r="L527" s="886"/>
      <c r="M527" s="886"/>
      <c r="N527" s="886"/>
      <c r="O527" s="887"/>
      <c r="P527" s="885" t="s">
        <v>63</v>
      </c>
      <c r="Q527" s="886"/>
      <c r="R527" s="886"/>
      <c r="S527" s="886"/>
      <c r="T527" s="886"/>
      <c r="U527" s="886"/>
      <c r="V527" s="887"/>
      <c r="W527" s="888" t="s">
        <v>55</v>
      </c>
      <c r="X527" s="840"/>
      <c r="Y527" s="840"/>
      <c r="Z527" s="840"/>
    </row>
    <row r="528" spans="1:26" x14ac:dyDescent="0.2">
      <c r="A528" s="231" t="s">
        <v>54</v>
      </c>
      <c r="B528" s="842">
        <v>1</v>
      </c>
      <c r="C528" s="843">
        <v>2</v>
      </c>
      <c r="D528" s="843">
        <v>3</v>
      </c>
      <c r="E528" s="843">
        <v>4</v>
      </c>
      <c r="F528" s="843">
        <v>5</v>
      </c>
      <c r="G528" s="843">
        <v>6</v>
      </c>
      <c r="H528" s="844">
        <v>7</v>
      </c>
      <c r="I528" s="842">
        <v>1</v>
      </c>
      <c r="J528" s="843">
        <v>2</v>
      </c>
      <c r="K528" s="843">
        <v>3</v>
      </c>
      <c r="L528" s="843">
        <v>4</v>
      </c>
      <c r="M528" s="843">
        <v>5</v>
      </c>
      <c r="N528" s="843">
        <v>6</v>
      </c>
      <c r="O528" s="844">
        <v>7</v>
      </c>
      <c r="P528" s="842">
        <v>1</v>
      </c>
      <c r="Q528" s="843">
        <v>2</v>
      </c>
      <c r="R528" s="843">
        <v>3</v>
      </c>
      <c r="S528" s="843">
        <v>4</v>
      </c>
      <c r="T528" s="843">
        <v>5</v>
      </c>
      <c r="U528" s="843">
        <v>6</v>
      </c>
      <c r="V528" s="844">
        <v>7</v>
      </c>
      <c r="W528" s="889"/>
      <c r="X528" s="840"/>
      <c r="Y528" s="840"/>
      <c r="Z528" s="840"/>
    </row>
    <row r="529" spans="1:26" x14ac:dyDescent="0.2">
      <c r="A529" s="236" t="s">
        <v>3</v>
      </c>
      <c r="B529" s="848">
        <v>3960</v>
      </c>
      <c r="C529" s="848">
        <v>3960</v>
      </c>
      <c r="D529" s="848">
        <v>3960</v>
      </c>
      <c r="E529" s="848">
        <v>3960</v>
      </c>
      <c r="F529" s="848">
        <v>3960</v>
      </c>
      <c r="G529" s="848">
        <v>3960</v>
      </c>
      <c r="H529" s="848">
        <v>3960</v>
      </c>
      <c r="I529" s="848">
        <v>3960</v>
      </c>
      <c r="J529" s="848">
        <v>3960</v>
      </c>
      <c r="K529" s="848">
        <v>3960</v>
      </c>
      <c r="L529" s="848">
        <v>3960</v>
      </c>
      <c r="M529" s="848">
        <v>3960</v>
      </c>
      <c r="N529" s="848">
        <v>3960</v>
      </c>
      <c r="O529" s="848">
        <v>3960</v>
      </c>
      <c r="P529" s="848">
        <v>3960</v>
      </c>
      <c r="Q529" s="848">
        <v>3960</v>
      </c>
      <c r="R529" s="848">
        <v>3960</v>
      </c>
      <c r="S529" s="848">
        <v>3960</v>
      </c>
      <c r="T529" s="848">
        <v>3960</v>
      </c>
      <c r="U529" s="848">
        <v>3960</v>
      </c>
      <c r="V529" s="848">
        <v>3960</v>
      </c>
      <c r="W529" s="848">
        <v>3960</v>
      </c>
      <c r="X529" s="210"/>
      <c r="Y529" s="313"/>
      <c r="Z529" s="313"/>
    </row>
    <row r="530" spans="1:26" x14ac:dyDescent="0.2">
      <c r="A530" s="241" t="s">
        <v>6</v>
      </c>
      <c r="B530" s="243">
        <v>4346</v>
      </c>
      <c r="C530" s="243">
        <v>4418</v>
      </c>
      <c r="D530" s="243">
        <v>4714</v>
      </c>
      <c r="E530" s="243">
        <v>3971</v>
      </c>
      <c r="F530" s="243">
        <v>4564</v>
      </c>
      <c r="G530" s="243">
        <v>4294</v>
      </c>
      <c r="H530" s="244">
        <v>4293</v>
      </c>
      <c r="I530" s="242">
        <v>4527</v>
      </c>
      <c r="J530" s="243">
        <v>4437</v>
      </c>
      <c r="K530" s="243">
        <v>4603</v>
      </c>
      <c r="L530" s="243">
        <v>4202</v>
      </c>
      <c r="M530" s="243">
        <v>4385</v>
      </c>
      <c r="N530" s="243">
        <v>4437</v>
      </c>
      <c r="O530" s="244">
        <v>4461</v>
      </c>
      <c r="P530" s="242">
        <v>4496</v>
      </c>
      <c r="Q530" s="243">
        <v>4507</v>
      </c>
      <c r="R530" s="243">
        <v>4449</v>
      </c>
      <c r="S530" s="243">
        <v>4541</v>
      </c>
      <c r="T530" s="243">
        <v>4491</v>
      </c>
      <c r="U530" s="243">
        <v>4466</v>
      </c>
      <c r="V530" s="244">
        <v>4524</v>
      </c>
      <c r="W530" s="390">
        <v>4455</v>
      </c>
      <c r="X530" s="228"/>
      <c r="Y530" s="840"/>
      <c r="Z530" s="840"/>
    </row>
    <row r="531" spans="1:26" x14ac:dyDescent="0.2">
      <c r="A531" s="231" t="s">
        <v>7</v>
      </c>
      <c r="B531" s="245">
        <v>75.599999999999994</v>
      </c>
      <c r="C531" s="246">
        <v>77.8</v>
      </c>
      <c r="D531" s="246">
        <v>82.2</v>
      </c>
      <c r="E531" s="246">
        <v>60</v>
      </c>
      <c r="F531" s="246">
        <v>77.8</v>
      </c>
      <c r="G531" s="246">
        <v>66.7</v>
      </c>
      <c r="H531" s="247">
        <v>57.8</v>
      </c>
      <c r="I531" s="245">
        <v>55.6</v>
      </c>
      <c r="J531" s="246">
        <v>80</v>
      </c>
      <c r="K531" s="246">
        <v>75.599999999999994</v>
      </c>
      <c r="L531" s="246">
        <v>66.7</v>
      </c>
      <c r="M531" s="246">
        <v>64.400000000000006</v>
      </c>
      <c r="N531" s="246">
        <v>66.7</v>
      </c>
      <c r="O531" s="247">
        <v>77.8</v>
      </c>
      <c r="P531" s="245">
        <v>60.9</v>
      </c>
      <c r="Q531" s="246">
        <v>91.1</v>
      </c>
      <c r="R531" s="246">
        <v>80.900000000000006</v>
      </c>
      <c r="S531" s="246">
        <v>75</v>
      </c>
      <c r="T531" s="246">
        <v>71.7</v>
      </c>
      <c r="U531" s="246">
        <v>76.099999999999994</v>
      </c>
      <c r="V531" s="247">
        <v>84.4</v>
      </c>
      <c r="W531" s="441">
        <v>0.71899999999999997</v>
      </c>
      <c r="X531" s="210"/>
      <c r="Y531" s="210"/>
      <c r="Z531" s="210"/>
    </row>
    <row r="532" spans="1:26" ht="13.5" thickBot="1" x14ac:dyDescent="0.25">
      <c r="A532" s="256" t="s">
        <v>8</v>
      </c>
      <c r="B532" s="245">
        <v>8.1</v>
      </c>
      <c r="C532" s="246">
        <v>9.1</v>
      </c>
      <c r="D532" s="246">
        <v>7.8</v>
      </c>
      <c r="E532" s="246">
        <v>16</v>
      </c>
      <c r="F532" s="699">
        <v>9.2999999999999999E-2</v>
      </c>
      <c r="G532" s="699">
        <v>0.115</v>
      </c>
      <c r="H532" s="700">
        <v>0.11899999999999999</v>
      </c>
      <c r="I532" s="698">
        <v>0.11700000000000001</v>
      </c>
      <c r="J532" s="699">
        <v>9.5000000000000001E-2</v>
      </c>
      <c r="K532" s="699">
        <v>8.4000000000000005E-2</v>
      </c>
      <c r="L532" s="699">
        <v>9.8000000000000004E-2</v>
      </c>
      <c r="M532" s="699">
        <v>0.105</v>
      </c>
      <c r="N532" s="699">
        <v>0.1</v>
      </c>
      <c r="O532" s="700">
        <v>8.7999999999999995E-2</v>
      </c>
      <c r="P532" s="698">
        <v>9.8000000000000004E-2</v>
      </c>
      <c r="Q532" s="699">
        <v>6.4000000000000001E-2</v>
      </c>
      <c r="R532" s="699">
        <v>7.5999999999999998E-2</v>
      </c>
      <c r="S532" s="699">
        <v>8.1000000000000003E-2</v>
      </c>
      <c r="T532" s="699">
        <v>9.4E-2</v>
      </c>
      <c r="U532" s="699">
        <v>8.4000000000000005E-2</v>
      </c>
      <c r="V532" s="700">
        <v>7.2999999999999995E-2</v>
      </c>
      <c r="W532" s="442">
        <v>9.7000000000000003E-2</v>
      </c>
      <c r="X532" s="228"/>
      <c r="Y532" s="840"/>
      <c r="Z532" s="840"/>
    </row>
    <row r="533" spans="1:26" x14ac:dyDescent="0.2">
      <c r="A533" s="483" t="s">
        <v>1</v>
      </c>
      <c r="B533" s="775">
        <f t="shared" ref="B533:E533" si="215">B530/B529*100-100</f>
        <v>9.7474747474747545</v>
      </c>
      <c r="C533" s="775">
        <f t="shared" si="215"/>
        <v>11.565656565656553</v>
      </c>
      <c r="D533" s="775">
        <f t="shared" si="215"/>
        <v>19.040404040404042</v>
      </c>
      <c r="E533" s="775">
        <f t="shared" si="215"/>
        <v>0.27777777777777146</v>
      </c>
      <c r="F533" s="775">
        <f>F530/F529*100-100</f>
        <v>15.252525252525245</v>
      </c>
      <c r="G533" s="775">
        <f t="shared" ref="G533:N533" si="216">G530/G529*100-100</f>
        <v>8.4343434343434325</v>
      </c>
      <c r="H533" s="787">
        <f t="shared" si="216"/>
        <v>8.4090909090909065</v>
      </c>
      <c r="I533" s="774">
        <f t="shared" si="216"/>
        <v>14.318181818181813</v>
      </c>
      <c r="J533" s="775">
        <f t="shared" si="216"/>
        <v>12.045454545454533</v>
      </c>
      <c r="K533" s="775">
        <f t="shared" si="216"/>
        <v>16.23737373737373</v>
      </c>
      <c r="L533" s="775">
        <f t="shared" si="216"/>
        <v>6.1111111111111143</v>
      </c>
      <c r="M533" s="775">
        <f t="shared" si="216"/>
        <v>10.732323232323225</v>
      </c>
      <c r="N533" s="775">
        <f t="shared" si="216"/>
        <v>12.045454545454533</v>
      </c>
      <c r="O533" s="787">
        <f>O530/O529*100-100</f>
        <v>12.651515151515142</v>
      </c>
      <c r="P533" s="774">
        <f t="shared" ref="P533:W533" si="217">P530/P529*100-100</f>
        <v>13.535353535353536</v>
      </c>
      <c r="Q533" s="775">
        <f t="shared" si="217"/>
        <v>13.813131313131308</v>
      </c>
      <c r="R533" s="775">
        <f t="shared" si="217"/>
        <v>12.348484848484858</v>
      </c>
      <c r="S533" s="775">
        <f t="shared" si="217"/>
        <v>14.671717171717177</v>
      </c>
      <c r="T533" s="775">
        <f t="shared" si="217"/>
        <v>13.409090909090907</v>
      </c>
      <c r="U533" s="775">
        <f t="shared" si="217"/>
        <v>12.777777777777771</v>
      </c>
      <c r="V533" s="787">
        <f t="shared" si="217"/>
        <v>14.242424242424235</v>
      </c>
      <c r="W533" s="480">
        <f t="shared" si="217"/>
        <v>12.5</v>
      </c>
      <c r="X533" s="547"/>
      <c r="Y533" s="210"/>
      <c r="Z533" s="210"/>
    </row>
    <row r="534" spans="1:26" ht="13.5" thickBot="1" x14ac:dyDescent="0.25">
      <c r="A534" s="484" t="s">
        <v>27</v>
      </c>
      <c r="B534" s="221">
        <f t="shared" ref="B534:W534" si="218">B530-B517</f>
        <v>4266</v>
      </c>
      <c r="C534" s="221">
        <f t="shared" si="218"/>
        <v>4340.2</v>
      </c>
      <c r="D534" s="221">
        <f t="shared" si="218"/>
        <v>4631.8</v>
      </c>
      <c r="E534" s="221">
        <f t="shared" si="218"/>
        <v>3877.2</v>
      </c>
      <c r="F534" s="221">
        <f t="shared" si="218"/>
        <v>4484</v>
      </c>
      <c r="G534" s="221">
        <f t="shared" si="218"/>
        <v>4227.3</v>
      </c>
      <c r="H534" s="226">
        <f t="shared" si="218"/>
        <v>4230.8</v>
      </c>
      <c r="I534" s="220">
        <f t="shared" si="218"/>
        <v>4453.7</v>
      </c>
      <c r="J534" s="221">
        <f t="shared" si="218"/>
        <v>4354.8</v>
      </c>
      <c r="K534" s="221">
        <f t="shared" si="218"/>
        <v>4534.1000000000004</v>
      </c>
      <c r="L534" s="221">
        <f t="shared" si="218"/>
        <v>4128.7</v>
      </c>
      <c r="M534" s="221">
        <f t="shared" si="218"/>
        <v>4302.8</v>
      </c>
      <c r="N534" s="221">
        <f t="shared" si="218"/>
        <v>4359.2</v>
      </c>
      <c r="O534" s="226">
        <f t="shared" si="218"/>
        <v>4389.8999999999996</v>
      </c>
      <c r="P534" s="220">
        <f t="shared" si="218"/>
        <v>4431.6000000000004</v>
      </c>
      <c r="Q534" s="221">
        <f t="shared" si="218"/>
        <v>4427</v>
      </c>
      <c r="R534" s="221">
        <f t="shared" si="218"/>
        <v>4364.6000000000004</v>
      </c>
      <c r="S534" s="221">
        <f t="shared" si="218"/>
        <v>4474.3</v>
      </c>
      <c r="T534" s="221">
        <f t="shared" si="218"/>
        <v>4413.2</v>
      </c>
      <c r="U534" s="221">
        <f t="shared" si="218"/>
        <v>4397.1000000000004</v>
      </c>
      <c r="V534" s="226">
        <f t="shared" si="218"/>
        <v>4455.1000000000004</v>
      </c>
      <c r="W534" s="370">
        <f t="shared" si="218"/>
        <v>4454.2780000000002</v>
      </c>
      <c r="X534" s="210"/>
      <c r="Y534" s="840"/>
      <c r="Z534" s="840"/>
    </row>
    <row r="535" spans="1:26" x14ac:dyDescent="0.2">
      <c r="A535" s="267" t="s">
        <v>51</v>
      </c>
      <c r="B535" s="851">
        <f>[1]LF!$E$371</f>
        <v>601</v>
      </c>
      <c r="C535" s="852">
        <f>[1]LF!$Q$371</f>
        <v>614</v>
      </c>
      <c r="D535" s="852">
        <f>[1]LF!$AC$371</f>
        <v>612</v>
      </c>
      <c r="E535" s="852">
        <f>[1]LF!$AO$371</f>
        <v>137</v>
      </c>
      <c r="F535" s="852">
        <f>[1]LF!$BA$371</f>
        <v>604</v>
      </c>
      <c r="G535" s="852">
        <f>[1]LF!$BM$371</f>
        <v>610</v>
      </c>
      <c r="H535" s="853">
        <f>[1]LF!$BY$371</f>
        <v>608</v>
      </c>
      <c r="I535" s="854">
        <f>[1]LF!$CK$371</f>
        <v>603</v>
      </c>
      <c r="J535" s="852">
        <f>[1]LF!$CW$371</f>
        <v>608</v>
      </c>
      <c r="K535" s="852">
        <f>[1]LF!$DI$371</f>
        <v>604</v>
      </c>
      <c r="L535" s="852">
        <f>[1]LF!$DU$371</f>
        <v>145</v>
      </c>
      <c r="M535" s="852">
        <f>[1]LF!$EG$371</f>
        <v>607</v>
      </c>
      <c r="N535" s="852">
        <f>[1]LF!$ES$371</f>
        <v>608</v>
      </c>
      <c r="O535" s="855">
        <f>[1]LF!$FE$371</f>
        <v>603</v>
      </c>
      <c r="P535" s="851">
        <f>[1]LF!$FQ$371</f>
        <v>614</v>
      </c>
      <c r="Q535" s="852">
        <f>[1]LF!$GC$371</f>
        <v>604</v>
      </c>
      <c r="R535" s="852">
        <f>[1]LF!$GO$371</f>
        <v>613</v>
      </c>
      <c r="S535" s="852">
        <f>[1]LF!$HA$371</f>
        <v>133</v>
      </c>
      <c r="T535" s="852">
        <f>[1]LF!$HM$371</f>
        <v>613</v>
      </c>
      <c r="U535" s="852">
        <f>[1]LF!$HY$371</f>
        <v>605</v>
      </c>
      <c r="V535" s="853">
        <f>[1]LF!$IK$371</f>
        <v>612</v>
      </c>
      <c r="W535" s="371">
        <f>SUM(B535:V535)</f>
        <v>11358</v>
      </c>
      <c r="X535" s="840" t="s">
        <v>56</v>
      </c>
      <c r="Y535" s="265">
        <v>43</v>
      </c>
      <c r="Z535" s="266">
        <f>Y535/W535</f>
        <v>3.7858777953865119E-3</v>
      </c>
    </row>
    <row r="536" spans="1:26" x14ac:dyDescent="0.2">
      <c r="A536" s="267" t="s">
        <v>28</v>
      </c>
      <c r="B536" s="845"/>
      <c r="C536" s="846"/>
      <c r="D536" s="846"/>
      <c r="E536" s="846"/>
      <c r="F536" s="846"/>
      <c r="G536" s="846"/>
      <c r="H536" s="847"/>
      <c r="I536" s="845"/>
      <c r="J536" s="846"/>
      <c r="K536" s="846"/>
      <c r="L536" s="846"/>
      <c r="M536" s="846"/>
      <c r="N536" s="846"/>
      <c r="O536" s="847"/>
      <c r="P536" s="866"/>
      <c r="Q536" s="867"/>
      <c r="R536" s="867"/>
      <c r="S536" s="867"/>
      <c r="T536" s="867"/>
      <c r="U536" s="867"/>
      <c r="V536" s="868"/>
      <c r="W536" s="841"/>
      <c r="X536" s="840" t="s">
        <v>57</v>
      </c>
      <c r="Y536" s="840">
        <v>163.66999999999999</v>
      </c>
      <c r="Z536" s="840"/>
    </row>
    <row r="537" spans="1:26" ht="13.5" thickBot="1" x14ac:dyDescent="0.25">
      <c r="A537" s="268" t="s">
        <v>26</v>
      </c>
      <c r="B537" s="216">
        <f t="shared" ref="B537:V537" si="219">(B536-B523)</f>
        <v>0</v>
      </c>
      <c r="C537" s="217">
        <f t="shared" si="219"/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322">
        <f t="shared" si="219"/>
        <v>0</v>
      </c>
      <c r="I537" s="216">
        <f t="shared" si="219"/>
        <v>0</v>
      </c>
      <c r="J537" s="217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322">
        <f t="shared" si="219"/>
        <v>0</v>
      </c>
      <c r="P537" s="216">
        <f t="shared" si="219"/>
        <v>0</v>
      </c>
      <c r="Q537" s="217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322">
        <f t="shared" si="219"/>
        <v>0</v>
      </c>
      <c r="W537" s="333"/>
      <c r="X537" s="835" t="s">
        <v>26</v>
      </c>
      <c r="Y537" s="835">
        <f>Y536-Y522</f>
        <v>-0.49000000000000909</v>
      </c>
      <c r="Z537" s="835"/>
    </row>
    <row r="538" spans="1:26" x14ac:dyDescent="0.2">
      <c r="A538" s="840"/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</row>
    <row r="540" spans="1:26" ht="13.5" thickBot="1" x14ac:dyDescent="0.25"/>
    <row r="541" spans="1:26" ht="13.5" thickBot="1" x14ac:dyDescent="0.25">
      <c r="A541" s="230" t="s">
        <v>252</v>
      </c>
      <c r="B541" s="967" t="s">
        <v>53</v>
      </c>
      <c r="C541" s="968"/>
      <c r="D541" s="968"/>
      <c r="E541" s="968"/>
      <c r="F541" s="968"/>
      <c r="G541" s="968"/>
      <c r="H541" s="969"/>
      <c r="I541" s="967" t="s">
        <v>114</v>
      </c>
      <c r="J541" s="968"/>
      <c r="K541" s="968"/>
      <c r="L541" s="968"/>
      <c r="M541" s="968"/>
      <c r="N541" s="968"/>
      <c r="O541" s="969"/>
      <c r="P541" s="967" t="s">
        <v>63</v>
      </c>
      <c r="Q541" s="968"/>
      <c r="R541" s="968"/>
      <c r="S541" s="968"/>
      <c r="T541" s="968"/>
      <c r="U541" s="968"/>
      <c r="V541" s="969"/>
      <c r="W541" s="888" t="s">
        <v>55</v>
      </c>
      <c r="X541" s="861">
        <v>856</v>
      </c>
      <c r="Y541" s="861"/>
      <c r="Z541" s="861"/>
    </row>
    <row r="542" spans="1:26" x14ac:dyDescent="0.2">
      <c r="A542" s="231" t="s">
        <v>54</v>
      </c>
      <c r="B542" s="863">
        <v>1</v>
      </c>
      <c r="C542" s="864">
        <v>2</v>
      </c>
      <c r="D542" s="864">
        <v>3</v>
      </c>
      <c r="E542" s="864">
        <v>4</v>
      </c>
      <c r="F542" s="864">
        <v>5</v>
      </c>
      <c r="G542" s="864">
        <v>6</v>
      </c>
      <c r="H542" s="865">
        <v>7</v>
      </c>
      <c r="I542" s="863">
        <v>1</v>
      </c>
      <c r="J542" s="864">
        <v>2</v>
      </c>
      <c r="K542" s="864">
        <v>3</v>
      </c>
      <c r="L542" s="864">
        <v>4</v>
      </c>
      <c r="M542" s="864">
        <v>5</v>
      </c>
      <c r="N542" s="864">
        <v>6</v>
      </c>
      <c r="O542" s="865">
        <v>7</v>
      </c>
      <c r="P542" s="863">
        <v>1</v>
      </c>
      <c r="Q542" s="864">
        <v>2</v>
      </c>
      <c r="R542" s="864">
        <v>3</v>
      </c>
      <c r="S542" s="864">
        <v>4</v>
      </c>
      <c r="T542" s="864">
        <v>5</v>
      </c>
      <c r="U542" s="864">
        <v>6</v>
      </c>
      <c r="V542" s="865">
        <v>7</v>
      </c>
      <c r="W542" s="991"/>
      <c r="X542" s="861"/>
      <c r="Y542" s="861"/>
      <c r="Z542" s="861"/>
    </row>
    <row r="543" spans="1:26" x14ac:dyDescent="0.2">
      <c r="A543" s="236" t="s">
        <v>3</v>
      </c>
      <c r="B543" s="874">
        <v>3978</v>
      </c>
      <c r="C543" s="849">
        <v>3978</v>
      </c>
      <c r="D543" s="849">
        <v>3978</v>
      </c>
      <c r="E543" s="849">
        <v>3978</v>
      </c>
      <c r="F543" s="849">
        <v>3978</v>
      </c>
      <c r="G543" s="849">
        <v>3978</v>
      </c>
      <c r="H543" s="848">
        <v>3978</v>
      </c>
      <c r="I543" s="874">
        <v>3978</v>
      </c>
      <c r="J543" s="849">
        <v>3978</v>
      </c>
      <c r="K543" s="849">
        <v>3978</v>
      </c>
      <c r="L543" s="849">
        <v>3978</v>
      </c>
      <c r="M543" s="849">
        <v>3978</v>
      </c>
      <c r="N543" s="849">
        <v>3978</v>
      </c>
      <c r="O543" s="848">
        <v>3978</v>
      </c>
      <c r="P543" s="874">
        <v>3978</v>
      </c>
      <c r="Q543" s="849">
        <v>3978</v>
      </c>
      <c r="R543" s="849">
        <v>3978</v>
      </c>
      <c r="S543" s="849">
        <v>3978</v>
      </c>
      <c r="T543" s="849">
        <v>3978</v>
      </c>
      <c r="U543" s="849">
        <v>3978</v>
      </c>
      <c r="V543" s="848">
        <v>3978</v>
      </c>
      <c r="W543" s="869">
        <v>3978</v>
      </c>
      <c r="X543" s="210"/>
      <c r="Y543" s="313"/>
      <c r="Z543" s="313"/>
    </row>
    <row r="544" spans="1:26" x14ac:dyDescent="0.2">
      <c r="A544" s="241" t="s">
        <v>6</v>
      </c>
      <c r="B544" s="242">
        <v>4544</v>
      </c>
      <c r="C544" s="243">
        <v>4663</v>
      </c>
      <c r="D544" s="243">
        <v>4520</v>
      </c>
      <c r="E544" s="243">
        <v>4688</v>
      </c>
      <c r="F544" s="243">
        <v>4538</v>
      </c>
      <c r="G544" s="243">
        <v>4429</v>
      </c>
      <c r="H544" s="244">
        <v>4577</v>
      </c>
      <c r="I544" s="242">
        <v>4528</v>
      </c>
      <c r="J544" s="243">
        <v>4488</v>
      </c>
      <c r="K544" s="243">
        <v>4587</v>
      </c>
      <c r="L544" s="243">
        <v>4256</v>
      </c>
      <c r="M544" s="243">
        <v>4532</v>
      </c>
      <c r="N544" s="243">
        <v>4503</v>
      </c>
      <c r="O544" s="244">
        <v>4426</v>
      </c>
      <c r="P544" s="242">
        <v>4552</v>
      </c>
      <c r="Q544" s="243">
        <v>4540</v>
      </c>
      <c r="R544" s="243">
        <v>4856</v>
      </c>
      <c r="S544" s="243">
        <v>4661</v>
      </c>
      <c r="T544" s="243">
        <v>4764</v>
      </c>
      <c r="U544" s="243">
        <v>4394</v>
      </c>
      <c r="V544" s="244">
        <v>4353</v>
      </c>
      <c r="W544" s="390">
        <v>4544</v>
      </c>
      <c r="X544" s="228"/>
      <c r="Y544" s="861"/>
      <c r="Z544" s="861"/>
    </row>
    <row r="545" spans="1:26" x14ac:dyDescent="0.2">
      <c r="A545" s="231" t="s">
        <v>7</v>
      </c>
      <c r="B545" s="245">
        <v>75.599999999999994</v>
      </c>
      <c r="C545" s="246">
        <v>75.599999999999994</v>
      </c>
      <c r="D545" s="246">
        <v>80</v>
      </c>
      <c r="E545" s="246">
        <v>68.8</v>
      </c>
      <c r="F545" s="246">
        <v>64.400000000000006</v>
      </c>
      <c r="G545" s="246">
        <v>66.7</v>
      </c>
      <c r="H545" s="247">
        <v>64.400000000000006</v>
      </c>
      <c r="I545" s="245">
        <v>75.599999999999994</v>
      </c>
      <c r="J545" s="246">
        <v>77.8</v>
      </c>
      <c r="K545" s="246">
        <v>75.599999999999994</v>
      </c>
      <c r="L545" s="246">
        <v>50</v>
      </c>
      <c r="M545" s="246">
        <v>82.2</v>
      </c>
      <c r="N545" s="246">
        <v>64.400000000000006</v>
      </c>
      <c r="O545" s="247">
        <v>82.2</v>
      </c>
      <c r="P545" s="245">
        <v>73.3</v>
      </c>
      <c r="Q545" s="246">
        <v>77.8</v>
      </c>
      <c r="R545" s="246">
        <v>88.9</v>
      </c>
      <c r="S545" s="246">
        <v>75</v>
      </c>
      <c r="T545" s="246">
        <v>75.599999999999994</v>
      </c>
      <c r="U545" s="246">
        <v>60</v>
      </c>
      <c r="V545" s="247">
        <v>68.900000000000006</v>
      </c>
      <c r="W545" s="441">
        <v>0.71599999999999997</v>
      </c>
      <c r="X545" s="210"/>
      <c r="Y545" s="210"/>
      <c r="Z545" s="210"/>
    </row>
    <row r="546" spans="1:26" ht="13.5" thickBot="1" x14ac:dyDescent="0.25">
      <c r="A546" s="256" t="s">
        <v>8</v>
      </c>
      <c r="B546" s="870">
        <v>8.6</v>
      </c>
      <c r="C546" s="871">
        <v>9.1999999999999993</v>
      </c>
      <c r="D546" s="871">
        <v>7.4</v>
      </c>
      <c r="E546" s="871">
        <v>9.9</v>
      </c>
      <c r="F546" s="699">
        <v>0.09</v>
      </c>
      <c r="G546" s="699">
        <v>9.1999999999999998E-2</v>
      </c>
      <c r="H546" s="700">
        <v>0.104</v>
      </c>
      <c r="I546" s="698">
        <v>7.9000000000000001E-2</v>
      </c>
      <c r="J546" s="699">
        <v>8.1000000000000003E-2</v>
      </c>
      <c r="K546" s="699">
        <v>8.5000000000000006E-2</v>
      </c>
      <c r="L546" s="699">
        <v>0.11799999999999999</v>
      </c>
      <c r="M546" s="699">
        <v>7.8E-2</v>
      </c>
      <c r="N546" s="699">
        <v>0.114</v>
      </c>
      <c r="O546" s="700">
        <v>7.5999999999999998E-2</v>
      </c>
      <c r="P546" s="698">
        <v>8.8999999999999996E-2</v>
      </c>
      <c r="Q546" s="699">
        <v>7.4999999999999997E-2</v>
      </c>
      <c r="R546" s="699">
        <v>6.2E-2</v>
      </c>
      <c r="S546" s="699">
        <v>8.8999999999999996E-2</v>
      </c>
      <c r="T546" s="699">
        <v>8.4000000000000005E-2</v>
      </c>
      <c r="U546" s="699">
        <v>0.104</v>
      </c>
      <c r="V546" s="700">
        <v>9.0999999999999998E-2</v>
      </c>
      <c r="W546" s="442">
        <v>9.0999999999999998E-2</v>
      </c>
      <c r="X546" s="228"/>
      <c r="Y546" s="861"/>
      <c r="Z546" s="861"/>
    </row>
    <row r="547" spans="1:26" x14ac:dyDescent="0.2">
      <c r="A547" s="483" t="s">
        <v>1</v>
      </c>
      <c r="B547" s="774">
        <f t="shared" ref="B547:E547" si="220">B544/B543*100-100</f>
        <v>14.228255404725985</v>
      </c>
      <c r="C547" s="775">
        <f t="shared" si="220"/>
        <v>17.219708396178987</v>
      </c>
      <c r="D547" s="775">
        <f t="shared" si="220"/>
        <v>13.624937154348913</v>
      </c>
      <c r="E547" s="775">
        <f t="shared" si="220"/>
        <v>17.848164906988444</v>
      </c>
      <c r="F547" s="775">
        <f>F544/F543*100-100</f>
        <v>14.077425842131717</v>
      </c>
      <c r="G547" s="775">
        <f t="shared" ref="G547:N547" si="221">G544/G543*100-100</f>
        <v>11.337355455002523</v>
      </c>
      <c r="H547" s="787">
        <f t="shared" si="221"/>
        <v>15.057817998994466</v>
      </c>
      <c r="I547" s="774">
        <f t="shared" si="221"/>
        <v>13.826043237807937</v>
      </c>
      <c r="J547" s="775">
        <f t="shared" si="221"/>
        <v>12.820512820512818</v>
      </c>
      <c r="K547" s="775">
        <f t="shared" si="221"/>
        <v>15.309200603318246</v>
      </c>
      <c r="L547" s="775">
        <f t="shared" si="221"/>
        <v>6.9884364002011097</v>
      </c>
      <c r="M547" s="775">
        <f t="shared" si="221"/>
        <v>13.926596279537449</v>
      </c>
      <c r="N547" s="775">
        <f t="shared" si="221"/>
        <v>13.197586726998495</v>
      </c>
      <c r="O547" s="787">
        <f>O544/O543*100-100</f>
        <v>11.261940673705382</v>
      </c>
      <c r="P547" s="774">
        <f t="shared" ref="P547:W547" si="222">P544/P543*100-100</f>
        <v>14.429361488185009</v>
      </c>
      <c r="Q547" s="775">
        <f t="shared" si="222"/>
        <v>14.127702362996473</v>
      </c>
      <c r="R547" s="775">
        <f t="shared" si="222"/>
        <v>22.071392659627961</v>
      </c>
      <c r="S547" s="775">
        <f t="shared" si="222"/>
        <v>17.169431875314231</v>
      </c>
      <c r="T547" s="775">
        <f t="shared" si="222"/>
        <v>19.758672699849171</v>
      </c>
      <c r="U547" s="775">
        <f t="shared" si="222"/>
        <v>10.457516339869287</v>
      </c>
      <c r="V547" s="787">
        <f t="shared" si="222"/>
        <v>9.426847662141796</v>
      </c>
      <c r="W547" s="480">
        <f t="shared" si="222"/>
        <v>14.228255404725985</v>
      </c>
      <c r="X547" s="547"/>
      <c r="Y547" s="210"/>
      <c r="Z547" s="210"/>
    </row>
    <row r="548" spans="1:26" ht="13.5" thickBot="1" x14ac:dyDescent="0.25">
      <c r="A548" s="484" t="s">
        <v>27</v>
      </c>
      <c r="B548" s="220">
        <f t="shared" ref="B548:W548" si="223">B544-B531</f>
        <v>4468.3999999999996</v>
      </c>
      <c r="C548" s="221">
        <f t="shared" si="223"/>
        <v>4585.2</v>
      </c>
      <c r="D548" s="221">
        <f t="shared" si="223"/>
        <v>4437.8</v>
      </c>
      <c r="E548" s="221">
        <f t="shared" si="223"/>
        <v>4628</v>
      </c>
      <c r="F548" s="221">
        <f t="shared" si="223"/>
        <v>4460.2</v>
      </c>
      <c r="G548" s="221">
        <f t="shared" si="223"/>
        <v>4362.3</v>
      </c>
      <c r="H548" s="226">
        <f t="shared" si="223"/>
        <v>4519.2</v>
      </c>
      <c r="I548" s="220">
        <f t="shared" si="223"/>
        <v>4472.3999999999996</v>
      </c>
      <c r="J548" s="221">
        <f t="shared" si="223"/>
        <v>4408</v>
      </c>
      <c r="K548" s="221">
        <f t="shared" si="223"/>
        <v>4511.3999999999996</v>
      </c>
      <c r="L548" s="221">
        <f t="shared" si="223"/>
        <v>4189.3</v>
      </c>
      <c r="M548" s="221">
        <f t="shared" si="223"/>
        <v>4467.6000000000004</v>
      </c>
      <c r="N548" s="221">
        <f t="shared" si="223"/>
        <v>4436.3</v>
      </c>
      <c r="O548" s="226">
        <f t="shared" si="223"/>
        <v>4348.2</v>
      </c>
      <c r="P548" s="220">
        <f t="shared" si="223"/>
        <v>4491.1000000000004</v>
      </c>
      <c r="Q548" s="221">
        <f t="shared" si="223"/>
        <v>4448.8999999999996</v>
      </c>
      <c r="R548" s="221">
        <f t="shared" si="223"/>
        <v>4775.1000000000004</v>
      </c>
      <c r="S548" s="221">
        <f t="shared" si="223"/>
        <v>4586</v>
      </c>
      <c r="T548" s="221">
        <f t="shared" si="223"/>
        <v>4692.3</v>
      </c>
      <c r="U548" s="221">
        <f t="shared" si="223"/>
        <v>4317.8999999999996</v>
      </c>
      <c r="V548" s="226">
        <f t="shared" si="223"/>
        <v>4268.6000000000004</v>
      </c>
      <c r="W548" s="370">
        <f t="shared" si="223"/>
        <v>4543.2809999999999</v>
      </c>
      <c r="X548" s="210"/>
      <c r="Y548" s="861"/>
      <c r="Z548" s="861"/>
    </row>
    <row r="549" spans="1:26" x14ac:dyDescent="0.2">
      <c r="A549" s="267" t="s">
        <v>51</v>
      </c>
      <c r="B549" s="851">
        <v>601</v>
      </c>
      <c r="C549" s="852">
        <v>614</v>
      </c>
      <c r="D549" s="852">
        <v>612</v>
      </c>
      <c r="E549" s="852">
        <v>139</v>
      </c>
      <c r="F549" s="852">
        <v>605</v>
      </c>
      <c r="G549" s="852">
        <v>610</v>
      </c>
      <c r="H549" s="853">
        <v>608</v>
      </c>
      <c r="I549" s="854">
        <v>604</v>
      </c>
      <c r="J549" s="852">
        <v>609</v>
      </c>
      <c r="K549" s="852">
        <v>606</v>
      </c>
      <c r="L549" s="852">
        <v>146</v>
      </c>
      <c r="M549" s="852">
        <v>607</v>
      </c>
      <c r="N549" s="852">
        <v>608</v>
      </c>
      <c r="O549" s="855">
        <v>604</v>
      </c>
      <c r="P549" s="851">
        <v>614</v>
      </c>
      <c r="Q549" s="852">
        <v>604</v>
      </c>
      <c r="R549" s="852">
        <v>613</v>
      </c>
      <c r="S549" s="852">
        <v>135</v>
      </c>
      <c r="T549" s="852">
        <v>613</v>
      </c>
      <c r="U549" s="852">
        <v>605</v>
      </c>
      <c r="V549" s="853">
        <v>612</v>
      </c>
      <c r="W549" s="371">
        <f>SUM(B549:V549)</f>
        <v>11369</v>
      </c>
      <c r="X549" s="861" t="s">
        <v>56</v>
      </c>
      <c r="Y549" s="265">
        <v>43</v>
      </c>
      <c r="Z549" s="266">
        <f>Y549/W549</f>
        <v>3.7822147946169407E-3</v>
      </c>
    </row>
    <row r="550" spans="1:26" x14ac:dyDescent="0.2">
      <c r="A550" s="267" t="s">
        <v>28</v>
      </c>
      <c r="B550" s="866"/>
      <c r="C550" s="867"/>
      <c r="D550" s="867"/>
      <c r="E550" s="867"/>
      <c r="F550" s="867"/>
      <c r="G550" s="867"/>
      <c r="H550" s="868"/>
      <c r="I550" s="866"/>
      <c r="J550" s="867"/>
      <c r="K550" s="867"/>
      <c r="L550" s="867"/>
      <c r="M550" s="867"/>
      <c r="N550" s="867"/>
      <c r="O550" s="868"/>
      <c r="P550" s="866"/>
      <c r="Q550" s="867"/>
      <c r="R550" s="867"/>
      <c r="S550" s="867"/>
      <c r="T550" s="867"/>
      <c r="U550" s="867"/>
      <c r="V550" s="868"/>
      <c r="W550" s="862"/>
      <c r="X550" s="861" t="s">
        <v>57</v>
      </c>
      <c r="Y550" s="861">
        <v>163.19999999999999</v>
      </c>
      <c r="Z550" s="861"/>
    </row>
    <row r="551" spans="1:26" ht="13.5" thickBot="1" x14ac:dyDescent="0.25">
      <c r="A551" s="268" t="s">
        <v>26</v>
      </c>
      <c r="B551" s="216">
        <f t="shared" ref="B551:V551" si="224">(B550-B537)</f>
        <v>0</v>
      </c>
      <c r="C551" s="217">
        <f t="shared" si="224"/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322">
        <f t="shared" si="224"/>
        <v>0</v>
      </c>
      <c r="I551" s="216">
        <f t="shared" si="224"/>
        <v>0</v>
      </c>
      <c r="J551" s="217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322">
        <f t="shared" si="224"/>
        <v>0</v>
      </c>
      <c r="P551" s="216">
        <f t="shared" si="224"/>
        <v>0</v>
      </c>
      <c r="Q551" s="217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322">
        <f t="shared" si="224"/>
        <v>0</v>
      </c>
      <c r="W551" s="333"/>
      <c r="X551" s="861" t="s">
        <v>26</v>
      </c>
      <c r="Y551" s="861">
        <f>Y550-Y536</f>
        <v>-0.46999999999999886</v>
      </c>
      <c r="Z551" s="861"/>
    </row>
  </sheetData>
  <mergeCells count="297">
    <mergeCell ref="B541:H541"/>
    <mergeCell ref="I541:O541"/>
    <mergeCell ref="P541:V541"/>
    <mergeCell ref="W541:W542"/>
    <mergeCell ref="Z293:Z295"/>
    <mergeCell ref="B279:K279"/>
    <mergeCell ref="L279:O279"/>
    <mergeCell ref="P279:Y279"/>
    <mergeCell ref="Z279:Z281"/>
    <mergeCell ref="Z307:Z309"/>
    <mergeCell ref="Z324:AI324"/>
    <mergeCell ref="B326:B329"/>
    <mergeCell ref="G326:G329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AI326:AI329"/>
    <mergeCell ref="V326:V329"/>
    <mergeCell ref="Z251:Z253"/>
    <mergeCell ref="B237:K237"/>
    <mergeCell ref="L237:O237"/>
    <mergeCell ref="P237:Y237"/>
    <mergeCell ref="Z237:Z239"/>
    <mergeCell ref="W326:W329"/>
    <mergeCell ref="X326:X329"/>
    <mergeCell ref="Z326:Z329"/>
    <mergeCell ref="Z265:Z267"/>
    <mergeCell ref="B251:K251"/>
    <mergeCell ref="L251:O251"/>
    <mergeCell ref="P251:Y251"/>
    <mergeCell ref="B265:K265"/>
    <mergeCell ref="L265:O265"/>
    <mergeCell ref="P265:Y265"/>
    <mergeCell ref="U326:U329"/>
    <mergeCell ref="B324:K324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B209:K209"/>
    <mergeCell ref="L209:O209"/>
    <mergeCell ref="P209:Y209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AI330:AI333"/>
    <mergeCell ref="AJ330:AJ333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G334:G337"/>
    <mergeCell ref="H334:H337"/>
    <mergeCell ref="I334:I337"/>
    <mergeCell ref="J334:J337"/>
    <mergeCell ref="K334:K337"/>
    <mergeCell ref="L334:L337"/>
    <mergeCell ref="Z334:Z337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T342:T345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Z342:Z345"/>
    <mergeCell ref="AE342:AE345"/>
    <mergeCell ref="AF342:AF345"/>
    <mergeCell ref="AG342:AG345"/>
    <mergeCell ref="T338:T341"/>
    <mergeCell ref="U338:U341"/>
    <mergeCell ref="V338:V341"/>
    <mergeCell ref="W338:W341"/>
    <mergeCell ref="X338:X341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B409:H409"/>
    <mergeCell ref="I409:O409"/>
    <mergeCell ref="P409:V409"/>
    <mergeCell ref="W409:W410"/>
    <mergeCell ref="B448:H448"/>
    <mergeCell ref="I448:O448"/>
    <mergeCell ref="P448:V448"/>
    <mergeCell ref="W448:W449"/>
    <mergeCell ref="AI350:AI353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B474:H474"/>
    <mergeCell ref="I474:O474"/>
    <mergeCell ref="P474:V474"/>
    <mergeCell ref="W474:W475"/>
    <mergeCell ref="B461:H461"/>
    <mergeCell ref="I461:O461"/>
    <mergeCell ref="P461:V461"/>
    <mergeCell ref="W461:W462"/>
    <mergeCell ref="B422:H422"/>
    <mergeCell ref="I422:O422"/>
    <mergeCell ref="P422:V422"/>
    <mergeCell ref="W422:W423"/>
    <mergeCell ref="B527:H527"/>
    <mergeCell ref="I527:O527"/>
    <mergeCell ref="P527:V527"/>
    <mergeCell ref="W527:W528"/>
    <mergeCell ref="B513:H513"/>
    <mergeCell ref="I513:O513"/>
    <mergeCell ref="P513:V513"/>
    <mergeCell ref="W513:W514"/>
    <mergeCell ref="B396:H396"/>
    <mergeCell ref="I396:O396"/>
    <mergeCell ref="P396:V396"/>
    <mergeCell ref="W396:W397"/>
    <mergeCell ref="B435:H435"/>
    <mergeCell ref="I435:O435"/>
    <mergeCell ref="P435:V435"/>
    <mergeCell ref="W435:W436"/>
    <mergeCell ref="B500:H500"/>
    <mergeCell ref="I500:O500"/>
    <mergeCell ref="P500:V500"/>
    <mergeCell ref="W500:W501"/>
    <mergeCell ref="B487:H487"/>
    <mergeCell ref="I487:O487"/>
    <mergeCell ref="P487:V487"/>
    <mergeCell ref="W487:W488"/>
  </mergeCells>
  <conditionalFormatting sqref="B361:V36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:V5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:V5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:V5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2025-01-31T18:08:42Z</dcterms:modified>
</cp:coreProperties>
</file>