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39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C578" i="248" l="1"/>
  <c r="D578" i="248"/>
  <c r="E578" i="248"/>
  <c r="F578" i="248"/>
  <c r="G578" i="248"/>
  <c r="H578" i="248"/>
  <c r="I578" i="248"/>
  <c r="J578" i="248"/>
  <c r="K578" i="248"/>
  <c r="L578" i="248"/>
  <c r="M578" i="248"/>
  <c r="N578" i="248"/>
  <c r="O578" i="248"/>
  <c r="P578" i="248"/>
  <c r="Q578" i="248"/>
  <c r="R578" i="248"/>
  <c r="S578" i="248"/>
  <c r="T578" i="248"/>
  <c r="U578" i="248"/>
  <c r="V578" i="248"/>
  <c r="B578" i="248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Y578" i="248"/>
  <c r="Y576" i="248"/>
  <c r="Y563" i="248"/>
  <c r="P514" i="249" l="1"/>
  <c r="Q514" i="249"/>
  <c r="R514" i="249"/>
  <c r="S514" i="249"/>
  <c r="T514" i="249"/>
  <c r="U514" i="249"/>
  <c r="V514" i="249"/>
  <c r="G515" i="251"/>
  <c r="F515" i="251"/>
  <c r="E515" i="251"/>
  <c r="D515" i="251"/>
  <c r="C515" i="251"/>
  <c r="B515" i="251"/>
  <c r="J514" i="251"/>
  <c r="H513" i="251"/>
  <c r="J512" i="251" s="1"/>
  <c r="K512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J602" i="250" s="1"/>
  <c r="K602" i="250" s="1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Y512" i="249" s="1"/>
  <c r="Z512" i="249" s="1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Z576" i="248" s="1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B499" i="251" l="1"/>
  <c r="C499" i="251"/>
  <c r="D499" i="251"/>
  <c r="E499" i="251"/>
  <c r="F499" i="251"/>
  <c r="G499" i="251"/>
  <c r="J501" i="251"/>
  <c r="H500" i="251" l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Z563" i="248" s="1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499" i="249" l="1"/>
  <c r="Z499" i="249" s="1"/>
  <c r="H487" i="251"/>
  <c r="J499" i="251" s="1"/>
  <c r="K499" i="251" s="1"/>
  <c r="G489" i="251"/>
  <c r="G502" i="251" s="1"/>
  <c r="F489" i="251"/>
  <c r="F502" i="251" s="1"/>
  <c r="E489" i="251"/>
  <c r="E502" i="251" s="1"/>
  <c r="D489" i="251"/>
  <c r="D502" i="251" s="1"/>
  <c r="C489" i="251"/>
  <c r="C502" i="251" s="1"/>
  <c r="B489" i="251"/>
  <c r="B502" i="251" s="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Y549" i="248" l="1"/>
  <c r="Z549" i="248" s="1"/>
  <c r="Y535" i="248"/>
  <c r="Z535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<sst xmlns="http://schemas.openxmlformats.org/spreadsheetml/2006/main" count="3393" uniqueCount="255">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</sst>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2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595</v>
          </cell>
          <cell r="F371">
            <v>54</v>
          </cell>
          <cell r="Q371">
            <v>611</v>
          </cell>
          <cell r="R371">
            <v>55</v>
          </cell>
          <cell r="AC371">
            <v>610</v>
          </cell>
          <cell r="AD371">
            <v>54</v>
          </cell>
          <cell r="AO371">
            <v>130</v>
          </cell>
          <cell r="AP371">
            <v>13</v>
          </cell>
          <cell r="BA371">
            <v>601</v>
          </cell>
          <cell r="BB371">
            <v>55</v>
          </cell>
          <cell r="BM371">
            <v>603</v>
          </cell>
          <cell r="BN371">
            <v>53</v>
          </cell>
          <cell r="BY371">
            <v>600</v>
          </cell>
          <cell r="BZ371">
            <v>55</v>
          </cell>
          <cell r="CK371">
            <v>592</v>
          </cell>
          <cell r="CL371">
            <v>51</v>
          </cell>
          <cell r="CW371">
            <v>605</v>
          </cell>
          <cell r="CX371">
            <v>50</v>
          </cell>
          <cell r="DI371">
            <v>604</v>
          </cell>
          <cell r="DJ371">
            <v>50</v>
          </cell>
          <cell r="DU371">
            <v>137</v>
          </cell>
          <cell r="DV371">
            <v>10</v>
          </cell>
          <cell r="EG371">
            <v>603</v>
          </cell>
          <cell r="EH371">
            <v>51</v>
          </cell>
          <cell r="ES371">
            <v>604</v>
          </cell>
          <cell r="ET371">
            <v>51</v>
          </cell>
          <cell r="FE371">
            <v>598</v>
          </cell>
          <cell r="FF371">
            <v>52</v>
          </cell>
          <cell r="FQ371">
            <v>607</v>
          </cell>
          <cell r="FR371">
            <v>55</v>
          </cell>
          <cell r="GC371">
            <v>603</v>
          </cell>
          <cell r="GD371">
            <v>55</v>
          </cell>
          <cell r="GO371">
            <v>609</v>
          </cell>
          <cell r="GP371">
            <v>55</v>
          </cell>
          <cell r="HA371">
            <v>112</v>
          </cell>
          <cell r="HB371">
            <v>12</v>
          </cell>
          <cell r="HM371">
            <v>612</v>
          </cell>
          <cell r="HN371">
            <v>54</v>
          </cell>
          <cell r="HY371">
            <v>604</v>
          </cell>
          <cell r="HZ371">
            <v>54</v>
          </cell>
          <cell r="IK371">
            <v>609</v>
          </cell>
          <cell r="IL371">
            <v>55</v>
          </cell>
        </row>
      </sheetData>
      <sheetData sheetId="2">
        <row r="371">
          <cell r="E371">
            <v>545</v>
          </cell>
          <cell r="F371">
            <v>49</v>
          </cell>
          <cell r="Q371">
            <v>563</v>
          </cell>
          <cell r="R371">
            <v>50</v>
          </cell>
          <cell r="AC371">
            <v>56</v>
          </cell>
          <cell r="AD371">
            <v>6</v>
          </cell>
          <cell r="AO371">
            <v>572</v>
          </cell>
          <cell r="AP371">
            <v>50</v>
          </cell>
          <cell r="BA371">
            <v>563</v>
          </cell>
          <cell r="BB371">
            <v>50</v>
          </cell>
          <cell r="BM371">
            <v>568</v>
          </cell>
          <cell r="BN371">
            <v>50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00" t="s">
        <v>18</v>
      </c>
      <c r="C4" s="901"/>
      <c r="D4" s="901"/>
      <c r="E4" s="901"/>
      <c r="F4" s="901"/>
      <c r="G4" s="901"/>
      <c r="H4" s="901"/>
      <c r="I4" s="901"/>
      <c r="J4" s="902"/>
      <c r="K4" s="900" t="s">
        <v>21</v>
      </c>
      <c r="L4" s="901"/>
      <c r="M4" s="901"/>
      <c r="N4" s="901"/>
      <c r="O4" s="901"/>
      <c r="P4" s="901"/>
      <c r="Q4" s="901"/>
      <c r="R4" s="901"/>
      <c r="S4" s="901"/>
      <c r="T4" s="90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00" t="s">
        <v>23</v>
      </c>
      <c r="C17" s="901"/>
      <c r="D17" s="901"/>
      <c r="E17" s="901"/>
      <c r="F17" s="90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514"/>
  <sheetViews>
    <sheetView showGridLines="0" topLeftCell="A478" zoomScale="70" zoomScaleNormal="70" workbookViewId="0">
      <selection activeCell="W509" sqref="W509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981" t="s">
        <v>53</v>
      </c>
      <c r="C8" s="982"/>
      <c r="D8" s="982"/>
      <c r="E8" s="982"/>
      <c r="F8" s="982"/>
      <c r="G8" s="983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81" t="s">
        <v>53</v>
      </c>
      <c r="C21" s="982"/>
      <c r="D21" s="982"/>
      <c r="E21" s="982"/>
      <c r="F21" s="982"/>
      <c r="G21" s="983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81" t="s">
        <v>53</v>
      </c>
      <c r="C34" s="982"/>
      <c r="D34" s="982"/>
      <c r="E34" s="982"/>
      <c r="F34" s="982"/>
      <c r="G34" s="983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981" t="s">
        <v>53</v>
      </c>
      <c r="C47" s="982"/>
      <c r="D47" s="982"/>
      <c r="E47" s="982"/>
      <c r="F47" s="982"/>
      <c r="G47" s="983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981" t="s">
        <v>53</v>
      </c>
      <c r="C60" s="982"/>
      <c r="D60" s="982"/>
      <c r="E60" s="982"/>
      <c r="F60" s="983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981" t="s">
        <v>53</v>
      </c>
      <c r="C73" s="982"/>
      <c r="D73" s="982"/>
      <c r="E73" s="982"/>
      <c r="F73" s="983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910" t="s">
        <v>53</v>
      </c>
      <c r="C86" s="911"/>
      <c r="D86" s="911"/>
      <c r="E86" s="911"/>
      <c r="F86" s="912"/>
      <c r="G86" s="1018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021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910" t="s">
        <v>53</v>
      </c>
      <c r="C99" s="911"/>
      <c r="D99" s="911"/>
      <c r="E99" s="911"/>
      <c r="F99" s="912"/>
      <c r="G99" s="1018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021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910" t="s">
        <v>53</v>
      </c>
      <c r="C112" s="911"/>
      <c r="D112" s="911"/>
      <c r="E112" s="911"/>
      <c r="F112" s="912"/>
      <c r="G112" s="1018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021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910" t="s">
        <v>53</v>
      </c>
      <c r="C125" s="911"/>
      <c r="D125" s="911"/>
      <c r="E125" s="911"/>
      <c r="F125" s="912"/>
      <c r="G125" s="1018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021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910" t="s">
        <v>53</v>
      </c>
      <c r="C138" s="911"/>
      <c r="D138" s="911"/>
      <c r="E138" s="911"/>
      <c r="F138" s="912"/>
      <c r="G138" s="1018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021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910" t="s">
        <v>53</v>
      </c>
      <c r="C151" s="911"/>
      <c r="D151" s="911"/>
      <c r="E151" s="911"/>
      <c r="F151" s="912"/>
      <c r="G151" s="1018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021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910" t="s">
        <v>53</v>
      </c>
      <c r="C164" s="911"/>
      <c r="D164" s="911"/>
      <c r="E164" s="911"/>
      <c r="F164" s="912"/>
      <c r="G164" s="1018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021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910" t="s">
        <v>53</v>
      </c>
      <c r="C177" s="911"/>
      <c r="D177" s="911"/>
      <c r="E177" s="911"/>
      <c r="F177" s="912"/>
      <c r="G177" s="1018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019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910" t="s">
        <v>53</v>
      </c>
      <c r="C190" s="911"/>
      <c r="D190" s="911"/>
      <c r="E190" s="911"/>
      <c r="F190" s="912"/>
      <c r="G190" s="1018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019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910" t="s">
        <v>53</v>
      </c>
      <c r="C203" s="911"/>
      <c r="D203" s="911"/>
      <c r="E203" s="911"/>
      <c r="F203" s="912"/>
      <c r="G203" s="1018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019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910" t="s">
        <v>53</v>
      </c>
      <c r="C216" s="911"/>
      <c r="D216" s="911"/>
      <c r="E216" s="911"/>
      <c r="F216" s="912"/>
      <c r="G216" s="1018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019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910" t="s">
        <v>53</v>
      </c>
      <c r="C229" s="911"/>
      <c r="D229" s="911"/>
      <c r="E229" s="911"/>
      <c r="F229" s="912"/>
      <c r="G229" s="1018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019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910" t="s">
        <v>53</v>
      </c>
      <c r="C242" s="911"/>
      <c r="D242" s="911"/>
      <c r="E242" s="911"/>
      <c r="F242" s="912"/>
      <c r="G242" s="1018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019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910" t="s">
        <v>53</v>
      </c>
      <c r="C255" s="911"/>
      <c r="D255" s="911"/>
      <c r="E255" s="911"/>
      <c r="F255" s="912"/>
      <c r="G255" s="1018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019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910" t="s">
        <v>53</v>
      </c>
      <c r="C268" s="911"/>
      <c r="D268" s="911"/>
      <c r="E268" s="911"/>
      <c r="F268" s="912"/>
      <c r="G268" s="1018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019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910" t="s">
        <v>53</v>
      </c>
      <c r="C282" s="911"/>
      <c r="D282" s="911"/>
      <c r="E282" s="912"/>
      <c r="F282" s="1018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019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05" t="s">
        <v>53</v>
      </c>
      <c r="C296" s="906"/>
      <c r="D296" s="906"/>
      <c r="E296" s="906"/>
      <c r="F296" s="906"/>
      <c r="G296" s="906"/>
      <c r="H296" s="907"/>
      <c r="I296" s="905" t="s">
        <v>114</v>
      </c>
      <c r="J296" s="906"/>
      <c r="K296" s="906"/>
      <c r="L296" s="906"/>
      <c r="M296" s="906"/>
      <c r="N296" s="906"/>
      <c r="O296" s="907"/>
      <c r="P296" s="905" t="s">
        <v>63</v>
      </c>
      <c r="Q296" s="906"/>
      <c r="R296" s="906"/>
      <c r="S296" s="906"/>
      <c r="T296" s="906"/>
      <c r="U296" s="906"/>
      <c r="V296" s="907"/>
      <c r="W296" s="1018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020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05" t="s">
        <v>53</v>
      </c>
      <c r="C309" s="906"/>
      <c r="D309" s="906"/>
      <c r="E309" s="906"/>
      <c r="F309" s="906"/>
      <c r="G309" s="906"/>
      <c r="H309" s="907"/>
      <c r="I309" s="905" t="s">
        <v>114</v>
      </c>
      <c r="J309" s="906"/>
      <c r="K309" s="906"/>
      <c r="L309" s="906"/>
      <c r="M309" s="906"/>
      <c r="N309" s="906"/>
      <c r="O309" s="907"/>
      <c r="P309" s="905" t="s">
        <v>63</v>
      </c>
      <c r="Q309" s="906"/>
      <c r="R309" s="906"/>
      <c r="S309" s="906"/>
      <c r="T309" s="906"/>
      <c r="U309" s="906"/>
      <c r="V309" s="907"/>
      <c r="W309" s="1018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020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05" t="s">
        <v>53</v>
      </c>
      <c r="C322" s="906"/>
      <c r="D322" s="906"/>
      <c r="E322" s="906"/>
      <c r="F322" s="906"/>
      <c r="G322" s="906"/>
      <c r="H322" s="907"/>
      <c r="I322" s="905" t="s">
        <v>114</v>
      </c>
      <c r="J322" s="906"/>
      <c r="K322" s="906"/>
      <c r="L322" s="906"/>
      <c r="M322" s="906"/>
      <c r="N322" s="906"/>
      <c r="O322" s="907"/>
      <c r="P322" s="905" t="s">
        <v>63</v>
      </c>
      <c r="Q322" s="906"/>
      <c r="R322" s="906"/>
      <c r="S322" s="906"/>
      <c r="T322" s="906"/>
      <c r="U322" s="906"/>
      <c r="V322" s="907"/>
      <c r="W322" s="1018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020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05" t="s">
        <v>53</v>
      </c>
      <c r="C335" s="906"/>
      <c r="D335" s="906"/>
      <c r="E335" s="906"/>
      <c r="F335" s="906"/>
      <c r="G335" s="906"/>
      <c r="H335" s="907"/>
      <c r="I335" s="905" t="s">
        <v>114</v>
      </c>
      <c r="J335" s="906"/>
      <c r="K335" s="906"/>
      <c r="L335" s="906"/>
      <c r="M335" s="906"/>
      <c r="N335" s="906"/>
      <c r="O335" s="907"/>
      <c r="P335" s="905" t="s">
        <v>63</v>
      </c>
      <c r="Q335" s="906"/>
      <c r="R335" s="906"/>
      <c r="S335" s="906"/>
      <c r="T335" s="906"/>
      <c r="U335" s="906"/>
      <c r="V335" s="907"/>
      <c r="W335" s="1018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020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05" t="s">
        <v>53</v>
      </c>
      <c r="C348" s="906"/>
      <c r="D348" s="906"/>
      <c r="E348" s="906"/>
      <c r="F348" s="906"/>
      <c r="G348" s="906"/>
      <c r="H348" s="907"/>
      <c r="I348" s="905" t="s">
        <v>114</v>
      </c>
      <c r="J348" s="906"/>
      <c r="K348" s="906"/>
      <c r="L348" s="906"/>
      <c r="M348" s="906"/>
      <c r="N348" s="906"/>
      <c r="O348" s="907"/>
      <c r="P348" s="905" t="s">
        <v>63</v>
      </c>
      <c r="Q348" s="906"/>
      <c r="R348" s="906"/>
      <c r="S348" s="906"/>
      <c r="T348" s="906"/>
      <c r="U348" s="906"/>
      <c r="V348" s="907"/>
      <c r="W348" s="1018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020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05" t="s">
        <v>53</v>
      </c>
      <c r="C361" s="906"/>
      <c r="D361" s="906"/>
      <c r="E361" s="906"/>
      <c r="F361" s="906"/>
      <c r="G361" s="906"/>
      <c r="H361" s="907"/>
      <c r="I361" s="905" t="s">
        <v>114</v>
      </c>
      <c r="J361" s="906"/>
      <c r="K361" s="906"/>
      <c r="L361" s="906"/>
      <c r="M361" s="906"/>
      <c r="N361" s="906"/>
      <c r="O361" s="907"/>
      <c r="P361" s="905" t="s">
        <v>63</v>
      </c>
      <c r="Q361" s="906"/>
      <c r="R361" s="906"/>
      <c r="S361" s="906"/>
      <c r="T361" s="906"/>
      <c r="U361" s="906"/>
      <c r="V361" s="907"/>
      <c r="W361" s="1018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020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05" t="s">
        <v>53</v>
      </c>
      <c r="C374" s="906"/>
      <c r="D374" s="906"/>
      <c r="E374" s="906"/>
      <c r="F374" s="906"/>
      <c r="G374" s="906"/>
      <c r="H374" s="907"/>
      <c r="I374" s="905" t="s">
        <v>114</v>
      </c>
      <c r="J374" s="906"/>
      <c r="K374" s="906"/>
      <c r="L374" s="906"/>
      <c r="M374" s="906"/>
      <c r="N374" s="906"/>
      <c r="O374" s="907"/>
      <c r="P374" s="905" t="s">
        <v>63</v>
      </c>
      <c r="Q374" s="906"/>
      <c r="R374" s="906"/>
      <c r="S374" s="906"/>
      <c r="T374" s="906"/>
      <c r="U374" s="906"/>
      <c r="V374" s="907"/>
      <c r="W374" s="1018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020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05" t="s">
        <v>53</v>
      </c>
      <c r="C387" s="906"/>
      <c r="D387" s="906"/>
      <c r="E387" s="906"/>
      <c r="F387" s="906"/>
      <c r="G387" s="906"/>
      <c r="H387" s="907"/>
      <c r="I387" s="905" t="s">
        <v>114</v>
      </c>
      <c r="J387" s="906"/>
      <c r="K387" s="906"/>
      <c r="L387" s="906"/>
      <c r="M387" s="906"/>
      <c r="N387" s="906"/>
      <c r="O387" s="907"/>
      <c r="P387" s="905" t="s">
        <v>63</v>
      </c>
      <c r="Q387" s="906"/>
      <c r="R387" s="906"/>
      <c r="S387" s="906"/>
      <c r="T387" s="906"/>
      <c r="U387" s="906"/>
      <c r="V387" s="907"/>
      <c r="W387" s="1018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020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05" t="s">
        <v>53</v>
      </c>
      <c r="C400" s="906"/>
      <c r="D400" s="906"/>
      <c r="E400" s="906"/>
      <c r="F400" s="906"/>
      <c r="G400" s="906"/>
      <c r="H400" s="907"/>
      <c r="I400" s="905" t="s">
        <v>114</v>
      </c>
      <c r="J400" s="906"/>
      <c r="K400" s="906"/>
      <c r="L400" s="906"/>
      <c r="M400" s="906"/>
      <c r="N400" s="906"/>
      <c r="O400" s="907"/>
      <c r="P400" s="905" t="s">
        <v>63</v>
      </c>
      <c r="Q400" s="906"/>
      <c r="R400" s="906"/>
      <c r="S400" s="906"/>
      <c r="T400" s="906"/>
      <c r="U400" s="906"/>
      <c r="V400" s="907"/>
      <c r="W400" s="1018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020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05" t="s">
        <v>53</v>
      </c>
      <c r="C413" s="906"/>
      <c r="D413" s="906"/>
      <c r="E413" s="906"/>
      <c r="F413" s="906"/>
      <c r="G413" s="906"/>
      <c r="H413" s="907"/>
      <c r="I413" s="905" t="s">
        <v>114</v>
      </c>
      <c r="J413" s="906"/>
      <c r="K413" s="906"/>
      <c r="L413" s="906"/>
      <c r="M413" s="906"/>
      <c r="N413" s="906"/>
      <c r="O413" s="907"/>
      <c r="P413" s="905" t="s">
        <v>63</v>
      </c>
      <c r="Q413" s="906"/>
      <c r="R413" s="906"/>
      <c r="S413" s="906"/>
      <c r="T413" s="906"/>
      <c r="U413" s="906"/>
      <c r="V413" s="907"/>
      <c r="W413" s="1018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020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05" t="s">
        <v>53</v>
      </c>
      <c r="C426" s="906"/>
      <c r="D426" s="906"/>
      <c r="E426" s="906"/>
      <c r="F426" s="906"/>
      <c r="G426" s="906"/>
      <c r="H426" s="907"/>
      <c r="I426" s="905" t="s">
        <v>114</v>
      </c>
      <c r="J426" s="906"/>
      <c r="K426" s="906"/>
      <c r="L426" s="906"/>
      <c r="M426" s="906"/>
      <c r="N426" s="906"/>
      <c r="O426" s="907"/>
      <c r="P426" s="905" t="s">
        <v>63</v>
      </c>
      <c r="Q426" s="906"/>
      <c r="R426" s="906"/>
      <c r="S426" s="906"/>
      <c r="T426" s="906"/>
      <c r="U426" s="906"/>
      <c r="V426" s="907"/>
      <c r="W426" s="1018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020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05" t="s">
        <v>53</v>
      </c>
      <c r="C439" s="906"/>
      <c r="D439" s="906"/>
      <c r="E439" s="906"/>
      <c r="F439" s="906"/>
      <c r="G439" s="906"/>
      <c r="H439" s="907"/>
      <c r="I439" s="905" t="s">
        <v>114</v>
      </c>
      <c r="J439" s="906"/>
      <c r="K439" s="906"/>
      <c r="L439" s="906"/>
      <c r="M439" s="906"/>
      <c r="N439" s="906"/>
      <c r="O439" s="907"/>
      <c r="P439" s="905" t="s">
        <v>63</v>
      </c>
      <c r="Q439" s="906"/>
      <c r="R439" s="906"/>
      <c r="S439" s="906"/>
      <c r="T439" s="906"/>
      <c r="U439" s="906"/>
      <c r="V439" s="907"/>
      <c r="W439" s="1018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020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05" t="s">
        <v>53</v>
      </c>
      <c r="C452" s="906"/>
      <c r="D452" s="906"/>
      <c r="E452" s="906"/>
      <c r="F452" s="906"/>
      <c r="G452" s="906"/>
      <c r="H452" s="907"/>
      <c r="I452" s="905" t="s">
        <v>114</v>
      </c>
      <c r="J452" s="906"/>
      <c r="K452" s="906"/>
      <c r="L452" s="906"/>
      <c r="M452" s="906"/>
      <c r="N452" s="906"/>
      <c r="O452" s="907"/>
      <c r="P452" s="905" t="s">
        <v>63</v>
      </c>
      <c r="Q452" s="906"/>
      <c r="R452" s="906"/>
      <c r="S452" s="906"/>
      <c r="T452" s="906"/>
      <c r="U452" s="906"/>
      <c r="V452" s="907"/>
      <c r="W452" s="1018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020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905" t="s">
        <v>53</v>
      </c>
      <c r="C465" s="906"/>
      <c r="D465" s="906"/>
      <c r="E465" s="906"/>
      <c r="F465" s="906"/>
      <c r="G465" s="906"/>
      <c r="H465" s="907"/>
      <c r="I465" s="905" t="s">
        <v>114</v>
      </c>
      <c r="J465" s="906"/>
      <c r="K465" s="906"/>
      <c r="L465" s="906"/>
      <c r="M465" s="906"/>
      <c r="N465" s="906"/>
      <c r="O465" s="907"/>
      <c r="P465" s="905" t="s">
        <v>63</v>
      </c>
      <c r="Q465" s="906"/>
      <c r="R465" s="906"/>
      <c r="S465" s="906"/>
      <c r="T465" s="906"/>
      <c r="U465" s="906"/>
      <c r="V465" s="907"/>
      <c r="W465" s="1018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020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54</v>
      </c>
      <c r="C473" s="857">
        <f>[1]LF!$R$371</f>
        <v>55</v>
      </c>
      <c r="D473" s="857">
        <f>[1]LF!$AD$371</f>
        <v>54</v>
      </c>
      <c r="E473" s="857">
        <f>[1]LF!$AP$371</f>
        <v>13</v>
      </c>
      <c r="F473" s="857">
        <f>[1]LF!$BB$371</f>
        <v>55</v>
      </c>
      <c r="G473" s="857">
        <f>[1]LF!$BN$371</f>
        <v>53</v>
      </c>
      <c r="H473" s="858">
        <f>[1]LF!$BZ$371</f>
        <v>55</v>
      </c>
      <c r="I473" s="859">
        <f>[1]LF!$CL$371</f>
        <v>51</v>
      </c>
      <c r="J473" s="857">
        <f>[1]LF!$CX$371</f>
        <v>50</v>
      </c>
      <c r="K473" s="857">
        <f>[1]LF!$DJ$371</f>
        <v>50</v>
      </c>
      <c r="L473" s="857">
        <f>[1]LF!$DV$371</f>
        <v>10</v>
      </c>
      <c r="M473" s="857">
        <f>[1]LF!$EH$371</f>
        <v>51</v>
      </c>
      <c r="N473" s="857">
        <f>[1]LF!$ET$371</f>
        <v>51</v>
      </c>
      <c r="O473" s="860">
        <f>[1]LF!$FF$371</f>
        <v>52</v>
      </c>
      <c r="P473" s="851">
        <f>[1]LF!$FR$371</f>
        <v>55</v>
      </c>
      <c r="Q473" s="852">
        <f>[1]LF!$GD$371</f>
        <v>55</v>
      </c>
      <c r="R473" s="852">
        <f>[1]LF!$GP$371</f>
        <v>55</v>
      </c>
      <c r="S473" s="852">
        <f>[1]LF!$HB$371</f>
        <v>12</v>
      </c>
      <c r="T473" s="852">
        <f>[1]LF!$HN$371</f>
        <v>54</v>
      </c>
      <c r="U473" s="852">
        <f>[1]LF!$HZ$371</f>
        <v>54</v>
      </c>
      <c r="V473" s="853">
        <f>[1]LF!$IL$371</f>
        <v>55</v>
      </c>
      <c r="W473" s="371">
        <f>SUM(B473:V473)</f>
        <v>994</v>
      </c>
      <c r="X473" s="835" t="s">
        <v>56</v>
      </c>
      <c r="Y473" s="265">
        <f>W460-W473</f>
        <v>68</v>
      </c>
      <c r="Z473" s="306">
        <f>Y473/W460</f>
        <v>6.4030131826741998E-2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905" t="s">
        <v>53</v>
      </c>
      <c r="C478" s="906"/>
      <c r="D478" s="906"/>
      <c r="E478" s="906"/>
      <c r="F478" s="906"/>
      <c r="G478" s="906"/>
      <c r="H478" s="907"/>
      <c r="I478" s="905" t="s">
        <v>114</v>
      </c>
      <c r="J478" s="906"/>
      <c r="K478" s="906"/>
      <c r="L478" s="906"/>
      <c r="M478" s="906"/>
      <c r="N478" s="906"/>
      <c r="O478" s="907"/>
      <c r="P478" s="905" t="s">
        <v>63</v>
      </c>
      <c r="Q478" s="906"/>
      <c r="R478" s="906"/>
      <c r="S478" s="906"/>
      <c r="T478" s="906"/>
      <c r="U478" s="906"/>
      <c r="V478" s="907"/>
      <c r="W478" s="1018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019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-9</v>
      </c>
      <c r="Z486" s="306">
        <f>Y486/W473</f>
        <v>-9.0543259557344068E-3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905" t="s">
        <v>53</v>
      </c>
      <c r="C491" s="906"/>
      <c r="D491" s="906"/>
      <c r="E491" s="906"/>
      <c r="F491" s="906"/>
      <c r="G491" s="906"/>
      <c r="H491" s="907"/>
      <c r="I491" s="905" t="s">
        <v>114</v>
      </c>
      <c r="J491" s="906"/>
      <c r="K491" s="906"/>
      <c r="L491" s="906"/>
      <c r="M491" s="906"/>
      <c r="N491" s="906"/>
      <c r="O491" s="907"/>
      <c r="P491" s="905" t="s">
        <v>63</v>
      </c>
      <c r="Q491" s="906"/>
      <c r="R491" s="906"/>
      <c r="S491" s="906"/>
      <c r="T491" s="906"/>
      <c r="U491" s="906"/>
      <c r="V491" s="907"/>
      <c r="W491" s="1018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019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  <row r="503" spans="1:26" ht="13.5" thickBot="1" x14ac:dyDescent="0.25"/>
    <row r="504" spans="1:26" ht="13.5" thickBot="1" x14ac:dyDescent="0.25">
      <c r="A504" s="272" t="s">
        <v>254</v>
      </c>
      <c r="B504" s="905" t="s">
        <v>53</v>
      </c>
      <c r="C504" s="906"/>
      <c r="D504" s="906"/>
      <c r="E504" s="906"/>
      <c r="F504" s="906"/>
      <c r="G504" s="906"/>
      <c r="H504" s="907"/>
      <c r="I504" s="905" t="s">
        <v>114</v>
      </c>
      <c r="J504" s="906"/>
      <c r="K504" s="906"/>
      <c r="L504" s="906"/>
      <c r="M504" s="906"/>
      <c r="N504" s="906"/>
      <c r="O504" s="907"/>
      <c r="P504" s="905" t="s">
        <v>63</v>
      </c>
      <c r="Q504" s="906"/>
      <c r="R504" s="906"/>
      <c r="S504" s="906"/>
      <c r="T504" s="906"/>
      <c r="U504" s="906"/>
      <c r="V504" s="907"/>
      <c r="W504" s="1018" t="s">
        <v>0</v>
      </c>
      <c r="X504" s="890">
        <v>200</v>
      </c>
      <c r="Y504" s="890"/>
      <c r="Z504" s="890"/>
    </row>
    <row r="505" spans="1:26" x14ac:dyDescent="0.2">
      <c r="A505" s="231" t="s">
        <v>54</v>
      </c>
      <c r="B505" s="795">
        <v>1</v>
      </c>
      <c r="C505" s="796">
        <v>2</v>
      </c>
      <c r="D505" s="796">
        <v>3</v>
      </c>
      <c r="E505" s="796">
        <v>4</v>
      </c>
      <c r="F505" s="796">
        <v>5</v>
      </c>
      <c r="G505" s="796">
        <v>6</v>
      </c>
      <c r="H505" s="797">
        <v>7</v>
      </c>
      <c r="I505" s="795">
        <v>1</v>
      </c>
      <c r="J505" s="796">
        <v>2</v>
      </c>
      <c r="K505" s="796">
        <v>3</v>
      </c>
      <c r="L505" s="796">
        <v>4</v>
      </c>
      <c r="M505" s="796">
        <v>5</v>
      </c>
      <c r="N505" s="796">
        <v>6</v>
      </c>
      <c r="O505" s="797">
        <v>7</v>
      </c>
      <c r="P505" s="795">
        <v>1</v>
      </c>
      <c r="Q505" s="796">
        <v>2</v>
      </c>
      <c r="R505" s="796">
        <v>3</v>
      </c>
      <c r="S505" s="796">
        <v>4</v>
      </c>
      <c r="T505" s="796">
        <v>5</v>
      </c>
      <c r="U505" s="796">
        <v>6</v>
      </c>
      <c r="V505" s="797">
        <v>7</v>
      </c>
      <c r="W505" s="1019"/>
      <c r="X505" s="890"/>
      <c r="Y505" s="890"/>
      <c r="Z505" s="890"/>
    </row>
    <row r="506" spans="1:26" x14ac:dyDescent="0.2">
      <c r="A506" s="236" t="s">
        <v>3</v>
      </c>
      <c r="B506" s="874">
        <v>4295</v>
      </c>
      <c r="C506" s="849">
        <v>4295</v>
      </c>
      <c r="D506" s="849">
        <v>4295</v>
      </c>
      <c r="E506" s="849">
        <v>4295</v>
      </c>
      <c r="F506" s="849">
        <v>4295</v>
      </c>
      <c r="G506" s="849">
        <v>4295</v>
      </c>
      <c r="H506" s="848">
        <v>4295</v>
      </c>
      <c r="I506" s="874">
        <v>4295</v>
      </c>
      <c r="J506" s="849">
        <v>4295</v>
      </c>
      <c r="K506" s="849">
        <v>4295</v>
      </c>
      <c r="L506" s="849">
        <v>4295</v>
      </c>
      <c r="M506" s="849">
        <v>4295</v>
      </c>
      <c r="N506" s="849">
        <v>4295</v>
      </c>
      <c r="O506" s="848">
        <v>4295</v>
      </c>
      <c r="P506" s="874">
        <v>4295</v>
      </c>
      <c r="Q506" s="849">
        <v>4295</v>
      </c>
      <c r="R506" s="849">
        <v>4295</v>
      </c>
      <c r="S506" s="849">
        <v>4295</v>
      </c>
      <c r="T506" s="849">
        <v>4295</v>
      </c>
      <c r="U506" s="849">
        <v>4295</v>
      </c>
      <c r="V506" s="848">
        <v>4295</v>
      </c>
      <c r="W506" s="875">
        <v>4295</v>
      </c>
      <c r="X506" s="890"/>
      <c r="Y506" s="890"/>
      <c r="Z506" s="890"/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  <c r="X507" s="890"/>
      <c r="Y507" s="890"/>
      <c r="Z507" s="890"/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  <c r="X508" s="890"/>
      <c r="Y508" s="890"/>
      <c r="Z508" s="890"/>
    </row>
    <row r="509" spans="1:26" ht="13.5" thickBot="1" x14ac:dyDescent="0.25">
      <c r="A509" s="231" t="s">
        <v>8</v>
      </c>
      <c r="B509" s="698">
        <v>8.7999999999999995E-2</v>
      </c>
      <c r="C509" s="699">
        <v>6.3E-2</v>
      </c>
      <c r="D509" s="801">
        <v>1.6E-2</v>
      </c>
      <c r="E509" s="801">
        <v>9.6000000000000002E-2</v>
      </c>
      <c r="F509" s="801">
        <v>4.4999999999999998E-2</v>
      </c>
      <c r="G509" s="801">
        <v>3.5000000000000003E-2</v>
      </c>
      <c r="H509" s="802">
        <v>6.6000000000000003E-2</v>
      </c>
      <c r="I509" s="809">
        <v>3.3000000000000002E-2</v>
      </c>
      <c r="J509" s="801">
        <v>5.7000000000000002E-2</v>
      </c>
      <c r="K509" s="801">
        <v>4.5999999999999999E-2</v>
      </c>
      <c r="L509" s="801">
        <v>4.9000000000000002E-2</v>
      </c>
      <c r="M509" s="801">
        <v>0.03</v>
      </c>
      <c r="N509" s="801">
        <v>4.2999999999999997E-2</v>
      </c>
      <c r="O509" s="802">
        <v>2.8000000000000001E-2</v>
      </c>
      <c r="P509" s="809">
        <v>4.5999999999999999E-2</v>
      </c>
      <c r="Q509" s="801">
        <v>6.2E-2</v>
      </c>
      <c r="R509" s="801">
        <v>6.0999999999999999E-2</v>
      </c>
      <c r="S509" s="801">
        <v>2.4E-2</v>
      </c>
      <c r="T509" s="801">
        <v>2.5999999999999999E-2</v>
      </c>
      <c r="U509" s="801">
        <v>0.04</v>
      </c>
      <c r="V509" s="802">
        <v>5.8999999999999997E-2</v>
      </c>
      <c r="W509" s="879">
        <v>6.5000000000000002E-2</v>
      </c>
      <c r="X509" s="890"/>
      <c r="Y509" s="890"/>
      <c r="Z509" s="890"/>
    </row>
    <row r="510" spans="1:26" x14ac:dyDescent="0.2">
      <c r="A510" s="241" t="s">
        <v>1</v>
      </c>
      <c r="B510" s="774">
        <f t="shared" ref="B510:W510" si="117">B507/B506*100-100</f>
        <v>9.196740395809087</v>
      </c>
      <c r="C510" s="775">
        <f t="shared" si="117"/>
        <v>16.065192083818403</v>
      </c>
      <c r="D510" s="775">
        <f t="shared" si="117"/>
        <v>12.083818393480783</v>
      </c>
      <c r="E510" s="775">
        <f t="shared" si="117"/>
        <v>2.6309662398137306</v>
      </c>
      <c r="F510" s="775">
        <f t="shared" si="117"/>
        <v>10.291036088474968</v>
      </c>
      <c r="G510" s="775">
        <f t="shared" si="117"/>
        <v>6.6123399301513359</v>
      </c>
      <c r="H510" s="787">
        <f t="shared" si="117"/>
        <v>6.6123399301513359</v>
      </c>
      <c r="I510" s="774">
        <f t="shared" si="117"/>
        <v>2.2118742724097871</v>
      </c>
      <c r="J510" s="775">
        <f t="shared" si="117"/>
        <v>8.3352735739231605</v>
      </c>
      <c r="K510" s="775">
        <f t="shared" si="117"/>
        <v>8.5215366705471638</v>
      </c>
      <c r="L510" s="775">
        <f t="shared" si="117"/>
        <v>-8.7310826542491213</v>
      </c>
      <c r="M510" s="775">
        <f t="shared" si="117"/>
        <v>7.4272409778812545</v>
      </c>
      <c r="N510" s="775">
        <f t="shared" si="117"/>
        <v>12.10710128055878</v>
      </c>
      <c r="O510" s="787">
        <f t="shared" si="117"/>
        <v>12.782305005820717</v>
      </c>
      <c r="P510" s="774">
        <f t="shared" si="117"/>
        <v>2.8172293364377055</v>
      </c>
      <c r="Q510" s="775">
        <f t="shared" si="117"/>
        <v>2.4912689173457494</v>
      </c>
      <c r="R510" s="775">
        <f t="shared" si="117"/>
        <v>2.4214202561117588</v>
      </c>
      <c r="S510" s="775">
        <f t="shared" si="117"/>
        <v>2.0954598370198028</v>
      </c>
      <c r="T510" s="775">
        <f t="shared" si="117"/>
        <v>5.9138533178114017</v>
      </c>
      <c r="U510" s="775">
        <f t="shared" si="117"/>
        <v>11.478463329452865</v>
      </c>
      <c r="V510" s="787">
        <f t="shared" si="117"/>
        <v>8.1257275902211887</v>
      </c>
      <c r="W510" s="411">
        <f t="shared" si="117"/>
        <v>7.6833527357392342</v>
      </c>
      <c r="X510" s="890"/>
      <c r="Y510" s="890"/>
      <c r="Z510" s="890"/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  <c r="X511" s="890"/>
      <c r="Y511" s="890"/>
      <c r="Z511" s="890"/>
    </row>
    <row r="512" spans="1:26" x14ac:dyDescent="0.2">
      <c r="A512" s="267" t="s">
        <v>52</v>
      </c>
      <c r="B512" s="856">
        <v>54</v>
      </c>
      <c r="C512" s="857">
        <v>55</v>
      </c>
      <c r="D512" s="857">
        <v>55</v>
      </c>
      <c r="E512" s="857">
        <v>13</v>
      </c>
      <c r="F512" s="857">
        <v>55</v>
      </c>
      <c r="G512" s="857">
        <v>53</v>
      </c>
      <c r="H512" s="858">
        <v>55</v>
      </c>
      <c r="I512" s="859">
        <v>51</v>
      </c>
      <c r="J512" s="857">
        <v>50</v>
      </c>
      <c r="K512" s="857">
        <v>50</v>
      </c>
      <c r="L512" s="857">
        <v>10</v>
      </c>
      <c r="M512" s="857">
        <v>51</v>
      </c>
      <c r="N512" s="857">
        <v>51</v>
      </c>
      <c r="O512" s="860">
        <v>52</v>
      </c>
      <c r="P512" s="851">
        <v>55</v>
      </c>
      <c r="Q512" s="852">
        <v>55</v>
      </c>
      <c r="R512" s="852">
        <v>55</v>
      </c>
      <c r="S512" s="852">
        <v>12</v>
      </c>
      <c r="T512" s="852">
        <v>54</v>
      </c>
      <c r="U512" s="852">
        <v>54</v>
      </c>
      <c r="V512" s="853">
        <v>55</v>
      </c>
      <c r="W512" s="371">
        <f>SUM(B512:V512)</f>
        <v>995</v>
      </c>
      <c r="X512" s="89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895"/>
      <c r="C513" s="895"/>
      <c r="D513" s="896"/>
      <c r="E513" s="896"/>
      <c r="F513" s="896"/>
      <c r="G513" s="896"/>
      <c r="H513" s="896"/>
      <c r="I513" s="895"/>
      <c r="J513" s="895"/>
      <c r="K513" s="896"/>
      <c r="L513" s="896"/>
      <c r="M513" s="896"/>
      <c r="N513" s="896"/>
      <c r="O513" s="897"/>
      <c r="P513" s="895"/>
      <c r="Q513" s="895"/>
      <c r="R513" s="896"/>
      <c r="S513" s="896"/>
      <c r="T513" s="896"/>
      <c r="U513" s="896"/>
      <c r="V513" s="896"/>
      <c r="W513" s="891"/>
      <c r="X513" s="890" t="s">
        <v>57</v>
      </c>
      <c r="Y513" s="890">
        <v>150.37</v>
      </c>
      <c r="Z513" s="890"/>
    </row>
    <row r="514" spans="1:26" ht="13.5" thickBot="1" x14ac:dyDescent="0.25">
      <c r="A514" s="268" t="s">
        <v>26</v>
      </c>
      <c r="B514" s="550">
        <f t="shared" ref="B514:V514" si="119">B513-B500</f>
        <v>-150.5</v>
      </c>
      <c r="C514" s="551">
        <f t="shared" si="119"/>
        <v>-150.5</v>
      </c>
      <c r="D514" s="551">
        <f t="shared" si="119"/>
        <v>-150</v>
      </c>
      <c r="E514" s="551">
        <f t="shared" si="119"/>
        <v>-150.5</v>
      </c>
      <c r="F514" s="551">
        <f t="shared" si="119"/>
        <v>-149.5</v>
      </c>
      <c r="G514" s="551">
        <f t="shared" si="119"/>
        <v>-149</v>
      </c>
      <c r="H514" s="533">
        <f t="shared" si="119"/>
        <v>-149</v>
      </c>
      <c r="I514" s="550">
        <f t="shared" si="119"/>
        <v>-150.5</v>
      </c>
      <c r="J514" s="551">
        <f t="shared" si="119"/>
        <v>-150.5</v>
      </c>
      <c r="K514" s="551">
        <f t="shared" si="119"/>
        <v>-149.5</v>
      </c>
      <c r="L514" s="551">
        <f t="shared" si="119"/>
        <v>-150.5</v>
      </c>
      <c r="M514" s="551">
        <f t="shared" si="119"/>
        <v>-149.5</v>
      </c>
      <c r="N514" s="551">
        <f t="shared" si="119"/>
        <v>-148</v>
      </c>
      <c r="O514" s="533">
        <f t="shared" si="119"/>
        <v>-148</v>
      </c>
      <c r="P514" s="550">
        <f t="shared" si="119"/>
        <v>-150.5</v>
      </c>
      <c r="Q514" s="551">
        <f t="shared" si="119"/>
        <v>-150.5</v>
      </c>
      <c r="R514" s="551">
        <f t="shared" si="119"/>
        <v>-149.5</v>
      </c>
      <c r="S514" s="551">
        <f t="shared" si="119"/>
        <v>-150.5</v>
      </c>
      <c r="T514" s="551">
        <f t="shared" si="119"/>
        <v>-149.5</v>
      </c>
      <c r="U514" s="551">
        <f t="shared" si="119"/>
        <v>-149</v>
      </c>
      <c r="V514" s="533">
        <f t="shared" si="119"/>
        <v>-149</v>
      </c>
      <c r="W514" s="333"/>
      <c r="X514" s="890" t="s">
        <v>26</v>
      </c>
      <c r="Y514" s="890">
        <f>Y513-Y500</f>
        <v>0.65999999999999659</v>
      </c>
      <c r="Z514" s="890"/>
    </row>
  </sheetData>
  <mergeCells count="106">
    <mergeCell ref="F282:F283"/>
    <mergeCell ref="B164:F164"/>
    <mergeCell ref="G268:G269"/>
    <mergeCell ref="B216:F216"/>
    <mergeCell ref="G216:G217"/>
    <mergeCell ref="B504:H504"/>
    <mergeCell ref="I504:O504"/>
    <mergeCell ref="P504:V504"/>
    <mergeCell ref="W504:W505"/>
    <mergeCell ref="B242:F242"/>
    <mergeCell ref="G242:G243"/>
    <mergeCell ref="G229:G230"/>
    <mergeCell ref="B478:H478"/>
    <mergeCell ref="I478:O478"/>
    <mergeCell ref="P478:V478"/>
    <mergeCell ref="W478:W479"/>
    <mergeCell ref="P374:V374"/>
    <mergeCell ref="W374:W375"/>
    <mergeCell ref="B387:H387"/>
    <mergeCell ref="I387:O387"/>
    <mergeCell ref="P387:V387"/>
    <mergeCell ref="W387:W388"/>
    <mergeCell ref="B439:H439"/>
    <mergeCell ref="I439:O439"/>
    <mergeCell ref="P439:V439"/>
    <mergeCell ref="W296:W297"/>
    <mergeCell ref="B296:H296"/>
    <mergeCell ref="G112:G113"/>
    <mergeCell ref="B125:F125"/>
    <mergeCell ref="G125:G126"/>
    <mergeCell ref="B151:F151"/>
    <mergeCell ref="B203:F203"/>
    <mergeCell ref="G203:G20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B255:F255"/>
    <mergeCell ref="G255:G256"/>
    <mergeCell ref="B229:F229"/>
    <mergeCell ref="I296:O296"/>
    <mergeCell ref="P296:V296"/>
    <mergeCell ref="B282:E282"/>
    <mergeCell ref="B268:F268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W309:W310"/>
    <mergeCell ref="B335:H335"/>
    <mergeCell ref="I335:O335"/>
    <mergeCell ref="P335:V335"/>
    <mergeCell ref="B309:H309"/>
    <mergeCell ref="I309:O309"/>
    <mergeCell ref="P309:V309"/>
    <mergeCell ref="W335:W336"/>
    <mergeCell ref="B322:H322"/>
    <mergeCell ref="I322:O322"/>
    <mergeCell ref="P322:V322"/>
    <mergeCell ref="W322:W323"/>
    <mergeCell ref="P348:V348"/>
    <mergeCell ref="W348:W349"/>
    <mergeCell ref="B413:H413"/>
    <mergeCell ref="I413:O413"/>
    <mergeCell ref="P413:V413"/>
    <mergeCell ref="W413:W414"/>
    <mergeCell ref="B361:H361"/>
    <mergeCell ref="I361:O361"/>
    <mergeCell ref="P361:V361"/>
    <mergeCell ref="W361:W362"/>
    <mergeCell ref="B400:H400"/>
    <mergeCell ref="I400:O400"/>
    <mergeCell ref="P400:V400"/>
    <mergeCell ref="W400:W401"/>
    <mergeCell ref="B374:H374"/>
    <mergeCell ref="I374:O374"/>
    <mergeCell ref="B348:H348"/>
    <mergeCell ref="I348:O348"/>
    <mergeCell ref="B491:H491"/>
    <mergeCell ref="I491:O491"/>
    <mergeCell ref="P491:V491"/>
    <mergeCell ref="W491:W492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B426:H426"/>
    <mergeCell ref="I426:O426"/>
  </mergeCells>
  <conditionalFormatting sqref="B285:E28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605"/>
  <sheetViews>
    <sheetView showGridLines="0" topLeftCell="A563" zoomScale="68" zoomScaleNormal="68" workbookViewId="0">
      <selection activeCell="H601" sqref="H601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981" t="s">
        <v>50</v>
      </c>
      <c r="C8" s="982"/>
      <c r="D8" s="982"/>
      <c r="E8" s="982"/>
      <c r="F8" s="982"/>
      <c r="G8" s="983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981" t="s">
        <v>50</v>
      </c>
      <c r="C22" s="982"/>
      <c r="D22" s="982"/>
      <c r="E22" s="982"/>
      <c r="F22" s="982"/>
      <c r="G22" s="983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981" t="s">
        <v>50</v>
      </c>
      <c r="C36" s="982"/>
      <c r="D36" s="982"/>
      <c r="E36" s="982"/>
      <c r="F36" s="982"/>
      <c r="G36" s="983"/>
      <c r="H36" s="292" t="s">
        <v>0</v>
      </c>
      <c r="M36" s="997" t="s">
        <v>69</v>
      </c>
      <c r="N36" s="998"/>
      <c r="O36" s="998"/>
      <c r="P36" s="999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1000" t="s">
        <v>70</v>
      </c>
      <c r="N37" s="1001"/>
      <c r="O37" s="1001"/>
      <c r="P37" s="1002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981" t="s">
        <v>50</v>
      </c>
      <c r="C51" s="982"/>
      <c r="D51" s="982"/>
      <c r="E51" s="982"/>
      <c r="F51" s="982"/>
      <c r="G51" s="982"/>
      <c r="H51" s="983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025" t="s">
        <v>93</v>
      </c>
      <c r="L56" s="1025"/>
      <c r="M56" s="1025"/>
      <c r="N56" s="1025"/>
      <c r="O56" s="1025"/>
      <c r="P56" s="1025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025"/>
      <c r="L57" s="1025"/>
      <c r="M57" s="1025"/>
      <c r="N57" s="1025"/>
      <c r="O57" s="1025"/>
      <c r="P57" s="1025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981" t="s">
        <v>50</v>
      </c>
      <c r="C65" s="982"/>
      <c r="D65" s="982"/>
      <c r="E65" s="982"/>
      <c r="F65" s="982"/>
      <c r="G65" s="982"/>
      <c r="H65" s="983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025"/>
      <c r="L70" s="1025"/>
      <c r="M70" s="1025"/>
      <c r="N70" s="1025"/>
      <c r="O70" s="1025"/>
      <c r="P70" s="1025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025"/>
      <c r="L71" s="1025"/>
      <c r="M71" s="1025"/>
      <c r="N71" s="1025"/>
      <c r="O71" s="1025"/>
      <c r="P71" s="1025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981" t="s">
        <v>50</v>
      </c>
      <c r="C79" s="982"/>
      <c r="D79" s="982"/>
      <c r="E79" s="982"/>
      <c r="F79" s="982"/>
      <c r="G79" s="982"/>
      <c r="H79" s="983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910" t="s">
        <v>50</v>
      </c>
      <c r="C93" s="911"/>
      <c r="D93" s="911"/>
      <c r="E93" s="911"/>
      <c r="F93" s="911"/>
      <c r="G93" s="911"/>
      <c r="H93" s="911"/>
      <c r="I93" s="908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985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986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910" t="s">
        <v>50</v>
      </c>
      <c r="C107" s="911"/>
      <c r="D107" s="911"/>
      <c r="E107" s="911"/>
      <c r="F107" s="911"/>
      <c r="G107" s="911"/>
      <c r="H107" s="911"/>
      <c r="I107" s="908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985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986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06" t="s">
        <v>50</v>
      </c>
      <c r="C122" s="906"/>
      <c r="D122" s="906"/>
      <c r="E122" s="906"/>
      <c r="F122" s="906"/>
      <c r="G122" s="906"/>
      <c r="H122" s="906"/>
      <c r="I122" s="908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918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987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06" t="s">
        <v>50</v>
      </c>
      <c r="C137" s="906"/>
      <c r="D137" s="906"/>
      <c r="E137" s="906"/>
      <c r="F137" s="906"/>
      <c r="G137" s="906"/>
      <c r="H137" s="906"/>
      <c r="I137" s="908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918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987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06" t="s">
        <v>50</v>
      </c>
      <c r="C152" s="906"/>
      <c r="D152" s="906"/>
      <c r="E152" s="906"/>
      <c r="F152" s="906"/>
      <c r="G152" s="906"/>
      <c r="H152" s="906"/>
      <c r="I152" s="908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918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987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06" t="s">
        <v>50</v>
      </c>
      <c r="C167" s="906"/>
      <c r="D167" s="906"/>
      <c r="E167" s="906"/>
      <c r="F167" s="906"/>
      <c r="G167" s="906"/>
      <c r="H167" s="906"/>
      <c r="I167" s="908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918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987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06" t="s">
        <v>50</v>
      </c>
      <c r="C182" s="906"/>
      <c r="D182" s="906"/>
      <c r="E182" s="906"/>
      <c r="F182" s="906"/>
      <c r="G182" s="906"/>
      <c r="H182" s="906"/>
      <c r="I182" s="908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918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987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06" t="s">
        <v>50</v>
      </c>
      <c r="C197" s="906"/>
      <c r="D197" s="906"/>
      <c r="E197" s="906"/>
      <c r="F197" s="906"/>
      <c r="G197" s="906"/>
      <c r="H197" s="906"/>
      <c r="I197" s="908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918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987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06" t="s">
        <v>50</v>
      </c>
      <c r="C212" s="906"/>
      <c r="D212" s="906"/>
      <c r="E212" s="906"/>
      <c r="F212" s="906"/>
      <c r="G212" s="906"/>
      <c r="H212" s="906"/>
      <c r="I212" s="908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918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987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06" t="s">
        <v>50</v>
      </c>
      <c r="C227" s="906"/>
      <c r="D227" s="906"/>
      <c r="E227" s="906"/>
      <c r="F227" s="906"/>
      <c r="G227" s="906"/>
      <c r="H227" s="906"/>
      <c r="I227" s="908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918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987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06" t="s">
        <v>50</v>
      </c>
      <c r="C242" s="906"/>
      <c r="D242" s="906"/>
      <c r="E242" s="906"/>
      <c r="F242" s="906"/>
      <c r="G242" s="906"/>
      <c r="H242" s="906"/>
      <c r="I242" s="908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918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987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06" t="s">
        <v>50</v>
      </c>
      <c r="C256" s="906"/>
      <c r="D256" s="906"/>
      <c r="E256" s="906"/>
      <c r="F256" s="906"/>
      <c r="G256" s="906"/>
      <c r="H256" s="906"/>
      <c r="I256" s="908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918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987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06" t="s">
        <v>50</v>
      </c>
      <c r="C270" s="906"/>
      <c r="D270" s="906"/>
      <c r="E270" s="906"/>
      <c r="F270" s="906"/>
      <c r="G270" s="906"/>
      <c r="H270" s="906"/>
      <c r="I270" s="908" t="s">
        <v>0</v>
      </c>
      <c r="J270" s="213">
        <v>251</v>
      </c>
      <c r="M270" s="272" t="s">
        <v>163</v>
      </c>
      <c r="N270" s="906" t="s">
        <v>50</v>
      </c>
      <c r="O270" s="906"/>
      <c r="P270" s="906"/>
      <c r="Q270" s="906"/>
      <c r="R270" s="906"/>
      <c r="S270" s="906"/>
      <c r="T270" s="906"/>
      <c r="U270" s="908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918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918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987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987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06" t="s">
        <v>50</v>
      </c>
      <c r="C284" s="906"/>
      <c r="D284" s="906"/>
      <c r="E284" s="906"/>
      <c r="F284" s="906"/>
      <c r="G284" s="906"/>
      <c r="H284" s="906"/>
      <c r="I284" s="908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918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987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910" t="s">
        <v>50</v>
      </c>
      <c r="C298" s="911"/>
      <c r="D298" s="911"/>
      <c r="E298" s="911"/>
      <c r="F298" s="911"/>
      <c r="G298" s="911"/>
      <c r="H298" s="912"/>
      <c r="I298" s="908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985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986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06" t="s">
        <v>50</v>
      </c>
      <c r="C312" s="906"/>
      <c r="D312" s="906"/>
      <c r="E312" s="906"/>
      <c r="F312" s="906"/>
      <c r="G312" s="906"/>
      <c r="H312" s="906"/>
      <c r="I312" s="908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918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987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06" t="s">
        <v>50</v>
      </c>
      <c r="C326" s="906"/>
      <c r="D326" s="906"/>
      <c r="E326" s="906"/>
      <c r="F326" s="906"/>
      <c r="G326" s="906"/>
      <c r="H326" s="906"/>
      <c r="I326" s="908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918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987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06" t="s">
        <v>50</v>
      </c>
      <c r="C340" s="906"/>
      <c r="D340" s="906"/>
      <c r="E340" s="906"/>
      <c r="F340" s="906"/>
      <c r="G340" s="906"/>
      <c r="H340" s="906"/>
      <c r="I340" s="908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918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987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1006" t="s">
        <v>172</v>
      </c>
      <c r="C356" s="1007"/>
      <c r="D356" s="1007"/>
      <c r="E356" s="1007"/>
      <c r="F356" s="1007"/>
      <c r="G356" s="1007"/>
      <c r="H356" s="1007"/>
      <c r="I356" s="1007"/>
      <c r="J356" s="1007"/>
      <c r="K356" s="1008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1009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928">
        <v>624</v>
      </c>
      <c r="H358" s="928">
        <v>124.5</v>
      </c>
      <c r="I358" s="928">
        <v>60</v>
      </c>
      <c r="J358" s="931" t="s">
        <v>199</v>
      </c>
      <c r="K358" s="922">
        <v>135</v>
      </c>
      <c r="L358" s="925">
        <f>G358-(D358+D359+D360+D361)</f>
        <v>0</v>
      </c>
      <c r="M358" s="673">
        <v>1</v>
      </c>
      <c r="N358" s="673">
        <v>6</v>
      </c>
      <c r="O358" s="673">
        <v>60</v>
      </c>
      <c r="P358" s="974" t="s">
        <v>194</v>
      </c>
      <c r="Q358" s="974"/>
    </row>
    <row r="359" spans="1:17" ht="15" x14ac:dyDescent="0.2">
      <c r="A359" s="574">
        <v>-1.34</v>
      </c>
      <c r="B359" s="1010"/>
      <c r="C359" s="584" t="s">
        <v>234</v>
      </c>
      <c r="D359" s="674">
        <v>234</v>
      </c>
      <c r="E359" s="585">
        <v>123.5</v>
      </c>
      <c r="F359" s="584" t="s">
        <v>190</v>
      </c>
      <c r="G359" s="929"/>
      <c r="H359" s="929"/>
      <c r="I359" s="929"/>
      <c r="J359" s="932"/>
      <c r="K359" s="923"/>
      <c r="L359" s="925"/>
      <c r="M359" s="673">
        <v>2</v>
      </c>
      <c r="N359" s="673">
        <v>5</v>
      </c>
      <c r="O359" s="673">
        <v>60</v>
      </c>
      <c r="P359" s="974"/>
      <c r="Q359" s="974"/>
    </row>
    <row r="360" spans="1:17" ht="15" x14ac:dyDescent="0.2">
      <c r="A360" s="574">
        <v>1</v>
      </c>
      <c r="B360" s="1010"/>
      <c r="C360" s="585">
        <v>3</v>
      </c>
      <c r="D360" s="674">
        <v>17</v>
      </c>
      <c r="E360" s="585">
        <v>123</v>
      </c>
      <c r="F360" s="584" t="s">
        <v>198</v>
      </c>
      <c r="G360" s="929"/>
      <c r="H360" s="929"/>
      <c r="I360" s="929"/>
      <c r="J360" s="932"/>
      <c r="K360" s="923"/>
      <c r="L360" s="925"/>
      <c r="M360" s="673">
        <v>3</v>
      </c>
      <c r="N360" s="673">
        <v>4</v>
      </c>
      <c r="O360" s="673">
        <v>60</v>
      </c>
      <c r="P360" s="974"/>
      <c r="Q360" s="974"/>
    </row>
    <row r="361" spans="1:17" ht="15.75" thickBot="1" x14ac:dyDescent="0.25">
      <c r="A361" s="574"/>
      <c r="B361" s="1011"/>
      <c r="C361" s="591"/>
      <c r="D361" s="592"/>
      <c r="E361" s="591"/>
      <c r="F361" s="593"/>
      <c r="G361" s="930"/>
      <c r="H361" s="930"/>
      <c r="I361" s="930"/>
      <c r="J361" s="933"/>
      <c r="K361" s="924"/>
      <c r="L361" s="925"/>
      <c r="M361" s="673">
        <v>4</v>
      </c>
      <c r="N361" s="673">
        <v>3</v>
      </c>
      <c r="O361" s="673">
        <v>18</v>
      </c>
      <c r="P361" s="974"/>
      <c r="Q361" s="974"/>
    </row>
    <row r="362" spans="1:17" ht="15" x14ac:dyDescent="0.2">
      <c r="A362" s="574">
        <v>2.23</v>
      </c>
      <c r="B362" s="975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928">
        <v>624</v>
      </c>
      <c r="H362" s="928">
        <v>123</v>
      </c>
      <c r="I362" s="928">
        <v>60</v>
      </c>
      <c r="J362" s="931" t="s">
        <v>236</v>
      </c>
      <c r="K362" s="922">
        <v>135</v>
      </c>
      <c r="L362" s="925">
        <f>G362-(D362+D363+D364+D365)</f>
        <v>0</v>
      </c>
      <c r="M362" s="673">
        <v>5</v>
      </c>
      <c r="N362" s="673">
        <v>2</v>
      </c>
      <c r="O362" s="673">
        <v>60</v>
      </c>
      <c r="P362" s="974"/>
      <c r="Q362" s="974"/>
    </row>
    <row r="363" spans="1:17" ht="15" x14ac:dyDescent="0.2">
      <c r="A363" s="574">
        <v>1.5</v>
      </c>
      <c r="B363" s="976"/>
      <c r="C363" s="585">
        <v>6</v>
      </c>
      <c r="D363" s="601">
        <v>279</v>
      </c>
      <c r="E363" s="585">
        <v>121.5</v>
      </c>
      <c r="F363" s="584" t="s">
        <v>198</v>
      </c>
      <c r="G363" s="929"/>
      <c r="H363" s="929"/>
      <c r="I363" s="929"/>
      <c r="J363" s="932"/>
      <c r="K363" s="923"/>
      <c r="L363" s="925"/>
      <c r="M363" s="673">
        <v>6</v>
      </c>
      <c r="N363" s="673">
        <v>1</v>
      </c>
      <c r="O363" s="673">
        <v>60</v>
      </c>
      <c r="P363" s="974" t="s">
        <v>225</v>
      </c>
      <c r="Q363" s="974"/>
    </row>
    <row r="364" spans="1:17" ht="15" x14ac:dyDescent="0.2">
      <c r="A364" s="574"/>
      <c r="B364" s="976"/>
      <c r="C364" s="605"/>
      <c r="D364" s="606"/>
      <c r="E364" s="605"/>
      <c r="F364" s="607"/>
      <c r="G364" s="929"/>
      <c r="H364" s="929"/>
      <c r="I364" s="929"/>
      <c r="J364" s="932"/>
      <c r="K364" s="923"/>
      <c r="L364" s="925"/>
    </row>
    <row r="365" spans="1:17" ht="15.75" thickBot="1" x14ac:dyDescent="0.25">
      <c r="A365" s="574"/>
      <c r="B365" s="977"/>
      <c r="C365" s="605"/>
      <c r="D365" s="606"/>
      <c r="E365" s="605"/>
      <c r="F365" s="607"/>
      <c r="G365" s="930"/>
      <c r="H365" s="930"/>
      <c r="I365" s="930"/>
      <c r="J365" s="933"/>
      <c r="K365" s="924"/>
      <c r="L365" s="925"/>
    </row>
    <row r="366" spans="1:17" ht="15" x14ac:dyDescent="0.2">
      <c r="A366" s="574">
        <v>2</v>
      </c>
      <c r="B366" s="963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928">
        <v>192</v>
      </c>
      <c r="H366" s="928">
        <v>121</v>
      </c>
      <c r="I366" s="928">
        <v>18</v>
      </c>
      <c r="J366" s="931" t="s">
        <v>193</v>
      </c>
      <c r="K366" s="922">
        <v>131.5</v>
      </c>
      <c r="L366" s="925">
        <f>G366-(D366+D367+D368+D369)</f>
        <v>0</v>
      </c>
    </row>
    <row r="367" spans="1:17" ht="15" x14ac:dyDescent="0.2">
      <c r="A367" s="574"/>
      <c r="B367" s="964"/>
      <c r="C367" s="585"/>
      <c r="D367" s="675"/>
      <c r="E367" s="585"/>
      <c r="F367" s="584"/>
      <c r="G367" s="929"/>
      <c r="H367" s="929"/>
      <c r="I367" s="929"/>
      <c r="J367" s="932"/>
      <c r="K367" s="923"/>
      <c r="L367" s="925"/>
    </row>
    <row r="368" spans="1:17" ht="15" x14ac:dyDescent="0.2">
      <c r="A368" s="574"/>
      <c r="B368" s="964"/>
      <c r="C368" s="605"/>
      <c r="D368" s="676"/>
      <c r="E368" s="605"/>
      <c r="F368" s="607"/>
      <c r="G368" s="929"/>
      <c r="H368" s="929"/>
      <c r="I368" s="929"/>
      <c r="J368" s="932"/>
      <c r="K368" s="923"/>
      <c r="L368" s="925"/>
    </row>
    <row r="369" spans="1:12" ht="15.75" thickBot="1" x14ac:dyDescent="0.25">
      <c r="A369" s="574"/>
      <c r="B369" s="965"/>
      <c r="C369" s="591"/>
      <c r="D369" s="592"/>
      <c r="E369" s="591"/>
      <c r="F369" s="593"/>
      <c r="G369" s="930"/>
      <c r="H369" s="930"/>
      <c r="I369" s="930"/>
      <c r="J369" s="933"/>
      <c r="K369" s="924"/>
      <c r="L369" s="925"/>
    </row>
    <row r="370" spans="1:12" ht="15" x14ac:dyDescent="0.2">
      <c r="A370" s="574">
        <v>3.5</v>
      </c>
      <c r="B370" s="1022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928">
        <v>624</v>
      </c>
      <c r="H370" s="928">
        <v>121.5</v>
      </c>
      <c r="I370" s="928">
        <v>60</v>
      </c>
      <c r="J370" s="928" t="s">
        <v>193</v>
      </c>
      <c r="K370" s="922">
        <v>131.5</v>
      </c>
      <c r="L370" s="925">
        <f>G370-(D370+D371+D372+D373)</f>
        <v>0</v>
      </c>
    </row>
    <row r="371" spans="1:12" ht="15" x14ac:dyDescent="0.2">
      <c r="A371" s="574">
        <v>2.5</v>
      </c>
      <c r="B371" s="1023"/>
      <c r="C371" s="585">
        <v>2</v>
      </c>
      <c r="D371" s="679">
        <v>205</v>
      </c>
      <c r="E371" s="585">
        <v>121</v>
      </c>
      <c r="F371" s="584" t="s">
        <v>214</v>
      </c>
      <c r="G371" s="929"/>
      <c r="H371" s="929"/>
      <c r="I371" s="929"/>
      <c r="J371" s="929"/>
      <c r="K371" s="923"/>
      <c r="L371" s="925"/>
    </row>
    <row r="372" spans="1:12" ht="15" x14ac:dyDescent="0.2">
      <c r="A372" s="574"/>
      <c r="B372" s="1023"/>
      <c r="C372" s="605"/>
      <c r="D372" s="605"/>
      <c r="E372" s="605"/>
      <c r="F372" s="607"/>
      <c r="G372" s="929"/>
      <c r="H372" s="929"/>
      <c r="I372" s="929"/>
      <c r="J372" s="929"/>
      <c r="K372" s="923"/>
      <c r="L372" s="925"/>
    </row>
    <row r="373" spans="1:12" ht="15.75" thickBot="1" x14ac:dyDescent="0.25">
      <c r="A373" s="574"/>
      <c r="B373" s="1024"/>
      <c r="C373" s="591"/>
      <c r="D373" s="592"/>
      <c r="E373" s="591"/>
      <c r="F373" s="593"/>
      <c r="G373" s="930"/>
      <c r="H373" s="930"/>
      <c r="I373" s="930"/>
      <c r="J373" s="930"/>
      <c r="K373" s="924"/>
      <c r="L373" s="925"/>
    </row>
    <row r="374" spans="1:12" ht="15" x14ac:dyDescent="0.2">
      <c r="A374" s="574">
        <v>3.8</v>
      </c>
      <c r="B374" s="1003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928">
        <v>623</v>
      </c>
      <c r="H374" s="928">
        <v>120.5</v>
      </c>
      <c r="I374" s="928">
        <v>60</v>
      </c>
      <c r="J374" s="931" t="s">
        <v>235</v>
      </c>
      <c r="K374" s="922">
        <v>131.5</v>
      </c>
      <c r="L374" s="925">
        <f>G374-(D374+D375+D376+D377)</f>
        <v>0</v>
      </c>
    </row>
    <row r="375" spans="1:12" ht="15" x14ac:dyDescent="0.2">
      <c r="A375" s="574">
        <v>4.5</v>
      </c>
      <c r="B375" s="1004"/>
      <c r="C375" s="585">
        <v>1</v>
      </c>
      <c r="D375" s="588">
        <v>267</v>
      </c>
      <c r="E375" s="585">
        <v>117.5</v>
      </c>
      <c r="F375" s="607" t="s">
        <v>187</v>
      </c>
      <c r="G375" s="929"/>
      <c r="H375" s="929"/>
      <c r="I375" s="929"/>
      <c r="J375" s="932"/>
      <c r="K375" s="923"/>
      <c r="L375" s="925"/>
    </row>
    <row r="376" spans="1:12" ht="15" x14ac:dyDescent="0.2">
      <c r="A376" s="574"/>
      <c r="B376" s="1004"/>
      <c r="C376" s="605"/>
      <c r="D376" s="605"/>
      <c r="E376" s="605"/>
      <c r="F376" s="607"/>
      <c r="G376" s="929"/>
      <c r="H376" s="929"/>
      <c r="I376" s="929"/>
      <c r="J376" s="932"/>
      <c r="K376" s="923"/>
      <c r="L376" s="925"/>
    </row>
    <row r="377" spans="1:12" ht="15.75" thickBot="1" x14ac:dyDescent="0.25">
      <c r="A377" s="574"/>
      <c r="B377" s="1005"/>
      <c r="C377" s="591"/>
      <c r="D377" s="591"/>
      <c r="E377" s="591"/>
      <c r="F377" s="593"/>
      <c r="G377" s="930"/>
      <c r="H377" s="930"/>
      <c r="I377" s="930"/>
      <c r="J377" s="933"/>
      <c r="K377" s="924"/>
      <c r="L377" s="925"/>
    </row>
    <row r="378" spans="1:12" ht="15" x14ac:dyDescent="0.2">
      <c r="A378" s="574">
        <v>6.5</v>
      </c>
      <c r="B378" s="943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928">
        <v>623</v>
      </c>
      <c r="H378" s="928">
        <v>117.5</v>
      </c>
      <c r="I378" s="928">
        <v>60</v>
      </c>
      <c r="J378" s="928" t="s">
        <v>191</v>
      </c>
      <c r="K378" s="922">
        <v>130.5</v>
      </c>
      <c r="L378" s="925">
        <f>G378-(D378+D379+D380+D381)</f>
        <v>0</v>
      </c>
    </row>
    <row r="379" spans="1:12" ht="15" x14ac:dyDescent="0.2">
      <c r="A379" s="574">
        <v>7.32</v>
      </c>
      <c r="B379" s="944"/>
      <c r="C379" s="585">
        <v>7</v>
      </c>
      <c r="D379" s="634">
        <v>528</v>
      </c>
      <c r="E379" s="585">
        <v>117</v>
      </c>
      <c r="F379" s="584" t="s">
        <v>190</v>
      </c>
      <c r="G379" s="929"/>
      <c r="H379" s="929"/>
      <c r="I379" s="929"/>
      <c r="J379" s="929"/>
      <c r="K379" s="923"/>
      <c r="L379" s="925"/>
    </row>
    <row r="380" spans="1:12" ht="15" x14ac:dyDescent="0.2">
      <c r="A380" s="574"/>
      <c r="B380" s="944"/>
      <c r="C380" s="605"/>
      <c r="D380" s="605"/>
      <c r="E380" s="605"/>
      <c r="F380" s="607"/>
      <c r="G380" s="929"/>
      <c r="H380" s="929"/>
      <c r="I380" s="929"/>
      <c r="J380" s="929"/>
      <c r="K380" s="923"/>
      <c r="L380" s="925"/>
    </row>
    <row r="381" spans="1:12" ht="15.75" thickBot="1" x14ac:dyDescent="0.25">
      <c r="A381" s="574"/>
      <c r="B381" s="945"/>
      <c r="C381" s="591"/>
      <c r="D381" s="592"/>
      <c r="E381" s="591"/>
      <c r="F381" s="593"/>
      <c r="G381" s="930"/>
      <c r="H381" s="930"/>
      <c r="I381" s="930"/>
      <c r="J381" s="930"/>
      <c r="K381" s="924"/>
      <c r="L381" s="925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910" t="s">
        <v>50</v>
      </c>
      <c r="C386" s="911"/>
      <c r="D386" s="911"/>
      <c r="E386" s="911"/>
      <c r="F386" s="911"/>
      <c r="G386" s="912"/>
      <c r="H386" s="908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918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910" t="s">
        <v>50</v>
      </c>
      <c r="C399" s="911"/>
      <c r="D399" s="911"/>
      <c r="E399" s="911"/>
      <c r="F399" s="911"/>
      <c r="G399" s="912"/>
      <c r="H399" s="908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918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910" t="s">
        <v>50</v>
      </c>
      <c r="C413" s="911"/>
      <c r="D413" s="911"/>
      <c r="E413" s="911"/>
      <c r="F413" s="911"/>
      <c r="G413" s="912"/>
      <c r="H413" s="908" t="s">
        <v>0</v>
      </c>
      <c r="I413" s="213">
        <v>244</v>
      </c>
      <c r="J413" s="713"/>
      <c r="K413" s="713"/>
      <c r="L413" s="272" t="s">
        <v>240</v>
      </c>
      <c r="M413" s="910" t="s">
        <v>50</v>
      </c>
      <c r="N413" s="911"/>
      <c r="O413" s="911"/>
      <c r="P413" s="911"/>
      <c r="Q413" s="911"/>
      <c r="R413" s="912"/>
      <c r="S413" s="908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918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918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910" t="s">
        <v>50</v>
      </c>
      <c r="C427" s="911"/>
      <c r="D427" s="911"/>
      <c r="E427" s="911"/>
      <c r="F427" s="911"/>
      <c r="G427" s="912"/>
      <c r="H427" s="908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918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910" t="s">
        <v>50</v>
      </c>
      <c r="C441" s="911"/>
      <c r="D441" s="911"/>
      <c r="E441" s="911"/>
      <c r="F441" s="911"/>
      <c r="G441" s="912"/>
      <c r="H441" s="908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918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910" t="s">
        <v>50</v>
      </c>
      <c r="C455" s="911"/>
      <c r="D455" s="911"/>
      <c r="E455" s="911"/>
      <c r="F455" s="911"/>
      <c r="G455" s="912"/>
      <c r="H455" s="908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918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910" t="s">
        <v>50</v>
      </c>
      <c r="C469" s="911"/>
      <c r="D469" s="911"/>
      <c r="E469" s="911"/>
      <c r="F469" s="911"/>
      <c r="G469" s="912"/>
      <c r="H469" s="908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918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910" t="s">
        <v>50</v>
      </c>
      <c r="C483" s="911"/>
      <c r="D483" s="911"/>
      <c r="E483" s="911"/>
      <c r="F483" s="911"/>
      <c r="G483" s="912"/>
      <c r="H483" s="908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918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05" t="s">
        <v>50</v>
      </c>
      <c r="C497" s="906"/>
      <c r="D497" s="906"/>
      <c r="E497" s="906"/>
      <c r="F497" s="906"/>
      <c r="G497" s="907"/>
      <c r="H497" s="908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918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05" t="s">
        <v>50</v>
      </c>
      <c r="C511" s="906"/>
      <c r="D511" s="906"/>
      <c r="E511" s="906"/>
      <c r="F511" s="906"/>
      <c r="G511" s="907"/>
      <c r="H511" s="908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918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05" t="s">
        <v>50</v>
      </c>
      <c r="C525" s="906"/>
      <c r="D525" s="906"/>
      <c r="E525" s="906"/>
      <c r="F525" s="906"/>
      <c r="G525" s="907"/>
      <c r="H525" s="908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918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05" t="s">
        <v>50</v>
      </c>
      <c r="C539" s="906"/>
      <c r="D539" s="906"/>
      <c r="E539" s="906"/>
      <c r="F539" s="906"/>
      <c r="G539" s="907"/>
      <c r="H539" s="908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918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905" t="s">
        <v>50</v>
      </c>
      <c r="C553" s="906"/>
      <c r="D553" s="906"/>
      <c r="E553" s="906"/>
      <c r="F553" s="906"/>
      <c r="G553" s="907"/>
      <c r="H553" s="908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918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145</v>
      </c>
      <c r="K560" s="266">
        <f>J560/H547</f>
        <v>4.8140770252324036E-2</v>
      </c>
    </row>
    <row r="561" spans="1:11" x14ac:dyDescent="0.2">
      <c r="A561" s="267" t="s">
        <v>51</v>
      </c>
      <c r="B561" s="851">
        <f>[1]LM!$E$371</f>
        <v>545</v>
      </c>
      <c r="C561" s="852">
        <f>[1]LM!$Q$371</f>
        <v>563</v>
      </c>
      <c r="D561" s="852">
        <f>[1]LM!$AC$371</f>
        <v>56</v>
      </c>
      <c r="E561" s="852">
        <f>[1]LM!$AO$371</f>
        <v>572</v>
      </c>
      <c r="F561" s="852">
        <f>[1]LM!$BA$371</f>
        <v>563</v>
      </c>
      <c r="G561" s="853">
        <f>[1]LM!$BM$371</f>
        <v>568</v>
      </c>
      <c r="H561" s="371">
        <f>SUM(B561:G561)</f>
        <v>2867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905" t="s">
        <v>50</v>
      </c>
      <c r="C567" s="906"/>
      <c r="D567" s="906"/>
      <c r="E567" s="906"/>
      <c r="F567" s="906"/>
      <c r="G567" s="907"/>
      <c r="H567" s="908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918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-70</v>
      </c>
      <c r="K574" s="266">
        <f>J574/H561</f>
        <v>-2.4415765608650157E-2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905" t="s">
        <v>50</v>
      </c>
      <c r="C581" s="906"/>
      <c r="D581" s="906"/>
      <c r="E581" s="906"/>
      <c r="F581" s="906"/>
      <c r="G581" s="907"/>
      <c r="H581" s="908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918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  <row r="594" spans="1:11" ht="13.5" thickBot="1" x14ac:dyDescent="0.25"/>
    <row r="595" spans="1:11" ht="13.5" thickBot="1" x14ac:dyDescent="0.25">
      <c r="A595" s="272" t="s">
        <v>254</v>
      </c>
      <c r="B595" s="905" t="s">
        <v>50</v>
      </c>
      <c r="C595" s="906"/>
      <c r="D595" s="906"/>
      <c r="E595" s="906"/>
      <c r="F595" s="906"/>
      <c r="G595" s="907"/>
      <c r="H595" s="908" t="s">
        <v>0</v>
      </c>
      <c r="I595" s="213">
        <v>230</v>
      </c>
      <c r="J595" s="890"/>
      <c r="K595" s="890"/>
    </row>
    <row r="596" spans="1:11" ht="13.5" thickBot="1" x14ac:dyDescent="0.25">
      <c r="A596" s="231" t="s">
        <v>54</v>
      </c>
      <c r="B596" s="892">
        <v>1</v>
      </c>
      <c r="C596" s="893">
        <v>2</v>
      </c>
      <c r="D596" s="893">
        <v>3</v>
      </c>
      <c r="E596" s="893">
        <v>4</v>
      </c>
      <c r="F596" s="893">
        <v>5</v>
      </c>
      <c r="G596" s="894">
        <v>6</v>
      </c>
      <c r="H596" s="918"/>
      <c r="I596" s="229"/>
      <c r="J596" s="277"/>
      <c r="K596" s="353"/>
    </row>
    <row r="597" spans="1:11" x14ac:dyDescent="0.2">
      <c r="A597" s="236" t="s">
        <v>3</v>
      </c>
      <c r="B597" s="877">
        <v>4045</v>
      </c>
      <c r="C597" s="850">
        <v>4045</v>
      </c>
      <c r="D597" s="850">
        <v>4045</v>
      </c>
      <c r="E597" s="850">
        <v>4045</v>
      </c>
      <c r="F597" s="850">
        <v>4045</v>
      </c>
      <c r="G597" s="878">
        <v>4045</v>
      </c>
      <c r="H597" s="876">
        <v>4045</v>
      </c>
      <c r="I597" s="890"/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98">
        <v>9.9000000000000005E-2</v>
      </c>
      <c r="C600" s="699">
        <v>9.0999999999999998E-2</v>
      </c>
      <c r="D600" s="699">
        <v>0.17199999999999999</v>
      </c>
      <c r="E600" s="699">
        <v>0.106</v>
      </c>
      <c r="F600" s="699">
        <v>0.105</v>
      </c>
      <c r="G600" s="700">
        <v>9.5000000000000001E-2</v>
      </c>
      <c r="H600" s="409">
        <v>0.107</v>
      </c>
      <c r="I600" s="890"/>
      <c r="J600" s="382"/>
      <c r="K600" s="890"/>
    </row>
    <row r="601" spans="1:11" ht="13.5" thickBot="1" x14ac:dyDescent="0.25">
      <c r="A601" s="241" t="s">
        <v>1</v>
      </c>
      <c r="B601" s="774">
        <f t="shared" ref="B601:H601" si="130">B598/B597*100-100</f>
        <v>20.618046971569839</v>
      </c>
      <c r="C601" s="775">
        <f t="shared" si="130"/>
        <v>1076.7367119901114</v>
      </c>
      <c r="D601" s="775">
        <f t="shared" si="130"/>
        <v>3.9060568603213994</v>
      </c>
      <c r="E601" s="775">
        <f t="shared" si="130"/>
        <v>19.381953028430161</v>
      </c>
      <c r="F601" s="775">
        <f t="shared" si="130"/>
        <v>17.997527812113717</v>
      </c>
      <c r="G601" s="775">
        <f t="shared" si="130"/>
        <v>21.334981458590846</v>
      </c>
      <c r="H601" s="873">
        <f t="shared" si="130"/>
        <v>18.516687268232388</v>
      </c>
      <c r="I601" s="738"/>
      <c r="J601" s="890"/>
      <c r="K601" s="890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87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851">
        <v>547</v>
      </c>
      <c r="C603" s="852">
        <v>563</v>
      </c>
      <c r="D603" s="852">
        <v>57</v>
      </c>
      <c r="E603" s="852">
        <v>576</v>
      </c>
      <c r="F603" s="852">
        <v>566</v>
      </c>
      <c r="G603" s="853">
        <v>568</v>
      </c>
      <c r="H603" s="371">
        <f>SUM(B603:G603)</f>
        <v>2877</v>
      </c>
      <c r="I603" s="890" t="s">
        <v>57</v>
      </c>
      <c r="J603" s="890">
        <v>158.79</v>
      </c>
      <c r="K603" s="890"/>
    </row>
    <row r="604" spans="1:11" x14ac:dyDescent="0.2">
      <c r="A604" s="267" t="s">
        <v>28</v>
      </c>
      <c r="B604" s="895"/>
      <c r="C604" s="896"/>
      <c r="D604" s="896"/>
      <c r="E604" s="896"/>
      <c r="F604" s="896"/>
      <c r="G604" s="897"/>
      <c r="H604" s="891"/>
      <c r="I604" s="89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0</v>
      </c>
      <c r="C605" s="221">
        <f t="shared" si="132"/>
        <v>0</v>
      </c>
      <c r="D605" s="221">
        <f t="shared" si="132"/>
        <v>0</v>
      </c>
      <c r="E605" s="221">
        <f t="shared" si="132"/>
        <v>0</v>
      </c>
      <c r="F605" s="221">
        <f t="shared" si="132"/>
        <v>0</v>
      </c>
      <c r="G605" s="226">
        <f t="shared" si="132"/>
        <v>0</v>
      </c>
      <c r="H605" s="333"/>
      <c r="I605" s="890"/>
      <c r="J605" s="890"/>
      <c r="K605" s="890"/>
    </row>
  </sheetData>
  <mergeCells count="128">
    <mergeCell ref="B386:G386"/>
    <mergeCell ref="H386:H387"/>
    <mergeCell ref="B469:G469"/>
    <mergeCell ref="H469:H470"/>
    <mergeCell ref="B581:G581"/>
    <mergeCell ref="H581:H582"/>
    <mergeCell ref="B511:G511"/>
    <mergeCell ref="H511:H512"/>
    <mergeCell ref="B567:G567"/>
    <mergeCell ref="H567:H568"/>
    <mergeCell ref="H441:H442"/>
    <mergeCell ref="B427:G427"/>
    <mergeCell ref="H455:H456"/>
    <mergeCell ref="B441:G441"/>
    <mergeCell ref="B595:G595"/>
    <mergeCell ref="H595:H596"/>
    <mergeCell ref="B553:G553"/>
    <mergeCell ref="H553:H554"/>
    <mergeCell ref="B539:G539"/>
    <mergeCell ref="H539:H540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I242:I244"/>
    <mergeCell ref="B227:H227"/>
    <mergeCell ref="I227:I229"/>
    <mergeCell ref="B212:H212"/>
    <mergeCell ref="I212:I214"/>
    <mergeCell ref="B182:H182"/>
    <mergeCell ref="I182:I184"/>
    <mergeCell ref="H366:H369"/>
    <mergeCell ref="I366:I369"/>
    <mergeCell ref="B340:H340"/>
    <mergeCell ref="I340:I342"/>
    <mergeCell ref="B326:H326"/>
    <mergeCell ref="I326:I328"/>
    <mergeCell ref="B356:K356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L358:L361"/>
    <mergeCell ref="P358:Q358"/>
    <mergeCell ref="P359:Q362"/>
    <mergeCell ref="P363:Q363"/>
    <mergeCell ref="J366:J369"/>
    <mergeCell ref="B497:G497"/>
    <mergeCell ref="H497:H498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</mergeCells>
  <conditionalFormatting sqref="B316:H3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515"/>
  <sheetViews>
    <sheetView showGridLines="0" tabSelected="1" topLeftCell="A475" zoomScale="85" zoomScaleNormal="85" workbookViewId="0">
      <selection activeCell="N499" sqref="N499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981" t="s">
        <v>53</v>
      </c>
      <c r="C8" s="982"/>
      <c r="D8" s="982"/>
      <c r="E8" s="982"/>
      <c r="F8" s="982"/>
      <c r="G8" s="982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81" t="s">
        <v>53</v>
      </c>
      <c r="C21" s="982"/>
      <c r="D21" s="982"/>
      <c r="E21" s="982"/>
      <c r="F21" s="982"/>
      <c r="G21" s="982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81" t="s">
        <v>53</v>
      </c>
      <c r="C34" s="982"/>
      <c r="D34" s="982"/>
      <c r="E34" s="982"/>
      <c r="F34" s="982"/>
      <c r="G34" s="982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981" t="s">
        <v>53</v>
      </c>
      <c r="C47" s="982"/>
      <c r="D47" s="982"/>
      <c r="E47" s="982"/>
      <c r="F47" s="982"/>
      <c r="G47" s="982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981" t="s">
        <v>53</v>
      </c>
      <c r="C60" s="982"/>
      <c r="D60" s="982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981" t="s">
        <v>53</v>
      </c>
      <c r="C73" s="982"/>
      <c r="D73" s="982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027" t="s">
        <v>53</v>
      </c>
      <c r="C86" s="1028"/>
      <c r="D86" s="1028"/>
      <c r="E86" s="1018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026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027" t="s">
        <v>53</v>
      </c>
      <c r="C99" s="1028"/>
      <c r="D99" s="1028"/>
      <c r="E99" s="1018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026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027" t="s">
        <v>53</v>
      </c>
      <c r="C112" s="1028"/>
      <c r="D112" s="1028"/>
      <c r="E112" s="1018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026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027" t="s">
        <v>53</v>
      </c>
      <c r="C125" s="1028"/>
      <c r="D125" s="1028"/>
      <c r="E125" s="1018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026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027" t="s">
        <v>53</v>
      </c>
      <c r="C138" s="1028"/>
      <c r="D138" s="1028"/>
      <c r="E138" s="1018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026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027" t="s">
        <v>53</v>
      </c>
      <c r="C151" s="1028"/>
      <c r="D151" s="1028"/>
      <c r="E151" s="1018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026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027" t="s">
        <v>53</v>
      </c>
      <c r="C164" s="1028"/>
      <c r="D164" s="1028"/>
      <c r="E164" s="1018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026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027" t="s">
        <v>53</v>
      </c>
      <c r="C177" s="1028"/>
      <c r="D177" s="1028"/>
      <c r="E177" s="1018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026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027" t="s">
        <v>53</v>
      </c>
      <c r="C190" s="1028"/>
      <c r="D190" s="1028"/>
      <c r="E190" s="1018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026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027" t="s">
        <v>53</v>
      </c>
      <c r="C203" s="1028"/>
      <c r="D203" s="1028"/>
      <c r="E203" s="1018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026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027" t="s">
        <v>53</v>
      </c>
      <c r="C216" s="1028"/>
      <c r="D216" s="1028"/>
      <c r="E216" s="1018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026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027" t="s">
        <v>53</v>
      </c>
      <c r="C229" s="1028"/>
      <c r="D229" s="1028"/>
      <c r="E229" s="1018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026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027" t="s">
        <v>53</v>
      </c>
      <c r="C242" s="1028"/>
      <c r="D242" s="1028"/>
      <c r="E242" s="1018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026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027" t="s">
        <v>53</v>
      </c>
      <c r="C255" s="1028"/>
      <c r="D255" s="1028"/>
      <c r="E255" s="1018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026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027" t="s">
        <v>53</v>
      </c>
      <c r="C268" s="1028"/>
      <c r="D268" s="1028"/>
      <c r="E268" s="1018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026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027" t="s">
        <v>53</v>
      </c>
      <c r="C282" s="1028"/>
      <c r="D282" s="1028"/>
      <c r="E282" s="1018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026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027" t="s">
        <v>53</v>
      </c>
      <c r="C296" s="1028"/>
      <c r="D296" s="1028"/>
      <c r="E296" s="1018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026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08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918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910" t="s">
        <v>50</v>
      </c>
      <c r="C323" s="911"/>
      <c r="D323" s="911"/>
      <c r="E323" s="911"/>
      <c r="F323" s="911"/>
      <c r="G323" s="912"/>
      <c r="H323" s="908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918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910" t="s">
        <v>50</v>
      </c>
      <c r="C336" s="911"/>
      <c r="D336" s="911"/>
      <c r="E336" s="911"/>
      <c r="F336" s="911"/>
      <c r="G336" s="912"/>
      <c r="H336" s="908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918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910" t="s">
        <v>50</v>
      </c>
      <c r="C349" s="911"/>
      <c r="D349" s="911"/>
      <c r="E349" s="911"/>
      <c r="F349" s="911"/>
      <c r="G349" s="912"/>
      <c r="H349" s="908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918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910" t="s">
        <v>50</v>
      </c>
      <c r="C362" s="911"/>
      <c r="D362" s="911"/>
      <c r="E362" s="911"/>
      <c r="F362" s="911"/>
      <c r="G362" s="912"/>
      <c r="H362" s="908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918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910" t="s">
        <v>50</v>
      </c>
      <c r="C375" s="911"/>
      <c r="D375" s="911"/>
      <c r="E375" s="911"/>
      <c r="F375" s="911"/>
      <c r="G375" s="912"/>
      <c r="H375" s="908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918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910" t="s">
        <v>50</v>
      </c>
      <c r="C388" s="911"/>
      <c r="D388" s="911"/>
      <c r="E388" s="911"/>
      <c r="F388" s="911"/>
      <c r="G388" s="912"/>
      <c r="H388" s="908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918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910" t="s">
        <v>50</v>
      </c>
      <c r="C401" s="911"/>
      <c r="D401" s="911"/>
      <c r="E401" s="911"/>
      <c r="F401" s="911"/>
      <c r="G401" s="912"/>
      <c r="H401" s="908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918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910" t="s">
        <v>50</v>
      </c>
      <c r="C414" s="911"/>
      <c r="D414" s="911"/>
      <c r="E414" s="911"/>
      <c r="F414" s="911"/>
      <c r="G414" s="912"/>
      <c r="H414" s="908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918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910" t="s">
        <v>50</v>
      </c>
      <c r="C427" s="911"/>
      <c r="D427" s="911"/>
      <c r="E427" s="911"/>
      <c r="F427" s="911"/>
      <c r="G427" s="912"/>
      <c r="H427" s="908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918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910" t="s">
        <v>50</v>
      </c>
      <c r="C440" s="911"/>
      <c r="D440" s="911"/>
      <c r="E440" s="911"/>
      <c r="F440" s="911"/>
      <c r="G440" s="912"/>
      <c r="H440" s="908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918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910" t="s">
        <v>50</v>
      </c>
      <c r="C453" s="911"/>
      <c r="D453" s="911"/>
      <c r="E453" s="911"/>
      <c r="F453" s="911"/>
      <c r="G453" s="912"/>
      <c r="H453" s="908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918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910" t="s">
        <v>50</v>
      </c>
      <c r="C466" s="911"/>
      <c r="D466" s="911"/>
      <c r="E466" s="911"/>
      <c r="F466" s="911"/>
      <c r="G466" s="912"/>
      <c r="H466" s="908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918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41</v>
      </c>
      <c r="K473" s="266">
        <f>J473/H461</f>
        <v>0.13851351351351351</v>
      </c>
    </row>
    <row r="474" spans="1:11" x14ac:dyDescent="0.2">
      <c r="A474" s="267" t="s">
        <v>51</v>
      </c>
      <c r="B474" s="856">
        <f>[1]LM!$F$371</f>
        <v>49</v>
      </c>
      <c r="C474" s="857">
        <f>[1]LM!$R$371</f>
        <v>50</v>
      </c>
      <c r="D474" s="857">
        <f>[1]LM!$AD$371</f>
        <v>6</v>
      </c>
      <c r="E474" s="857">
        <f>[1]LM!$AP$371</f>
        <v>50</v>
      </c>
      <c r="F474" s="857">
        <f>[1]LM!$BB$371</f>
        <v>50</v>
      </c>
      <c r="G474" s="858">
        <f>[1]LM!$BN$371</f>
        <v>50</v>
      </c>
      <c r="H474" s="371">
        <f>SUM(B474:G474)</f>
        <v>255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910" t="s">
        <v>50</v>
      </c>
      <c r="C479" s="911"/>
      <c r="D479" s="911"/>
      <c r="E479" s="911"/>
      <c r="F479" s="911"/>
      <c r="G479" s="912"/>
      <c r="H479" s="908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985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0</v>
      </c>
      <c r="K486" s="266">
        <f>J486/H474</f>
        <v>0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910" t="s">
        <v>50</v>
      </c>
      <c r="C492" s="911"/>
      <c r="D492" s="911"/>
      <c r="E492" s="911"/>
      <c r="F492" s="911"/>
      <c r="G492" s="912"/>
      <c r="H492" s="908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985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 t="shared" ref="B502:G502" si="113">(B501-B489)</f>
        <v>0.5</v>
      </c>
      <c r="C502" s="221">
        <f t="shared" si="113"/>
        <v>0.5</v>
      </c>
      <c r="D502" s="221">
        <f t="shared" si="113"/>
        <v>0.5</v>
      </c>
      <c r="E502" s="221">
        <f t="shared" si="113"/>
        <v>0.5</v>
      </c>
      <c r="F502" s="221">
        <f t="shared" si="113"/>
        <v>0.5</v>
      </c>
      <c r="G502" s="226">
        <f t="shared" si="113"/>
        <v>0.5</v>
      </c>
      <c r="H502" s="333"/>
      <c r="I502" s="880"/>
      <c r="J502" s="880"/>
      <c r="K502" s="880"/>
    </row>
    <row r="504" spans="1:11" ht="13.5" thickBot="1" x14ac:dyDescent="0.25"/>
    <row r="505" spans="1:11" ht="13.5" thickBot="1" x14ac:dyDescent="0.25">
      <c r="A505" s="272" t="s">
        <v>254</v>
      </c>
      <c r="B505" s="910" t="s">
        <v>50</v>
      </c>
      <c r="C505" s="911"/>
      <c r="D505" s="911"/>
      <c r="E505" s="911"/>
      <c r="F505" s="911"/>
      <c r="G505" s="912"/>
      <c r="H505" s="908" t="s">
        <v>0</v>
      </c>
      <c r="I505" s="213">
        <v>66</v>
      </c>
      <c r="J505" s="890"/>
      <c r="K505" s="890"/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709">
        <v>6</v>
      </c>
      <c r="H506" s="985"/>
      <c r="I506" s="229"/>
      <c r="J506" s="277"/>
      <c r="K506" s="353"/>
    </row>
    <row r="507" spans="1:11" x14ac:dyDescent="0.2">
      <c r="A507" s="236" t="s">
        <v>3</v>
      </c>
      <c r="B507" s="874">
        <v>4440</v>
      </c>
      <c r="C507" s="849">
        <v>4440</v>
      </c>
      <c r="D507" s="849">
        <v>4440</v>
      </c>
      <c r="E507" s="849">
        <v>4440</v>
      </c>
      <c r="F507" s="849">
        <v>4440</v>
      </c>
      <c r="G507" s="848">
        <v>4440</v>
      </c>
      <c r="H507" s="875">
        <v>4440</v>
      </c>
      <c r="I507" s="890"/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98">
        <v>3.9E-2</v>
      </c>
      <c r="C510" s="699">
        <v>5.6000000000000001E-2</v>
      </c>
      <c r="D510" s="699">
        <v>8.7999999999999995E-2</v>
      </c>
      <c r="E510" s="699">
        <v>0.06</v>
      </c>
      <c r="F510" s="699">
        <v>3.3000000000000002E-2</v>
      </c>
      <c r="G510" s="700">
        <v>3.4000000000000002E-2</v>
      </c>
      <c r="H510" s="558">
        <v>6.9000000000000006E-2</v>
      </c>
      <c r="I510" s="890"/>
      <c r="J510" s="382"/>
      <c r="K510" s="890"/>
    </row>
    <row r="511" spans="1:11" x14ac:dyDescent="0.2">
      <c r="A511" s="241" t="s">
        <v>1</v>
      </c>
      <c r="B511" s="774">
        <f>B508/B507*100-100</f>
        <v>6.9144144144144093</v>
      </c>
      <c r="C511" s="775">
        <f t="shared" ref="C511:H511" si="114">C508/C507*100-100</f>
        <v>11.238738738738732</v>
      </c>
      <c r="D511" s="775">
        <f t="shared" si="114"/>
        <v>4.639639639639654</v>
      </c>
      <c r="E511" s="775">
        <f t="shared" si="114"/>
        <v>13.13063063063062</v>
      </c>
      <c r="F511" s="775">
        <f t="shared" si="114"/>
        <v>20.968468468468473</v>
      </c>
      <c r="G511" s="787">
        <f t="shared" si="114"/>
        <v>19.27927927927928</v>
      </c>
      <c r="H511" s="316">
        <f t="shared" si="114"/>
        <v>13.423423423423415</v>
      </c>
      <c r="I511" s="528"/>
      <c r="J511" s="890"/>
      <c r="K511" s="890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856">
        <v>49</v>
      </c>
      <c r="C513" s="857">
        <v>50</v>
      </c>
      <c r="D513" s="857">
        <v>6</v>
      </c>
      <c r="E513" s="857">
        <v>50</v>
      </c>
      <c r="F513" s="857">
        <v>50</v>
      </c>
      <c r="G513" s="858">
        <v>50</v>
      </c>
      <c r="H513" s="371">
        <f>SUM(B513:G513)</f>
        <v>255</v>
      </c>
      <c r="I513" s="890" t="s">
        <v>57</v>
      </c>
      <c r="J513" s="890">
        <v>148.68</v>
      </c>
      <c r="K513" s="890"/>
    </row>
    <row r="514" spans="1:11" x14ac:dyDescent="0.2">
      <c r="A514" s="267" t="s">
        <v>28</v>
      </c>
      <c r="B514" s="693"/>
      <c r="C514" s="693"/>
      <c r="D514" s="693"/>
      <c r="E514" s="694"/>
      <c r="F514" s="694"/>
      <c r="G514" s="695"/>
      <c r="H514" s="891"/>
      <c r="I514" s="89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 t="shared" ref="B515:G515" si="116">(B514-B502)</f>
        <v>-0.5</v>
      </c>
      <c r="C515" s="221">
        <f t="shared" si="116"/>
        <v>-0.5</v>
      </c>
      <c r="D515" s="221">
        <f t="shared" si="116"/>
        <v>-0.5</v>
      </c>
      <c r="E515" s="221">
        <f t="shared" si="116"/>
        <v>-0.5</v>
      </c>
      <c r="F515" s="221">
        <f t="shared" si="116"/>
        <v>-0.5</v>
      </c>
      <c r="G515" s="226">
        <f t="shared" si="116"/>
        <v>-0.5</v>
      </c>
      <c r="H515" s="333"/>
      <c r="I515" s="890"/>
      <c r="J515" s="890"/>
      <c r="K515" s="890"/>
    </row>
  </sheetData>
  <mergeCells count="71">
    <mergeCell ref="B401:G401"/>
    <mergeCell ref="H401:H402"/>
    <mergeCell ref="B492:G492"/>
    <mergeCell ref="H492:H493"/>
    <mergeCell ref="B466:G466"/>
    <mergeCell ref="H466:H467"/>
    <mergeCell ref="B453:G453"/>
    <mergeCell ref="H453:H454"/>
    <mergeCell ref="B440:G440"/>
    <mergeCell ref="H440:H441"/>
    <mergeCell ref="B427:G427"/>
    <mergeCell ref="H427:H428"/>
    <mergeCell ref="B414:G414"/>
    <mergeCell ref="H414:H415"/>
    <mergeCell ref="B505:G505"/>
    <mergeCell ref="H505:H506"/>
    <mergeCell ref="B479:G479"/>
    <mergeCell ref="H479:H480"/>
    <mergeCell ref="B362:G362"/>
    <mergeCell ref="H362:H363"/>
    <mergeCell ref="B388:G388"/>
    <mergeCell ref="H388:H389"/>
    <mergeCell ref="H349:H350"/>
    <mergeCell ref="B375:G375"/>
    <mergeCell ref="H375:H376"/>
    <mergeCell ref="H323:H324"/>
    <mergeCell ref="B323:G323"/>
    <mergeCell ref="H310:H311"/>
    <mergeCell ref="B336:G336"/>
    <mergeCell ref="H336:H337"/>
    <mergeCell ref="B190:D190"/>
    <mergeCell ref="E190:E191"/>
    <mergeCell ref="E242:E243"/>
    <mergeCell ref="E296:E297"/>
    <mergeCell ref="B282:D282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B112:D112"/>
    <mergeCell ref="E112:E113"/>
    <mergeCell ref="E138:E139"/>
    <mergeCell ref="E164:E165"/>
    <mergeCell ref="B177:D177"/>
    <mergeCell ref="E177:E178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E151:E152"/>
    <mergeCell ref="B138:D138"/>
    <mergeCell ref="B125:D125"/>
    <mergeCell ref="E125:E126"/>
    <mergeCell ref="B164:D164"/>
    <mergeCell ref="B151:D151"/>
  </mergeCells>
  <conditionalFormatting sqref="B193:D1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0" t="s">
        <v>18</v>
      </c>
      <c r="C4" s="901"/>
      <c r="D4" s="901"/>
      <c r="E4" s="901"/>
      <c r="F4" s="901"/>
      <c r="G4" s="901"/>
      <c r="H4" s="901"/>
      <c r="I4" s="901"/>
      <c r="J4" s="902"/>
      <c r="K4" s="900" t="s">
        <v>21</v>
      </c>
      <c r="L4" s="901"/>
      <c r="M4" s="901"/>
      <c r="N4" s="901"/>
      <c r="O4" s="901"/>
      <c r="P4" s="901"/>
      <c r="Q4" s="901"/>
      <c r="R4" s="901"/>
      <c r="S4" s="901"/>
      <c r="T4" s="901"/>
      <c r="U4" s="901"/>
      <c r="V4" s="901"/>
      <c r="W4" s="90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0" t="s">
        <v>23</v>
      </c>
      <c r="C17" s="901"/>
      <c r="D17" s="901"/>
      <c r="E17" s="901"/>
      <c r="F17" s="90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0" t="s">
        <v>18</v>
      </c>
      <c r="C4" s="901"/>
      <c r="D4" s="901"/>
      <c r="E4" s="901"/>
      <c r="F4" s="901"/>
      <c r="G4" s="901"/>
      <c r="H4" s="901"/>
      <c r="I4" s="901"/>
      <c r="J4" s="902"/>
      <c r="K4" s="900" t="s">
        <v>21</v>
      </c>
      <c r="L4" s="901"/>
      <c r="M4" s="901"/>
      <c r="N4" s="901"/>
      <c r="O4" s="901"/>
      <c r="P4" s="901"/>
      <c r="Q4" s="901"/>
      <c r="R4" s="901"/>
      <c r="S4" s="901"/>
      <c r="T4" s="901"/>
      <c r="U4" s="901"/>
      <c r="V4" s="901"/>
      <c r="W4" s="90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0" t="s">
        <v>23</v>
      </c>
      <c r="C17" s="901"/>
      <c r="D17" s="901"/>
      <c r="E17" s="901"/>
      <c r="F17" s="90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0" t="s">
        <v>18</v>
      </c>
      <c r="C4" s="901"/>
      <c r="D4" s="901"/>
      <c r="E4" s="901"/>
      <c r="F4" s="901"/>
      <c r="G4" s="901"/>
      <c r="H4" s="901"/>
      <c r="I4" s="901"/>
      <c r="J4" s="902"/>
      <c r="K4" s="900" t="s">
        <v>21</v>
      </c>
      <c r="L4" s="901"/>
      <c r="M4" s="901"/>
      <c r="N4" s="901"/>
      <c r="O4" s="901"/>
      <c r="P4" s="901"/>
      <c r="Q4" s="901"/>
      <c r="R4" s="901"/>
      <c r="S4" s="901"/>
      <c r="T4" s="901"/>
      <c r="U4" s="901"/>
      <c r="V4" s="901"/>
      <c r="W4" s="90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0" t="s">
        <v>23</v>
      </c>
      <c r="C17" s="901"/>
      <c r="D17" s="901"/>
      <c r="E17" s="901"/>
      <c r="F17" s="90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03" t="s">
        <v>42</v>
      </c>
      <c r="B1" s="90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03" t="s">
        <v>42</v>
      </c>
      <c r="B1" s="90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04" t="s">
        <v>42</v>
      </c>
      <c r="B1" s="90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03" t="s">
        <v>42</v>
      </c>
      <c r="B1" s="90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578"/>
  <sheetViews>
    <sheetView showGridLines="0" topLeftCell="A544" zoomScale="70" zoomScaleNormal="70" workbookViewId="0">
      <selection activeCell="W574" sqref="W574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974"/>
      <c r="G2" s="974"/>
      <c r="H2" s="974"/>
      <c r="I2" s="974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974"/>
      <c r="AH6" s="974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981" t="s">
        <v>53</v>
      </c>
      <c r="C8" s="982"/>
      <c r="D8" s="982"/>
      <c r="E8" s="982"/>
      <c r="F8" s="982"/>
      <c r="G8" s="982"/>
      <c r="H8" s="982"/>
      <c r="I8" s="982"/>
      <c r="J8" s="982"/>
      <c r="K8" s="982"/>
      <c r="L8" s="981" t="s">
        <v>63</v>
      </c>
      <c r="M8" s="982"/>
      <c r="N8" s="982"/>
      <c r="O8" s="982"/>
      <c r="P8" s="982"/>
      <c r="Q8" s="982"/>
      <c r="R8" s="982"/>
      <c r="S8" s="982"/>
      <c r="T8" s="982"/>
      <c r="U8" s="982"/>
      <c r="V8" s="983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981" t="s">
        <v>53</v>
      </c>
      <c r="C22" s="982"/>
      <c r="D22" s="982"/>
      <c r="E22" s="982"/>
      <c r="F22" s="982"/>
      <c r="G22" s="982"/>
      <c r="H22" s="982"/>
      <c r="I22" s="982"/>
      <c r="J22" s="982"/>
      <c r="K22" s="982"/>
      <c r="L22" s="981" t="s">
        <v>63</v>
      </c>
      <c r="M22" s="982"/>
      <c r="N22" s="982"/>
      <c r="O22" s="982"/>
      <c r="P22" s="982"/>
      <c r="Q22" s="982"/>
      <c r="R22" s="982"/>
      <c r="S22" s="982"/>
      <c r="T22" s="982"/>
      <c r="U22" s="982"/>
      <c r="V22" s="983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981" t="s">
        <v>53</v>
      </c>
      <c r="C36" s="982"/>
      <c r="D36" s="982"/>
      <c r="E36" s="982"/>
      <c r="F36" s="982"/>
      <c r="G36" s="982"/>
      <c r="H36" s="982"/>
      <c r="I36" s="982"/>
      <c r="J36" s="982"/>
      <c r="K36" s="982"/>
      <c r="L36" s="981" t="s">
        <v>63</v>
      </c>
      <c r="M36" s="982"/>
      <c r="N36" s="982"/>
      <c r="O36" s="982"/>
      <c r="P36" s="982"/>
      <c r="Q36" s="982"/>
      <c r="R36" s="982"/>
      <c r="S36" s="982"/>
      <c r="T36" s="982"/>
      <c r="U36" s="982"/>
      <c r="V36" s="983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984" t="s">
        <v>67</v>
      </c>
      <c r="AC40" s="984"/>
      <c r="AD40" s="984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984"/>
      <c r="AC41" s="984"/>
      <c r="AD41" s="984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984"/>
      <c r="AC42" s="984"/>
      <c r="AD42" s="984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997" t="s">
        <v>77</v>
      </c>
      <c r="AF48" s="998"/>
      <c r="AG48" s="998"/>
      <c r="AH48" s="999"/>
      <c r="AI48" s="375"/>
      <c r="AJ48" s="210"/>
      <c r="AK48" s="991" t="s">
        <v>85</v>
      </c>
      <c r="AL48" s="992"/>
      <c r="AM48" s="992"/>
      <c r="AN48" s="993"/>
    </row>
    <row r="49" spans="1:45" x14ac:dyDescent="0.2">
      <c r="AE49" s="1000" t="s">
        <v>78</v>
      </c>
      <c r="AF49" s="1001"/>
      <c r="AG49" s="1001"/>
      <c r="AH49" s="1002"/>
      <c r="AI49" s="375"/>
      <c r="AJ49" s="210"/>
      <c r="AK49" s="994" t="s">
        <v>86</v>
      </c>
      <c r="AL49" s="995"/>
      <c r="AM49" s="995"/>
      <c r="AN49" s="996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974"/>
      <c r="AQ50" s="974"/>
      <c r="AR50" s="974"/>
      <c r="AS50" s="974"/>
    </row>
    <row r="51" spans="1:45" ht="13.5" thickBot="1" x14ac:dyDescent="0.25">
      <c r="A51" s="230" t="s">
        <v>76</v>
      </c>
      <c r="B51" s="981" t="s">
        <v>53</v>
      </c>
      <c r="C51" s="982"/>
      <c r="D51" s="982"/>
      <c r="E51" s="982"/>
      <c r="F51" s="982"/>
      <c r="G51" s="982"/>
      <c r="H51" s="982"/>
      <c r="I51" s="982"/>
      <c r="J51" s="982"/>
      <c r="K51" s="982"/>
      <c r="L51" s="982"/>
      <c r="M51" s="983"/>
      <c r="N51" s="981" t="s">
        <v>63</v>
      </c>
      <c r="O51" s="982"/>
      <c r="P51" s="982"/>
      <c r="Q51" s="982"/>
      <c r="R51" s="982"/>
      <c r="S51" s="982"/>
      <c r="T51" s="982"/>
      <c r="U51" s="982"/>
      <c r="V51" s="982"/>
      <c r="W51" s="982"/>
      <c r="X51" s="983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974"/>
      <c r="AQ51" s="974"/>
      <c r="AR51" s="974"/>
      <c r="AS51" s="974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981" t="s">
        <v>53</v>
      </c>
      <c r="C66" s="982"/>
      <c r="D66" s="982"/>
      <c r="E66" s="982"/>
      <c r="F66" s="982"/>
      <c r="G66" s="982"/>
      <c r="H66" s="982"/>
      <c r="I66" s="982"/>
      <c r="J66" s="982"/>
      <c r="K66" s="982"/>
      <c r="L66" s="982"/>
      <c r="M66" s="983"/>
      <c r="N66" s="981" t="s">
        <v>63</v>
      </c>
      <c r="O66" s="982"/>
      <c r="P66" s="982"/>
      <c r="Q66" s="982"/>
      <c r="R66" s="982"/>
      <c r="S66" s="982"/>
      <c r="T66" s="982"/>
      <c r="U66" s="982"/>
      <c r="V66" s="982"/>
      <c r="W66" s="982"/>
      <c r="X66" s="983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981" t="s">
        <v>53</v>
      </c>
      <c r="C80" s="982"/>
      <c r="D80" s="982"/>
      <c r="E80" s="982"/>
      <c r="F80" s="982"/>
      <c r="G80" s="982"/>
      <c r="H80" s="982"/>
      <c r="I80" s="982"/>
      <c r="J80" s="982"/>
      <c r="K80" s="982"/>
      <c r="L80" s="982"/>
      <c r="M80" s="983"/>
      <c r="N80" s="981" t="s">
        <v>63</v>
      </c>
      <c r="O80" s="982"/>
      <c r="P80" s="982"/>
      <c r="Q80" s="982"/>
      <c r="R80" s="982"/>
      <c r="S80" s="982"/>
      <c r="T80" s="982"/>
      <c r="U80" s="982"/>
      <c r="V80" s="982"/>
      <c r="W80" s="982"/>
      <c r="X80" s="983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910" t="s">
        <v>53</v>
      </c>
      <c r="C94" s="911"/>
      <c r="D94" s="911"/>
      <c r="E94" s="911"/>
      <c r="F94" s="911"/>
      <c r="G94" s="911"/>
      <c r="H94" s="911"/>
      <c r="I94" s="911"/>
      <c r="J94" s="911"/>
      <c r="K94" s="911"/>
      <c r="L94" s="911"/>
      <c r="M94" s="912"/>
      <c r="N94" s="910" t="s">
        <v>63</v>
      </c>
      <c r="O94" s="911"/>
      <c r="P94" s="911"/>
      <c r="Q94" s="911"/>
      <c r="R94" s="911"/>
      <c r="S94" s="911"/>
      <c r="T94" s="911"/>
      <c r="U94" s="911"/>
      <c r="V94" s="911"/>
      <c r="W94" s="911"/>
      <c r="X94" s="912"/>
      <c r="Y94" s="908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985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986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910" t="s">
        <v>53</v>
      </c>
      <c r="C108" s="911"/>
      <c r="D108" s="911"/>
      <c r="E108" s="911"/>
      <c r="F108" s="911"/>
      <c r="G108" s="911"/>
      <c r="H108" s="911"/>
      <c r="I108" s="911"/>
      <c r="J108" s="911"/>
      <c r="K108" s="911"/>
      <c r="L108" s="911"/>
      <c r="M108" s="912"/>
      <c r="N108" s="910" t="s">
        <v>63</v>
      </c>
      <c r="O108" s="911"/>
      <c r="P108" s="911"/>
      <c r="Q108" s="911"/>
      <c r="R108" s="911"/>
      <c r="S108" s="911"/>
      <c r="T108" s="911"/>
      <c r="U108" s="911"/>
      <c r="V108" s="911"/>
      <c r="W108" s="911"/>
      <c r="X108" s="912"/>
      <c r="Y108" s="908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985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986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988" t="s">
        <v>63</v>
      </c>
      <c r="AF122" s="989"/>
      <c r="AG122" s="989"/>
      <c r="AH122" s="989"/>
      <c r="AI122" s="989"/>
      <c r="AJ122" s="990"/>
      <c r="AL122" s="988" t="s">
        <v>63</v>
      </c>
      <c r="AM122" s="989"/>
      <c r="AN122" s="989"/>
      <c r="AO122" s="989"/>
      <c r="AP122" s="989"/>
      <c r="AQ122" s="990"/>
      <c r="AS122" s="988" t="s">
        <v>114</v>
      </c>
      <c r="AT122" s="989"/>
      <c r="AU122" s="989"/>
      <c r="AV122" s="989"/>
      <c r="AW122" s="990"/>
    </row>
    <row r="123" spans="1:49" ht="15.75" thickBot="1" x14ac:dyDescent="0.25">
      <c r="A123" s="230" t="s">
        <v>113</v>
      </c>
      <c r="B123" s="905" t="s">
        <v>53</v>
      </c>
      <c r="C123" s="906"/>
      <c r="D123" s="906"/>
      <c r="E123" s="906"/>
      <c r="F123" s="906"/>
      <c r="G123" s="906"/>
      <c r="H123" s="906"/>
      <c r="I123" s="906"/>
      <c r="J123" s="906"/>
      <c r="K123" s="906"/>
      <c r="L123" s="905" t="s">
        <v>114</v>
      </c>
      <c r="M123" s="906"/>
      <c r="N123" s="906"/>
      <c r="O123" s="907"/>
      <c r="P123" s="906" t="s">
        <v>63</v>
      </c>
      <c r="Q123" s="906"/>
      <c r="R123" s="906"/>
      <c r="S123" s="906"/>
      <c r="T123" s="906"/>
      <c r="U123" s="906"/>
      <c r="V123" s="906"/>
      <c r="W123" s="906"/>
      <c r="X123" s="906"/>
      <c r="Y123" s="907"/>
      <c r="Z123" s="908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918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987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05" t="s">
        <v>53</v>
      </c>
      <c r="C138" s="906"/>
      <c r="D138" s="906"/>
      <c r="E138" s="906"/>
      <c r="F138" s="906"/>
      <c r="G138" s="906"/>
      <c r="H138" s="906"/>
      <c r="I138" s="906"/>
      <c r="J138" s="906"/>
      <c r="K138" s="906"/>
      <c r="L138" s="905" t="s">
        <v>114</v>
      </c>
      <c r="M138" s="906"/>
      <c r="N138" s="906"/>
      <c r="O138" s="907"/>
      <c r="P138" s="906" t="s">
        <v>63</v>
      </c>
      <c r="Q138" s="906"/>
      <c r="R138" s="906"/>
      <c r="S138" s="906"/>
      <c r="T138" s="906"/>
      <c r="U138" s="906"/>
      <c r="V138" s="906"/>
      <c r="W138" s="906"/>
      <c r="X138" s="906"/>
      <c r="Y138" s="907"/>
      <c r="Z138" s="908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918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987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05" t="s">
        <v>53</v>
      </c>
      <c r="C153" s="906"/>
      <c r="D153" s="906"/>
      <c r="E153" s="906"/>
      <c r="F153" s="906"/>
      <c r="G153" s="906"/>
      <c r="H153" s="906"/>
      <c r="I153" s="906"/>
      <c r="J153" s="906"/>
      <c r="K153" s="906"/>
      <c r="L153" s="905" t="s">
        <v>114</v>
      </c>
      <c r="M153" s="906"/>
      <c r="N153" s="906"/>
      <c r="O153" s="907"/>
      <c r="P153" s="906" t="s">
        <v>63</v>
      </c>
      <c r="Q153" s="906"/>
      <c r="R153" s="906"/>
      <c r="S153" s="906"/>
      <c r="T153" s="906"/>
      <c r="U153" s="906"/>
      <c r="V153" s="906"/>
      <c r="W153" s="906"/>
      <c r="X153" s="906"/>
      <c r="Y153" s="907"/>
      <c r="Z153" s="908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918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987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05" t="s">
        <v>53</v>
      </c>
      <c r="C167" s="906"/>
      <c r="D167" s="906"/>
      <c r="E167" s="906"/>
      <c r="F167" s="906"/>
      <c r="G167" s="906"/>
      <c r="H167" s="906"/>
      <c r="I167" s="906"/>
      <c r="J167" s="906"/>
      <c r="K167" s="906"/>
      <c r="L167" s="905" t="s">
        <v>114</v>
      </c>
      <c r="M167" s="906"/>
      <c r="N167" s="906"/>
      <c r="O167" s="907"/>
      <c r="P167" s="906" t="s">
        <v>63</v>
      </c>
      <c r="Q167" s="906"/>
      <c r="R167" s="906"/>
      <c r="S167" s="906"/>
      <c r="T167" s="906"/>
      <c r="U167" s="906"/>
      <c r="V167" s="906"/>
      <c r="W167" s="906"/>
      <c r="X167" s="906"/>
      <c r="Y167" s="907"/>
      <c r="Z167" s="908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918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987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05" t="s">
        <v>53</v>
      </c>
      <c r="C181" s="906"/>
      <c r="D181" s="906"/>
      <c r="E181" s="906"/>
      <c r="F181" s="906"/>
      <c r="G181" s="906"/>
      <c r="H181" s="906"/>
      <c r="I181" s="906"/>
      <c r="J181" s="906"/>
      <c r="K181" s="906"/>
      <c r="L181" s="905" t="s">
        <v>114</v>
      </c>
      <c r="M181" s="906"/>
      <c r="N181" s="906"/>
      <c r="O181" s="907"/>
      <c r="P181" s="906" t="s">
        <v>63</v>
      </c>
      <c r="Q181" s="906"/>
      <c r="R181" s="906"/>
      <c r="S181" s="906"/>
      <c r="T181" s="906"/>
      <c r="U181" s="906"/>
      <c r="V181" s="906"/>
      <c r="W181" s="906"/>
      <c r="X181" s="906"/>
      <c r="Y181" s="907"/>
      <c r="Z181" s="908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918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987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05" t="s">
        <v>53</v>
      </c>
      <c r="C195" s="906"/>
      <c r="D195" s="906"/>
      <c r="E195" s="906"/>
      <c r="F195" s="906"/>
      <c r="G195" s="906"/>
      <c r="H195" s="906"/>
      <c r="I195" s="906"/>
      <c r="J195" s="906"/>
      <c r="K195" s="906"/>
      <c r="L195" s="905" t="s">
        <v>114</v>
      </c>
      <c r="M195" s="906"/>
      <c r="N195" s="906"/>
      <c r="O195" s="907"/>
      <c r="P195" s="906" t="s">
        <v>63</v>
      </c>
      <c r="Q195" s="906"/>
      <c r="R195" s="906"/>
      <c r="S195" s="906"/>
      <c r="T195" s="906"/>
      <c r="U195" s="906"/>
      <c r="V195" s="906"/>
      <c r="W195" s="906"/>
      <c r="X195" s="906"/>
      <c r="Y195" s="907"/>
      <c r="Z195" s="908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918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987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05" t="s">
        <v>53</v>
      </c>
      <c r="C209" s="906"/>
      <c r="D209" s="906"/>
      <c r="E209" s="906"/>
      <c r="F209" s="906"/>
      <c r="G209" s="906"/>
      <c r="H209" s="906"/>
      <c r="I209" s="906"/>
      <c r="J209" s="906"/>
      <c r="K209" s="906"/>
      <c r="L209" s="905" t="s">
        <v>114</v>
      </c>
      <c r="M209" s="906"/>
      <c r="N209" s="906"/>
      <c r="O209" s="907"/>
      <c r="P209" s="906" t="s">
        <v>63</v>
      </c>
      <c r="Q209" s="906"/>
      <c r="R209" s="906"/>
      <c r="S209" s="906"/>
      <c r="T209" s="906"/>
      <c r="U209" s="906"/>
      <c r="V209" s="906"/>
      <c r="W209" s="906"/>
      <c r="X209" s="906"/>
      <c r="Y209" s="907"/>
      <c r="Z209" s="908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918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987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05" t="s">
        <v>53</v>
      </c>
      <c r="C223" s="906"/>
      <c r="D223" s="906"/>
      <c r="E223" s="906"/>
      <c r="F223" s="906"/>
      <c r="G223" s="906"/>
      <c r="H223" s="906"/>
      <c r="I223" s="906"/>
      <c r="J223" s="906"/>
      <c r="K223" s="906"/>
      <c r="L223" s="905" t="s">
        <v>114</v>
      </c>
      <c r="M223" s="906"/>
      <c r="N223" s="906"/>
      <c r="O223" s="907"/>
      <c r="P223" s="906" t="s">
        <v>63</v>
      </c>
      <c r="Q223" s="906"/>
      <c r="R223" s="906"/>
      <c r="S223" s="906"/>
      <c r="T223" s="906"/>
      <c r="U223" s="906"/>
      <c r="V223" s="906"/>
      <c r="W223" s="906"/>
      <c r="X223" s="906"/>
      <c r="Y223" s="907"/>
      <c r="Z223" s="908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918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987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05" t="s">
        <v>53</v>
      </c>
      <c r="C237" s="906"/>
      <c r="D237" s="906"/>
      <c r="E237" s="906"/>
      <c r="F237" s="906"/>
      <c r="G237" s="906"/>
      <c r="H237" s="906"/>
      <c r="I237" s="906"/>
      <c r="J237" s="906"/>
      <c r="K237" s="906"/>
      <c r="L237" s="905" t="s">
        <v>114</v>
      </c>
      <c r="M237" s="906"/>
      <c r="N237" s="906"/>
      <c r="O237" s="907"/>
      <c r="P237" s="906" t="s">
        <v>63</v>
      </c>
      <c r="Q237" s="906"/>
      <c r="R237" s="906"/>
      <c r="S237" s="906"/>
      <c r="T237" s="906"/>
      <c r="U237" s="906"/>
      <c r="V237" s="906"/>
      <c r="W237" s="906"/>
      <c r="X237" s="906"/>
      <c r="Y237" s="907"/>
      <c r="Z237" s="908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918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987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05" t="s">
        <v>53</v>
      </c>
      <c r="C251" s="906"/>
      <c r="D251" s="906"/>
      <c r="E251" s="906"/>
      <c r="F251" s="906"/>
      <c r="G251" s="906"/>
      <c r="H251" s="906"/>
      <c r="I251" s="906"/>
      <c r="J251" s="906"/>
      <c r="K251" s="906"/>
      <c r="L251" s="905" t="s">
        <v>114</v>
      </c>
      <c r="M251" s="906"/>
      <c r="N251" s="906"/>
      <c r="O251" s="907"/>
      <c r="P251" s="906" t="s">
        <v>63</v>
      </c>
      <c r="Q251" s="906"/>
      <c r="R251" s="906"/>
      <c r="S251" s="906"/>
      <c r="T251" s="906"/>
      <c r="U251" s="906"/>
      <c r="V251" s="906"/>
      <c r="W251" s="906"/>
      <c r="X251" s="906"/>
      <c r="Y251" s="907"/>
      <c r="Z251" s="908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918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987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05" t="s">
        <v>53</v>
      </c>
      <c r="C265" s="906"/>
      <c r="D265" s="906"/>
      <c r="E265" s="906"/>
      <c r="F265" s="906"/>
      <c r="G265" s="906"/>
      <c r="H265" s="906"/>
      <c r="I265" s="906"/>
      <c r="J265" s="906"/>
      <c r="K265" s="906"/>
      <c r="L265" s="905" t="s">
        <v>114</v>
      </c>
      <c r="M265" s="906"/>
      <c r="N265" s="906"/>
      <c r="O265" s="907"/>
      <c r="P265" s="906" t="s">
        <v>63</v>
      </c>
      <c r="Q265" s="906"/>
      <c r="R265" s="906"/>
      <c r="S265" s="906"/>
      <c r="T265" s="906"/>
      <c r="U265" s="906"/>
      <c r="V265" s="906"/>
      <c r="W265" s="906"/>
      <c r="X265" s="906"/>
      <c r="Y265" s="907"/>
      <c r="Z265" s="908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918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987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05" t="s">
        <v>53</v>
      </c>
      <c r="C279" s="906"/>
      <c r="D279" s="906"/>
      <c r="E279" s="906"/>
      <c r="F279" s="906"/>
      <c r="G279" s="906"/>
      <c r="H279" s="906"/>
      <c r="I279" s="906"/>
      <c r="J279" s="906"/>
      <c r="K279" s="906"/>
      <c r="L279" s="905" t="s">
        <v>114</v>
      </c>
      <c r="M279" s="906"/>
      <c r="N279" s="906"/>
      <c r="O279" s="907"/>
      <c r="P279" s="906" t="s">
        <v>63</v>
      </c>
      <c r="Q279" s="906"/>
      <c r="R279" s="906"/>
      <c r="S279" s="906"/>
      <c r="T279" s="906"/>
      <c r="U279" s="906"/>
      <c r="V279" s="906"/>
      <c r="W279" s="906"/>
      <c r="X279" s="906"/>
      <c r="Y279" s="907"/>
      <c r="Z279" s="908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918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987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05" t="s">
        <v>53</v>
      </c>
      <c r="C293" s="906"/>
      <c r="D293" s="906"/>
      <c r="E293" s="906"/>
      <c r="F293" s="906"/>
      <c r="G293" s="906"/>
      <c r="H293" s="906"/>
      <c r="I293" s="906"/>
      <c r="J293" s="906"/>
      <c r="K293" s="906"/>
      <c r="L293" s="905" t="s">
        <v>114</v>
      </c>
      <c r="M293" s="906"/>
      <c r="N293" s="906"/>
      <c r="O293" s="907"/>
      <c r="P293" s="906" t="s">
        <v>63</v>
      </c>
      <c r="Q293" s="906"/>
      <c r="R293" s="906"/>
      <c r="S293" s="906"/>
      <c r="T293" s="906"/>
      <c r="U293" s="906"/>
      <c r="V293" s="906"/>
      <c r="W293" s="906"/>
      <c r="X293" s="906"/>
      <c r="Y293" s="907"/>
      <c r="Z293" s="908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918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987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05" t="s">
        <v>53</v>
      </c>
      <c r="C307" s="906"/>
      <c r="D307" s="906"/>
      <c r="E307" s="906"/>
      <c r="F307" s="906"/>
      <c r="G307" s="906"/>
      <c r="H307" s="906"/>
      <c r="I307" s="906"/>
      <c r="J307" s="906"/>
      <c r="K307" s="906"/>
      <c r="L307" s="905" t="s">
        <v>114</v>
      </c>
      <c r="M307" s="906"/>
      <c r="N307" s="906"/>
      <c r="O307" s="907"/>
      <c r="P307" s="906" t="s">
        <v>63</v>
      </c>
      <c r="Q307" s="906"/>
      <c r="R307" s="906"/>
      <c r="S307" s="906"/>
      <c r="T307" s="906"/>
      <c r="U307" s="906"/>
      <c r="V307" s="906"/>
      <c r="W307" s="906"/>
      <c r="X307" s="906"/>
      <c r="Y307" s="907"/>
      <c r="Z307" s="908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918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987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1006" t="s">
        <v>172</v>
      </c>
      <c r="C324" s="1007"/>
      <c r="D324" s="1007"/>
      <c r="E324" s="1007"/>
      <c r="F324" s="1007"/>
      <c r="G324" s="1007"/>
      <c r="H324" s="1007"/>
      <c r="I324" s="1007"/>
      <c r="J324" s="1007"/>
      <c r="K324" s="1008"/>
      <c r="L324" s="564"/>
      <c r="M324" s="565"/>
      <c r="N324" s="1006" t="s">
        <v>173</v>
      </c>
      <c r="O324" s="1007"/>
      <c r="P324" s="1007"/>
      <c r="Q324" s="1007"/>
      <c r="R324" s="1007"/>
      <c r="S324" s="1007"/>
      <c r="T324" s="1007"/>
      <c r="U324" s="1007"/>
      <c r="V324" s="1007"/>
      <c r="W324" s="1008"/>
      <c r="X324" s="564"/>
      <c r="Y324" s="565"/>
      <c r="Z324" s="1006" t="s">
        <v>174</v>
      </c>
      <c r="AA324" s="1007"/>
      <c r="AB324" s="1007"/>
      <c r="AC324" s="1007"/>
      <c r="AD324" s="1007"/>
      <c r="AE324" s="1007"/>
      <c r="AF324" s="1007"/>
      <c r="AG324" s="1007"/>
      <c r="AH324" s="1007"/>
      <c r="AI324" s="1008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1009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928">
        <v>639</v>
      </c>
      <c r="H326" s="928">
        <v>116</v>
      </c>
      <c r="I326" s="928">
        <v>61</v>
      </c>
      <c r="J326" s="931" t="s">
        <v>188</v>
      </c>
      <c r="K326" s="922">
        <v>130</v>
      </c>
      <c r="L326" s="925">
        <f>G326-(D326+D327+D328+D329)</f>
        <v>0</v>
      </c>
      <c r="M326" s="578">
        <v>4.3099999999999996</v>
      </c>
      <c r="N326" s="1012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928">
        <v>639</v>
      </c>
      <c r="T326" s="928">
        <v>121</v>
      </c>
      <c r="U326" s="928">
        <v>61</v>
      </c>
      <c r="V326" s="931" t="s">
        <v>191</v>
      </c>
      <c r="W326" s="922">
        <v>130.5</v>
      </c>
      <c r="X326" s="925">
        <f>S326-(P326+P327+P328+P329)</f>
        <v>0</v>
      </c>
      <c r="Y326" s="580">
        <v>0.94</v>
      </c>
      <c r="Z326" s="1003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928">
        <v>639</v>
      </c>
      <c r="AF326" s="928">
        <v>117</v>
      </c>
      <c r="AG326" s="928">
        <v>61</v>
      </c>
      <c r="AH326" s="931" t="s">
        <v>193</v>
      </c>
      <c r="AI326" s="922">
        <v>132</v>
      </c>
      <c r="AJ326" s="925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1010"/>
      <c r="C327" s="584"/>
      <c r="D327" s="585"/>
      <c r="E327" s="585"/>
      <c r="F327" s="584"/>
      <c r="G327" s="929"/>
      <c r="H327" s="929"/>
      <c r="I327" s="929"/>
      <c r="J327" s="932"/>
      <c r="K327" s="923"/>
      <c r="L327" s="925"/>
      <c r="M327" s="580">
        <v>1.2</v>
      </c>
      <c r="N327" s="1013"/>
      <c r="O327" s="584" t="s">
        <v>195</v>
      </c>
      <c r="P327" s="586">
        <v>289</v>
      </c>
      <c r="Q327" s="585">
        <v>121</v>
      </c>
      <c r="R327" s="584" t="s">
        <v>196</v>
      </c>
      <c r="S327" s="929"/>
      <c r="T327" s="929"/>
      <c r="U327" s="929"/>
      <c r="V327" s="932"/>
      <c r="W327" s="923"/>
      <c r="X327" s="925"/>
      <c r="Y327" s="580">
        <v>0.9</v>
      </c>
      <c r="Z327" s="1004"/>
      <c r="AA327" s="587" t="s">
        <v>197</v>
      </c>
      <c r="AB327" s="588">
        <v>338</v>
      </c>
      <c r="AC327" s="589">
        <v>117</v>
      </c>
      <c r="AD327" s="584" t="s">
        <v>187</v>
      </c>
      <c r="AE327" s="929"/>
      <c r="AF327" s="929"/>
      <c r="AG327" s="929"/>
      <c r="AH327" s="932"/>
      <c r="AI327" s="923"/>
      <c r="AJ327" s="925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1010"/>
      <c r="C328" s="585"/>
      <c r="D328" s="585"/>
      <c r="E328" s="585"/>
      <c r="F328" s="584"/>
      <c r="G328" s="929"/>
      <c r="H328" s="929"/>
      <c r="I328" s="929"/>
      <c r="J328" s="932"/>
      <c r="K328" s="923"/>
      <c r="L328" s="925"/>
      <c r="M328" s="580"/>
      <c r="N328" s="1013"/>
      <c r="O328" s="585"/>
      <c r="P328" s="585"/>
      <c r="Q328" s="585"/>
      <c r="R328" s="584"/>
      <c r="S328" s="929"/>
      <c r="T328" s="929"/>
      <c r="U328" s="929"/>
      <c r="V328" s="932"/>
      <c r="W328" s="923"/>
      <c r="X328" s="925"/>
      <c r="Y328" s="580"/>
      <c r="Z328" s="1004"/>
      <c r="AA328" s="590"/>
      <c r="AB328" s="585"/>
      <c r="AC328" s="589"/>
      <c r="AD328" s="584"/>
      <c r="AE328" s="929"/>
      <c r="AF328" s="929"/>
      <c r="AG328" s="929"/>
      <c r="AH328" s="932"/>
      <c r="AI328" s="923"/>
      <c r="AJ328" s="925"/>
      <c r="AL328" s="200">
        <v>3</v>
      </c>
      <c r="AM328" s="200">
        <v>14</v>
      </c>
      <c r="AN328" s="200">
        <v>61</v>
      </c>
      <c r="AO328" s="974"/>
    </row>
    <row r="329" spans="1:41" ht="15.75" thickBot="1" x14ac:dyDescent="0.25">
      <c r="A329" s="574"/>
      <c r="B329" s="1011"/>
      <c r="C329" s="591"/>
      <c r="D329" s="592"/>
      <c r="E329" s="591"/>
      <c r="F329" s="593"/>
      <c r="G329" s="930"/>
      <c r="H329" s="930"/>
      <c r="I329" s="930"/>
      <c r="J329" s="933"/>
      <c r="K329" s="924"/>
      <c r="L329" s="925"/>
      <c r="M329" s="580"/>
      <c r="N329" s="1014"/>
      <c r="O329" s="591"/>
      <c r="P329" s="591"/>
      <c r="Q329" s="591"/>
      <c r="R329" s="593"/>
      <c r="S329" s="930"/>
      <c r="T329" s="930"/>
      <c r="U329" s="930"/>
      <c r="V329" s="933"/>
      <c r="W329" s="924"/>
      <c r="X329" s="925"/>
      <c r="Y329" s="580"/>
      <c r="Z329" s="1005"/>
      <c r="AA329" s="591"/>
      <c r="AB329" s="594"/>
      <c r="AC329" s="591"/>
      <c r="AD329" s="593"/>
      <c r="AE329" s="930"/>
      <c r="AF329" s="930"/>
      <c r="AG329" s="930"/>
      <c r="AH329" s="933"/>
      <c r="AI329" s="924"/>
      <c r="AJ329" s="925"/>
      <c r="AL329" s="200">
        <v>4</v>
      </c>
      <c r="AM329" s="200">
        <v>2</v>
      </c>
      <c r="AN329" s="200">
        <v>61</v>
      </c>
      <c r="AO329" s="974"/>
    </row>
    <row r="330" spans="1:41" ht="15" x14ac:dyDescent="0.2">
      <c r="A330" s="574">
        <v>4.5</v>
      </c>
      <c r="B330" s="975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928">
        <v>639</v>
      </c>
      <c r="H330" s="928">
        <v>117</v>
      </c>
      <c r="I330" s="928">
        <v>61</v>
      </c>
      <c r="J330" s="931" t="s">
        <v>188</v>
      </c>
      <c r="K330" s="922">
        <v>130</v>
      </c>
      <c r="L330" s="925">
        <f>G330-(D330+D331+D332+D333)</f>
        <v>0</v>
      </c>
      <c r="M330" s="580">
        <v>-0.2</v>
      </c>
      <c r="N330" s="978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928">
        <v>639</v>
      </c>
      <c r="T330" s="928">
        <v>120.5</v>
      </c>
      <c r="U330" s="928">
        <v>61</v>
      </c>
      <c r="V330" s="931" t="s">
        <v>199</v>
      </c>
      <c r="W330" s="922">
        <v>132</v>
      </c>
      <c r="X330" s="925">
        <f>S330-(P330+P331+P332+P333)</f>
        <v>0</v>
      </c>
      <c r="Y330" s="580">
        <v>2.9</v>
      </c>
      <c r="Z330" s="969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928">
        <v>639</v>
      </c>
      <c r="AF330" s="928">
        <v>118</v>
      </c>
      <c r="AG330" s="928">
        <v>61</v>
      </c>
      <c r="AH330" s="931" t="s">
        <v>200</v>
      </c>
      <c r="AI330" s="922">
        <v>130.5</v>
      </c>
      <c r="AJ330" s="925">
        <f>AE330-(AB330+AB331+AB332+AB333)</f>
        <v>0</v>
      </c>
      <c r="AL330" s="200">
        <v>5</v>
      </c>
      <c r="AM330" s="200">
        <v>4</v>
      </c>
      <c r="AN330" s="200">
        <v>18</v>
      </c>
      <c r="AO330" s="974"/>
    </row>
    <row r="331" spans="1:41" ht="15" x14ac:dyDescent="0.2">
      <c r="A331" s="574">
        <v>4</v>
      </c>
      <c r="B331" s="976"/>
      <c r="C331" s="585" t="s">
        <v>201</v>
      </c>
      <c r="D331" s="601">
        <v>616</v>
      </c>
      <c r="E331" s="585">
        <v>117</v>
      </c>
      <c r="F331" s="584" t="s">
        <v>187</v>
      </c>
      <c r="G331" s="929"/>
      <c r="H331" s="929"/>
      <c r="I331" s="929"/>
      <c r="J331" s="932"/>
      <c r="K331" s="923"/>
      <c r="L331" s="925"/>
      <c r="M331" s="580">
        <v>-1</v>
      </c>
      <c r="N331" s="979"/>
      <c r="O331" s="585" t="s">
        <v>202</v>
      </c>
      <c r="P331" s="602">
        <v>7</v>
      </c>
      <c r="Q331" s="585">
        <v>118.5</v>
      </c>
      <c r="R331" s="584" t="s">
        <v>198</v>
      </c>
      <c r="S331" s="929"/>
      <c r="T331" s="929"/>
      <c r="U331" s="929"/>
      <c r="V331" s="932"/>
      <c r="W331" s="923"/>
      <c r="X331" s="925"/>
      <c r="Y331" s="580">
        <v>2.8</v>
      </c>
      <c r="Z331" s="970"/>
      <c r="AA331" s="603" t="s">
        <v>203</v>
      </c>
      <c r="AB331" s="604">
        <v>445</v>
      </c>
      <c r="AC331" s="585">
        <v>118</v>
      </c>
      <c r="AD331" s="584" t="s">
        <v>187</v>
      </c>
      <c r="AE331" s="929"/>
      <c r="AF331" s="929"/>
      <c r="AG331" s="929"/>
      <c r="AH331" s="932"/>
      <c r="AI331" s="923"/>
      <c r="AJ331" s="925"/>
      <c r="AL331" s="200">
        <v>6</v>
      </c>
      <c r="AM331" s="200">
        <v>11</v>
      </c>
      <c r="AN331" s="200">
        <v>18</v>
      </c>
      <c r="AO331" s="974"/>
    </row>
    <row r="332" spans="1:41" ht="15" x14ac:dyDescent="0.2">
      <c r="A332" s="574"/>
      <c r="B332" s="976"/>
      <c r="C332" s="605"/>
      <c r="D332" s="606"/>
      <c r="E332" s="605"/>
      <c r="F332" s="607"/>
      <c r="G332" s="929"/>
      <c r="H332" s="929"/>
      <c r="I332" s="929"/>
      <c r="J332" s="932"/>
      <c r="K332" s="923"/>
      <c r="L332" s="925"/>
      <c r="M332" s="580">
        <v>0.5</v>
      </c>
      <c r="N332" s="979"/>
      <c r="O332" s="605" t="s">
        <v>204</v>
      </c>
      <c r="P332" s="608">
        <v>270</v>
      </c>
      <c r="Q332" s="605">
        <v>118.5</v>
      </c>
      <c r="R332" s="607" t="s">
        <v>187</v>
      </c>
      <c r="S332" s="929"/>
      <c r="T332" s="929"/>
      <c r="U332" s="929"/>
      <c r="V332" s="932"/>
      <c r="W332" s="923"/>
      <c r="X332" s="925"/>
      <c r="Y332" s="580"/>
      <c r="Z332" s="970"/>
      <c r="AA332" s="606"/>
      <c r="AB332" s="609"/>
      <c r="AC332" s="605"/>
      <c r="AD332" s="607"/>
      <c r="AE332" s="929"/>
      <c r="AF332" s="929"/>
      <c r="AG332" s="929"/>
      <c r="AH332" s="932"/>
      <c r="AI332" s="923"/>
      <c r="AJ332" s="925"/>
      <c r="AL332" s="200">
        <v>7</v>
      </c>
      <c r="AM332" s="200">
        <v>16</v>
      </c>
      <c r="AN332" s="200">
        <v>61</v>
      </c>
      <c r="AO332" s="974"/>
    </row>
    <row r="333" spans="1:41" ht="15.75" thickBot="1" x14ac:dyDescent="0.25">
      <c r="A333" s="574"/>
      <c r="B333" s="977"/>
      <c r="C333" s="605"/>
      <c r="D333" s="606"/>
      <c r="E333" s="605"/>
      <c r="F333" s="607"/>
      <c r="G333" s="930"/>
      <c r="H333" s="930"/>
      <c r="I333" s="930"/>
      <c r="J333" s="933"/>
      <c r="K333" s="924"/>
      <c r="L333" s="925"/>
      <c r="M333" s="580"/>
      <c r="N333" s="980"/>
      <c r="O333" s="605"/>
      <c r="P333" s="606"/>
      <c r="Q333" s="605"/>
      <c r="R333" s="607"/>
      <c r="S333" s="930"/>
      <c r="T333" s="930"/>
      <c r="U333" s="930"/>
      <c r="V333" s="933"/>
      <c r="W333" s="924"/>
      <c r="X333" s="925"/>
      <c r="Y333" s="580"/>
      <c r="Z333" s="970"/>
      <c r="AA333" s="606"/>
      <c r="AB333" s="606"/>
      <c r="AC333" s="605"/>
      <c r="AD333" s="607"/>
      <c r="AE333" s="930"/>
      <c r="AF333" s="929"/>
      <c r="AG333" s="930"/>
      <c r="AH333" s="932"/>
      <c r="AI333" s="924"/>
      <c r="AJ333" s="925"/>
      <c r="AL333" s="200">
        <v>8</v>
      </c>
      <c r="AM333" s="200">
        <v>8</v>
      </c>
      <c r="AN333" s="200">
        <v>61</v>
      </c>
      <c r="AO333" s="974"/>
    </row>
    <row r="334" spans="1:41" ht="15" x14ac:dyDescent="0.2">
      <c r="A334" s="574">
        <v>2</v>
      </c>
      <c r="B334" s="963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928">
        <v>639</v>
      </c>
      <c r="H334" s="928">
        <v>118</v>
      </c>
      <c r="I334" s="928">
        <v>61</v>
      </c>
      <c r="J334" s="931" t="s">
        <v>205</v>
      </c>
      <c r="K334" s="922">
        <v>132</v>
      </c>
      <c r="L334" s="925">
        <f>G334-(D334+D335+D336+D337)</f>
        <v>0</v>
      </c>
      <c r="M334" s="580">
        <v>1.5</v>
      </c>
      <c r="N334" s="966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928">
        <v>639</v>
      </c>
      <c r="T334" s="928">
        <v>118.5</v>
      </c>
      <c r="U334" s="928">
        <v>61</v>
      </c>
      <c r="V334" s="928" t="s">
        <v>191</v>
      </c>
      <c r="W334" s="922">
        <v>130.5</v>
      </c>
      <c r="X334" s="925">
        <f>S334-(P334+P335+P336+P337)</f>
        <v>0</v>
      </c>
      <c r="Y334" s="580">
        <v>0.6</v>
      </c>
      <c r="Z334" s="971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928">
        <v>639</v>
      </c>
      <c r="AF334" s="928">
        <v>120.5</v>
      </c>
      <c r="AG334" s="928">
        <v>61</v>
      </c>
      <c r="AH334" s="931" t="s">
        <v>230</v>
      </c>
      <c r="AI334" s="922">
        <v>132</v>
      </c>
      <c r="AJ334" s="925">
        <f>AE334-(AB334+AB335+AB336+AB337)</f>
        <v>0</v>
      </c>
      <c r="AL334" s="200">
        <v>9</v>
      </c>
      <c r="AM334" s="200">
        <v>13</v>
      </c>
      <c r="AN334" s="200">
        <v>61</v>
      </c>
      <c r="AO334" s="974"/>
    </row>
    <row r="335" spans="1:41" ht="15" x14ac:dyDescent="0.2">
      <c r="A335" s="574">
        <v>2</v>
      </c>
      <c r="B335" s="964"/>
      <c r="C335" s="585" t="s">
        <v>208</v>
      </c>
      <c r="D335" s="613">
        <v>553</v>
      </c>
      <c r="E335" s="585">
        <v>118</v>
      </c>
      <c r="F335" s="584" t="s">
        <v>187</v>
      </c>
      <c r="G335" s="929"/>
      <c r="H335" s="929"/>
      <c r="I335" s="929"/>
      <c r="J335" s="932"/>
      <c r="K335" s="923"/>
      <c r="L335" s="925"/>
      <c r="M335" s="580">
        <v>3</v>
      </c>
      <c r="N335" s="967"/>
      <c r="O335" s="585" t="s">
        <v>209</v>
      </c>
      <c r="P335" s="614">
        <v>496</v>
      </c>
      <c r="Q335" s="585">
        <v>118</v>
      </c>
      <c r="R335" s="584" t="s">
        <v>187</v>
      </c>
      <c r="S335" s="929"/>
      <c r="T335" s="929"/>
      <c r="U335" s="929"/>
      <c r="V335" s="929"/>
      <c r="W335" s="923"/>
      <c r="X335" s="925"/>
      <c r="Y335" s="580">
        <v>1</v>
      </c>
      <c r="Z335" s="972"/>
      <c r="AA335" s="585" t="s">
        <v>210</v>
      </c>
      <c r="AB335" s="615">
        <v>5</v>
      </c>
      <c r="AC335" s="585">
        <v>120.5</v>
      </c>
      <c r="AD335" s="584" t="s">
        <v>196</v>
      </c>
      <c r="AE335" s="929"/>
      <c r="AF335" s="929"/>
      <c r="AG335" s="929"/>
      <c r="AH335" s="932"/>
      <c r="AI335" s="923"/>
      <c r="AJ335" s="925"/>
      <c r="AL335" s="200">
        <v>10</v>
      </c>
      <c r="AM335" s="200">
        <v>5</v>
      </c>
      <c r="AN335" s="200">
        <v>61</v>
      </c>
      <c r="AO335" s="974"/>
    </row>
    <row r="336" spans="1:41" ht="15" x14ac:dyDescent="0.2">
      <c r="A336" s="574"/>
      <c r="B336" s="964"/>
      <c r="C336" s="605"/>
      <c r="D336" s="616"/>
      <c r="E336" s="605"/>
      <c r="F336" s="607"/>
      <c r="G336" s="929"/>
      <c r="H336" s="929"/>
      <c r="I336" s="929"/>
      <c r="J336" s="932"/>
      <c r="K336" s="923"/>
      <c r="L336" s="925"/>
      <c r="M336" s="578"/>
      <c r="N336" s="967"/>
      <c r="O336" s="605"/>
      <c r="P336" s="606"/>
      <c r="Q336" s="605"/>
      <c r="R336" s="607"/>
      <c r="S336" s="929"/>
      <c r="T336" s="929"/>
      <c r="U336" s="929"/>
      <c r="V336" s="929"/>
      <c r="W336" s="923"/>
      <c r="X336" s="925"/>
      <c r="Y336" s="580"/>
      <c r="Z336" s="972"/>
      <c r="AA336" s="605"/>
      <c r="AB336" s="606"/>
      <c r="AC336" s="605"/>
      <c r="AD336" s="607"/>
      <c r="AE336" s="929"/>
      <c r="AF336" s="929"/>
      <c r="AG336" s="929"/>
      <c r="AH336" s="932"/>
      <c r="AI336" s="923"/>
      <c r="AJ336" s="925"/>
      <c r="AL336" s="200">
        <v>11</v>
      </c>
      <c r="AM336" s="200">
        <v>10</v>
      </c>
      <c r="AN336" s="200">
        <v>61</v>
      </c>
      <c r="AO336" s="974"/>
    </row>
    <row r="337" spans="1:41" ht="15.75" thickBot="1" x14ac:dyDescent="0.25">
      <c r="A337" s="574"/>
      <c r="B337" s="965"/>
      <c r="C337" s="591"/>
      <c r="D337" s="592"/>
      <c r="E337" s="591"/>
      <c r="F337" s="593"/>
      <c r="G337" s="930"/>
      <c r="H337" s="930"/>
      <c r="I337" s="930"/>
      <c r="J337" s="933"/>
      <c r="K337" s="924"/>
      <c r="L337" s="925"/>
      <c r="M337" s="578"/>
      <c r="N337" s="968"/>
      <c r="O337" s="591"/>
      <c r="P337" s="592"/>
      <c r="Q337" s="591"/>
      <c r="R337" s="593"/>
      <c r="S337" s="930"/>
      <c r="T337" s="930"/>
      <c r="U337" s="930"/>
      <c r="V337" s="930"/>
      <c r="W337" s="924"/>
      <c r="X337" s="925"/>
      <c r="Y337" s="580"/>
      <c r="Z337" s="973"/>
      <c r="AA337" s="591"/>
      <c r="AB337" s="592"/>
      <c r="AC337" s="591"/>
      <c r="AD337" s="593"/>
      <c r="AE337" s="930"/>
      <c r="AF337" s="930"/>
      <c r="AG337" s="930"/>
      <c r="AH337" s="933"/>
      <c r="AI337" s="924"/>
      <c r="AJ337" s="925"/>
      <c r="AL337" s="200">
        <v>12</v>
      </c>
      <c r="AM337" s="200">
        <v>3</v>
      </c>
      <c r="AN337" s="200">
        <v>61</v>
      </c>
      <c r="AO337" s="974"/>
    </row>
    <row r="338" spans="1:41" ht="15" x14ac:dyDescent="0.2">
      <c r="A338" s="574">
        <v>3.5</v>
      </c>
      <c r="B338" s="1015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928">
        <v>192</v>
      </c>
      <c r="H338" s="928">
        <v>120</v>
      </c>
      <c r="I338" s="928">
        <v>18</v>
      </c>
      <c r="J338" s="928" t="s">
        <v>188</v>
      </c>
      <c r="K338" s="922">
        <v>130</v>
      </c>
      <c r="L338" s="925">
        <f>G338-(D338+D339+D340+D341)</f>
        <v>0</v>
      </c>
      <c r="M338" s="580">
        <v>3</v>
      </c>
      <c r="N338" s="960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928">
        <v>192</v>
      </c>
      <c r="T338" s="928">
        <v>118.5</v>
      </c>
      <c r="U338" s="928">
        <v>18</v>
      </c>
      <c r="V338" s="928" t="s">
        <v>188</v>
      </c>
      <c r="W338" s="922">
        <v>130</v>
      </c>
      <c r="X338" s="925">
        <f>S338-(P338+P339+P340+P341)</f>
        <v>0</v>
      </c>
      <c r="Y338" s="580">
        <v>0.8</v>
      </c>
      <c r="Z338" s="955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928">
        <v>192</v>
      </c>
      <c r="AF338" s="928">
        <v>118.5</v>
      </c>
      <c r="AG338" s="928">
        <v>18</v>
      </c>
      <c r="AH338" s="928" t="s">
        <v>199</v>
      </c>
      <c r="AI338" s="922">
        <v>132</v>
      </c>
      <c r="AJ338" s="925">
        <f>AE338-(AB338+AB339+AB340+AB341)</f>
        <v>0</v>
      </c>
      <c r="AL338" s="200">
        <v>13</v>
      </c>
      <c r="AM338" s="200">
        <v>12</v>
      </c>
      <c r="AN338" s="200">
        <v>61</v>
      </c>
      <c r="AO338" s="974"/>
    </row>
    <row r="339" spans="1:41" ht="15" x14ac:dyDescent="0.2">
      <c r="A339" s="574">
        <v>3.8</v>
      </c>
      <c r="B339" s="1016"/>
      <c r="C339" s="585" t="s">
        <v>216</v>
      </c>
      <c r="D339" s="620">
        <v>80</v>
      </c>
      <c r="E339" s="585">
        <v>120.5</v>
      </c>
      <c r="F339" s="584" t="s">
        <v>196</v>
      </c>
      <c r="G339" s="929"/>
      <c r="H339" s="929"/>
      <c r="I339" s="929"/>
      <c r="J339" s="929"/>
      <c r="K339" s="923"/>
      <c r="L339" s="925"/>
      <c r="M339" s="580"/>
      <c r="N339" s="961"/>
      <c r="O339" s="584"/>
      <c r="P339" s="585"/>
      <c r="Q339" s="585"/>
      <c r="R339" s="584"/>
      <c r="S339" s="929"/>
      <c r="T339" s="929"/>
      <c r="U339" s="929"/>
      <c r="V339" s="929"/>
      <c r="W339" s="923"/>
      <c r="X339" s="925"/>
      <c r="Y339" s="580">
        <v>0</v>
      </c>
      <c r="Z339" s="956"/>
      <c r="AA339" s="585" t="s">
        <v>204</v>
      </c>
      <c r="AB339" s="621">
        <v>52</v>
      </c>
      <c r="AC339" s="585">
        <v>118.5</v>
      </c>
      <c r="AD339" s="584" t="s">
        <v>217</v>
      </c>
      <c r="AE339" s="929"/>
      <c r="AF339" s="929"/>
      <c r="AG339" s="929"/>
      <c r="AH339" s="929"/>
      <c r="AI339" s="923"/>
      <c r="AJ339" s="925"/>
      <c r="AL339" s="200">
        <v>14</v>
      </c>
      <c r="AM339" s="200">
        <v>21</v>
      </c>
      <c r="AN339" s="200">
        <v>61</v>
      </c>
      <c r="AO339" s="974"/>
    </row>
    <row r="340" spans="1:41" ht="15" x14ac:dyDescent="0.2">
      <c r="A340" s="574"/>
      <c r="B340" s="1016"/>
      <c r="C340" s="605"/>
      <c r="D340" s="605"/>
      <c r="E340" s="605"/>
      <c r="F340" s="607"/>
      <c r="G340" s="929"/>
      <c r="H340" s="929"/>
      <c r="I340" s="929"/>
      <c r="J340" s="929"/>
      <c r="K340" s="923"/>
      <c r="L340" s="925"/>
      <c r="M340" s="580"/>
      <c r="N340" s="961"/>
      <c r="O340" s="605"/>
      <c r="P340" s="606"/>
      <c r="Q340" s="605"/>
      <c r="R340" s="607"/>
      <c r="S340" s="929"/>
      <c r="T340" s="929"/>
      <c r="U340" s="929"/>
      <c r="V340" s="929"/>
      <c r="W340" s="923"/>
      <c r="X340" s="925"/>
      <c r="Y340" s="580"/>
      <c r="Z340" s="956"/>
      <c r="AA340" s="605"/>
      <c r="AB340" s="606"/>
      <c r="AC340" s="605"/>
      <c r="AD340" s="607"/>
      <c r="AE340" s="929"/>
      <c r="AF340" s="929"/>
      <c r="AG340" s="929"/>
      <c r="AH340" s="929"/>
      <c r="AI340" s="923"/>
      <c r="AJ340" s="925"/>
      <c r="AL340" s="200">
        <v>15</v>
      </c>
      <c r="AM340" s="200">
        <v>15</v>
      </c>
      <c r="AN340" s="200">
        <v>61</v>
      </c>
      <c r="AO340" s="974"/>
    </row>
    <row r="341" spans="1:41" ht="15.75" thickBot="1" x14ac:dyDescent="0.25">
      <c r="A341" s="574"/>
      <c r="B341" s="1017"/>
      <c r="C341" s="591"/>
      <c r="D341" s="592"/>
      <c r="E341" s="591"/>
      <c r="F341" s="593"/>
      <c r="G341" s="930"/>
      <c r="H341" s="930"/>
      <c r="I341" s="930"/>
      <c r="J341" s="930"/>
      <c r="K341" s="924"/>
      <c r="L341" s="925"/>
      <c r="M341" s="580"/>
      <c r="N341" s="962"/>
      <c r="O341" s="591"/>
      <c r="P341" s="592"/>
      <c r="Q341" s="591"/>
      <c r="R341" s="593"/>
      <c r="S341" s="930"/>
      <c r="T341" s="930"/>
      <c r="U341" s="930"/>
      <c r="V341" s="930"/>
      <c r="W341" s="924"/>
      <c r="X341" s="925"/>
      <c r="Y341" s="580"/>
      <c r="Z341" s="957"/>
      <c r="AA341" s="591"/>
      <c r="AB341" s="592"/>
      <c r="AC341" s="591"/>
      <c r="AD341" s="593"/>
      <c r="AE341" s="930"/>
      <c r="AF341" s="930"/>
      <c r="AG341" s="930"/>
      <c r="AH341" s="930"/>
      <c r="AI341" s="924"/>
      <c r="AJ341" s="925"/>
      <c r="AL341" s="200">
        <v>16</v>
      </c>
      <c r="AM341" s="200">
        <v>6</v>
      </c>
      <c r="AN341" s="200">
        <v>61</v>
      </c>
      <c r="AO341" s="974"/>
    </row>
    <row r="342" spans="1:41" ht="15" x14ac:dyDescent="0.2">
      <c r="A342" s="574">
        <v>2</v>
      </c>
      <c r="B342" s="949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928">
        <v>639</v>
      </c>
      <c r="H342" s="928">
        <v>121</v>
      </c>
      <c r="I342" s="928">
        <v>61</v>
      </c>
      <c r="J342" s="931" t="s">
        <v>191</v>
      </c>
      <c r="K342" s="922">
        <v>130.5</v>
      </c>
      <c r="L342" s="925">
        <f>G342-(D342+D343+D344+D345)</f>
        <v>0</v>
      </c>
      <c r="M342" s="580">
        <v>2.5</v>
      </c>
      <c r="N342" s="952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928">
        <v>639</v>
      </c>
      <c r="T342" s="928">
        <v>117.5</v>
      </c>
      <c r="U342" s="928">
        <v>61</v>
      </c>
      <c r="V342" s="931" t="s">
        <v>193</v>
      </c>
      <c r="W342" s="922">
        <v>132</v>
      </c>
      <c r="X342" s="925">
        <f>S342-(P342+P343+P344+P345)</f>
        <v>0</v>
      </c>
      <c r="Y342" s="580">
        <v>-0.2</v>
      </c>
      <c r="Z342" s="958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928">
        <v>639</v>
      </c>
      <c r="AF342" s="928">
        <v>121</v>
      </c>
      <c r="AG342" s="928">
        <v>61</v>
      </c>
      <c r="AH342" s="931" t="s">
        <v>199</v>
      </c>
      <c r="AI342" s="922">
        <v>132</v>
      </c>
      <c r="AJ342" s="925">
        <f>AE342-(AB342+AB343+AB344+AB345)</f>
        <v>0</v>
      </c>
      <c r="AL342" s="200">
        <v>17</v>
      </c>
      <c r="AM342" s="200">
        <v>20</v>
      </c>
      <c r="AN342" s="200">
        <v>61</v>
      </c>
      <c r="AO342" s="974"/>
    </row>
    <row r="343" spans="1:41" ht="15" x14ac:dyDescent="0.2">
      <c r="A343" s="574">
        <v>3</v>
      </c>
      <c r="B343" s="950"/>
      <c r="C343" s="585" t="s">
        <v>219</v>
      </c>
      <c r="D343" s="625">
        <v>370</v>
      </c>
      <c r="E343" s="585">
        <v>121.5</v>
      </c>
      <c r="F343" s="607" t="s">
        <v>190</v>
      </c>
      <c r="G343" s="929"/>
      <c r="H343" s="929"/>
      <c r="I343" s="929"/>
      <c r="J343" s="932"/>
      <c r="K343" s="923"/>
      <c r="L343" s="925"/>
      <c r="M343" s="580">
        <v>0.56000000000000005</v>
      </c>
      <c r="N343" s="953"/>
      <c r="O343" s="585" t="s">
        <v>220</v>
      </c>
      <c r="P343" s="626">
        <v>451</v>
      </c>
      <c r="Q343" s="585">
        <v>117</v>
      </c>
      <c r="R343" s="607" t="s">
        <v>190</v>
      </c>
      <c r="S343" s="929"/>
      <c r="T343" s="929"/>
      <c r="U343" s="929"/>
      <c r="V343" s="932"/>
      <c r="W343" s="923"/>
      <c r="X343" s="925"/>
      <c r="Y343" s="580">
        <v>-1</v>
      </c>
      <c r="Z343" s="959"/>
      <c r="AA343" s="585" t="s">
        <v>221</v>
      </c>
      <c r="AB343" s="627">
        <v>169</v>
      </c>
      <c r="AC343" s="585">
        <v>121</v>
      </c>
      <c r="AD343" s="607" t="s">
        <v>198</v>
      </c>
      <c r="AE343" s="929"/>
      <c r="AF343" s="929"/>
      <c r="AG343" s="929"/>
      <c r="AH343" s="932"/>
      <c r="AI343" s="923"/>
      <c r="AJ343" s="925"/>
      <c r="AL343" s="200">
        <v>18</v>
      </c>
      <c r="AM343" s="200">
        <v>17</v>
      </c>
      <c r="AN343" s="200">
        <v>18</v>
      </c>
      <c r="AO343" s="974"/>
    </row>
    <row r="344" spans="1:41" ht="15" x14ac:dyDescent="0.2">
      <c r="A344" s="574"/>
      <c r="B344" s="950"/>
      <c r="C344" s="605"/>
      <c r="D344" s="605"/>
      <c r="E344" s="605"/>
      <c r="F344" s="607"/>
      <c r="G344" s="929"/>
      <c r="H344" s="929"/>
      <c r="I344" s="929"/>
      <c r="J344" s="932"/>
      <c r="K344" s="923"/>
      <c r="L344" s="925"/>
      <c r="M344" s="580">
        <v>1.6</v>
      </c>
      <c r="N344" s="953"/>
      <c r="O344" s="605" t="s">
        <v>209</v>
      </c>
      <c r="P344" s="628">
        <v>85</v>
      </c>
      <c r="Q344" s="605">
        <v>118</v>
      </c>
      <c r="R344" s="607" t="s">
        <v>198</v>
      </c>
      <c r="S344" s="929"/>
      <c r="T344" s="929"/>
      <c r="U344" s="929"/>
      <c r="V344" s="932"/>
      <c r="W344" s="923"/>
      <c r="X344" s="925"/>
      <c r="Y344" s="580"/>
      <c r="Z344" s="959"/>
      <c r="AA344" s="605"/>
      <c r="AB344" s="629"/>
      <c r="AC344" s="605"/>
      <c r="AD344" s="607"/>
      <c r="AE344" s="929"/>
      <c r="AF344" s="929"/>
      <c r="AG344" s="929"/>
      <c r="AH344" s="932"/>
      <c r="AI344" s="923"/>
      <c r="AJ344" s="925"/>
      <c r="AL344" s="200">
        <v>19</v>
      </c>
      <c r="AM344" s="200">
        <v>18</v>
      </c>
      <c r="AN344" s="200">
        <v>61</v>
      </c>
      <c r="AO344" s="974"/>
    </row>
    <row r="345" spans="1:41" ht="15.75" thickBot="1" x14ac:dyDescent="0.25">
      <c r="A345" s="574"/>
      <c r="B345" s="951"/>
      <c r="C345" s="591"/>
      <c r="D345" s="591"/>
      <c r="E345" s="591"/>
      <c r="F345" s="593"/>
      <c r="G345" s="930"/>
      <c r="H345" s="930"/>
      <c r="I345" s="930"/>
      <c r="J345" s="933"/>
      <c r="K345" s="924"/>
      <c r="L345" s="925"/>
      <c r="M345" s="580">
        <v>3</v>
      </c>
      <c r="N345" s="954"/>
      <c r="O345" s="591" t="s">
        <v>222</v>
      </c>
      <c r="P345" s="630">
        <v>87</v>
      </c>
      <c r="Q345" s="591">
        <v>115</v>
      </c>
      <c r="R345" s="593" t="s">
        <v>198</v>
      </c>
      <c r="S345" s="930"/>
      <c r="T345" s="930"/>
      <c r="U345" s="930"/>
      <c r="V345" s="933"/>
      <c r="W345" s="924"/>
      <c r="X345" s="925"/>
      <c r="Y345" s="580"/>
      <c r="Z345" s="959"/>
      <c r="AA345" s="605"/>
      <c r="AB345" s="606"/>
      <c r="AC345" s="605"/>
      <c r="AD345" s="607"/>
      <c r="AE345" s="930"/>
      <c r="AF345" s="929"/>
      <c r="AG345" s="930"/>
      <c r="AH345" s="932"/>
      <c r="AI345" s="924"/>
      <c r="AJ345" s="925"/>
      <c r="AL345" s="200">
        <v>20</v>
      </c>
      <c r="AM345" s="200">
        <v>9</v>
      </c>
      <c r="AN345" s="200">
        <v>61</v>
      </c>
      <c r="AO345" s="974"/>
    </row>
    <row r="346" spans="1:41" ht="15" x14ac:dyDescent="0.2">
      <c r="A346" s="574">
        <v>1.8</v>
      </c>
      <c r="B346" s="943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928">
        <v>640</v>
      </c>
      <c r="H346" s="928">
        <v>120</v>
      </c>
      <c r="I346" s="928">
        <v>61</v>
      </c>
      <c r="J346" s="928" t="s">
        <v>193</v>
      </c>
      <c r="K346" s="922">
        <v>132</v>
      </c>
      <c r="L346" s="925">
        <f>G346-(D346+D347+D348+D349)</f>
        <v>0</v>
      </c>
      <c r="M346" s="580">
        <v>-0.26</v>
      </c>
      <c r="N346" s="946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928">
        <v>639</v>
      </c>
      <c r="T346" s="928">
        <v>115</v>
      </c>
      <c r="U346" s="928">
        <v>61</v>
      </c>
      <c r="V346" s="928" t="s">
        <v>191</v>
      </c>
      <c r="W346" s="922">
        <v>130.5</v>
      </c>
      <c r="X346" s="925">
        <f>S346-(P346+P347+P348+P349)</f>
        <v>0</v>
      </c>
      <c r="Y346" s="580">
        <v>0.97</v>
      </c>
      <c r="Z346" s="940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928">
        <v>640</v>
      </c>
      <c r="AF346" s="928">
        <v>121</v>
      </c>
      <c r="AG346" s="928">
        <v>61</v>
      </c>
      <c r="AH346" s="928" t="s">
        <v>193</v>
      </c>
      <c r="AI346" s="922">
        <v>132</v>
      </c>
      <c r="AJ346" s="925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944"/>
      <c r="C347" s="585" t="s">
        <v>202</v>
      </c>
      <c r="D347" s="634">
        <v>584</v>
      </c>
      <c r="E347" s="585">
        <v>118.5</v>
      </c>
      <c r="F347" s="584" t="s">
        <v>187</v>
      </c>
      <c r="G347" s="929"/>
      <c r="H347" s="929"/>
      <c r="I347" s="929"/>
      <c r="J347" s="929"/>
      <c r="K347" s="923"/>
      <c r="L347" s="925"/>
      <c r="M347" s="580">
        <v>3</v>
      </c>
      <c r="N347" s="947"/>
      <c r="O347" s="584" t="s">
        <v>222</v>
      </c>
      <c r="P347" s="635">
        <v>247</v>
      </c>
      <c r="Q347" s="585">
        <v>115</v>
      </c>
      <c r="R347" s="584" t="s">
        <v>187</v>
      </c>
      <c r="S347" s="929"/>
      <c r="T347" s="929"/>
      <c r="U347" s="929"/>
      <c r="V347" s="929"/>
      <c r="W347" s="923"/>
      <c r="X347" s="925"/>
      <c r="Y347" s="580">
        <v>1</v>
      </c>
      <c r="Z347" s="941"/>
      <c r="AA347" s="585" t="s">
        <v>221</v>
      </c>
      <c r="AB347" s="636">
        <v>182</v>
      </c>
      <c r="AC347" s="585">
        <v>121</v>
      </c>
      <c r="AD347" s="584" t="s">
        <v>187</v>
      </c>
      <c r="AE347" s="929"/>
      <c r="AF347" s="929"/>
      <c r="AG347" s="929"/>
      <c r="AH347" s="929"/>
      <c r="AI347" s="923"/>
      <c r="AJ347" s="925"/>
    </row>
    <row r="348" spans="1:41" ht="15" x14ac:dyDescent="0.2">
      <c r="A348" s="574"/>
      <c r="B348" s="944"/>
      <c r="C348" s="605"/>
      <c r="D348" s="605"/>
      <c r="E348" s="605"/>
      <c r="F348" s="607"/>
      <c r="G348" s="929"/>
      <c r="H348" s="929"/>
      <c r="I348" s="929"/>
      <c r="J348" s="929"/>
      <c r="K348" s="923"/>
      <c r="L348" s="925"/>
      <c r="M348" s="580"/>
      <c r="N348" s="947"/>
      <c r="O348" s="605"/>
      <c r="P348" s="606"/>
      <c r="Q348" s="605"/>
      <c r="R348" s="607"/>
      <c r="S348" s="929"/>
      <c r="T348" s="929"/>
      <c r="U348" s="929"/>
      <c r="V348" s="929"/>
      <c r="W348" s="923"/>
      <c r="X348" s="925"/>
      <c r="Y348" s="580">
        <v>0.5</v>
      </c>
      <c r="Z348" s="941"/>
      <c r="AA348" s="605" t="s">
        <v>226</v>
      </c>
      <c r="AB348" s="637">
        <v>67</v>
      </c>
      <c r="AC348" s="605">
        <v>119.5</v>
      </c>
      <c r="AD348" s="607"/>
      <c r="AE348" s="929"/>
      <c r="AF348" s="929"/>
      <c r="AG348" s="929"/>
      <c r="AH348" s="929"/>
      <c r="AI348" s="923"/>
      <c r="AJ348" s="925"/>
    </row>
    <row r="349" spans="1:41" ht="15.75" thickBot="1" x14ac:dyDescent="0.25">
      <c r="A349" s="574"/>
      <c r="B349" s="945"/>
      <c r="C349" s="591"/>
      <c r="D349" s="592"/>
      <c r="E349" s="591"/>
      <c r="F349" s="593"/>
      <c r="G349" s="930"/>
      <c r="H349" s="930"/>
      <c r="I349" s="930"/>
      <c r="J349" s="930"/>
      <c r="K349" s="924"/>
      <c r="L349" s="925"/>
      <c r="M349" s="580"/>
      <c r="N349" s="948"/>
      <c r="O349" s="591"/>
      <c r="P349" s="592"/>
      <c r="Q349" s="591"/>
      <c r="R349" s="593"/>
      <c r="S349" s="930"/>
      <c r="T349" s="930"/>
      <c r="U349" s="930"/>
      <c r="V349" s="930"/>
      <c r="W349" s="924"/>
      <c r="X349" s="925"/>
      <c r="Y349" s="580"/>
      <c r="Z349" s="942"/>
      <c r="AA349" s="591"/>
      <c r="AB349" s="592"/>
      <c r="AC349" s="591"/>
      <c r="AD349" s="593"/>
      <c r="AE349" s="930"/>
      <c r="AF349" s="930"/>
      <c r="AG349" s="930"/>
      <c r="AH349" s="930"/>
      <c r="AI349" s="924"/>
      <c r="AJ349" s="925"/>
    </row>
    <row r="350" spans="1:41" ht="15" x14ac:dyDescent="0.2">
      <c r="A350" s="574">
        <v>8.16</v>
      </c>
      <c r="B350" s="934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928">
        <v>640</v>
      </c>
      <c r="H350" s="928">
        <v>118.5</v>
      </c>
      <c r="I350" s="928">
        <v>61</v>
      </c>
      <c r="J350" s="931" t="s">
        <v>188</v>
      </c>
      <c r="K350" s="922">
        <v>130</v>
      </c>
      <c r="L350" s="925">
        <f>G350-(D350+D351+D352+D353)</f>
        <v>0</v>
      </c>
      <c r="M350" s="578">
        <v>5.38</v>
      </c>
      <c r="N350" s="937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928">
        <v>640</v>
      </c>
      <c r="T350" s="928">
        <v>114.5</v>
      </c>
      <c r="U350" s="928">
        <v>61</v>
      </c>
      <c r="V350" s="931" t="s">
        <v>188</v>
      </c>
      <c r="W350" s="922">
        <v>130</v>
      </c>
      <c r="X350" s="925">
        <f>S350-(P350+P351+P352+P353)</f>
        <v>0</v>
      </c>
      <c r="Y350" s="580">
        <v>1.5</v>
      </c>
      <c r="Z350" s="926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928">
        <v>640</v>
      </c>
      <c r="AF350" s="928">
        <v>119.5</v>
      </c>
      <c r="AG350" s="928">
        <v>61</v>
      </c>
      <c r="AH350" s="931" t="s">
        <v>193</v>
      </c>
      <c r="AI350" s="922">
        <v>132</v>
      </c>
      <c r="AJ350" s="925">
        <f>AE350-(AB350+AB351+AB352+AB353)</f>
        <v>0</v>
      </c>
    </row>
    <row r="351" spans="1:41" ht="15" x14ac:dyDescent="0.2">
      <c r="A351" s="574">
        <v>5</v>
      </c>
      <c r="B351" s="935"/>
      <c r="C351" s="585" t="s">
        <v>213</v>
      </c>
      <c r="D351" s="641">
        <v>322</v>
      </c>
      <c r="E351" s="585">
        <v>117.5</v>
      </c>
      <c r="F351" s="607" t="s">
        <v>187</v>
      </c>
      <c r="G351" s="929"/>
      <c r="H351" s="929"/>
      <c r="I351" s="929"/>
      <c r="J351" s="932"/>
      <c r="K351" s="923"/>
      <c r="L351" s="925"/>
      <c r="M351" s="580">
        <v>3.56</v>
      </c>
      <c r="N351" s="938"/>
      <c r="O351" s="585" t="s">
        <v>228</v>
      </c>
      <c r="P351" s="642">
        <v>463</v>
      </c>
      <c r="Q351" s="585">
        <v>113.5</v>
      </c>
      <c r="R351" s="607" t="s">
        <v>190</v>
      </c>
      <c r="S351" s="929"/>
      <c r="T351" s="929"/>
      <c r="U351" s="929"/>
      <c r="V351" s="932"/>
      <c r="W351" s="923"/>
      <c r="X351" s="925"/>
      <c r="Y351" s="580">
        <v>2.2999999999999998</v>
      </c>
      <c r="Z351" s="927"/>
      <c r="AA351" s="585" t="s">
        <v>204</v>
      </c>
      <c r="AB351" s="643">
        <v>170</v>
      </c>
      <c r="AC351" s="585">
        <v>118.5</v>
      </c>
      <c r="AD351" s="607" t="s">
        <v>229</v>
      </c>
      <c r="AE351" s="929"/>
      <c r="AF351" s="929"/>
      <c r="AG351" s="929"/>
      <c r="AH351" s="932"/>
      <c r="AI351" s="923"/>
      <c r="AJ351" s="925"/>
    </row>
    <row r="352" spans="1:41" ht="15" x14ac:dyDescent="0.2">
      <c r="A352" s="574"/>
      <c r="B352" s="935"/>
      <c r="C352" s="605"/>
      <c r="D352" s="605"/>
      <c r="E352" s="605"/>
      <c r="F352" s="607"/>
      <c r="G352" s="929"/>
      <c r="H352" s="929"/>
      <c r="I352" s="929"/>
      <c r="J352" s="932"/>
      <c r="K352" s="923"/>
      <c r="L352" s="925"/>
      <c r="M352" s="580"/>
      <c r="N352" s="938"/>
      <c r="O352" s="605"/>
      <c r="P352" s="605"/>
      <c r="Q352" s="605"/>
      <c r="R352" s="607"/>
      <c r="S352" s="929"/>
      <c r="T352" s="929"/>
      <c r="U352" s="929"/>
      <c r="V352" s="932"/>
      <c r="W352" s="923"/>
      <c r="X352" s="925"/>
      <c r="Y352" s="580"/>
      <c r="Z352" s="927"/>
      <c r="AA352" s="605"/>
      <c r="AB352" s="605"/>
      <c r="AC352" s="605"/>
      <c r="AD352" s="607"/>
      <c r="AE352" s="929"/>
      <c r="AF352" s="929"/>
      <c r="AG352" s="929"/>
      <c r="AH352" s="932"/>
      <c r="AI352" s="923"/>
      <c r="AJ352" s="925"/>
    </row>
    <row r="353" spans="1:36" ht="15.75" thickBot="1" x14ac:dyDescent="0.25">
      <c r="A353" s="574"/>
      <c r="B353" s="936"/>
      <c r="C353" s="591"/>
      <c r="D353" s="591"/>
      <c r="E353" s="591"/>
      <c r="F353" s="593"/>
      <c r="G353" s="930"/>
      <c r="H353" s="930"/>
      <c r="I353" s="930"/>
      <c r="J353" s="933"/>
      <c r="K353" s="924"/>
      <c r="L353" s="925"/>
      <c r="M353" s="580"/>
      <c r="N353" s="939"/>
      <c r="O353" s="591"/>
      <c r="P353" s="591"/>
      <c r="Q353" s="591"/>
      <c r="R353" s="593"/>
      <c r="S353" s="930"/>
      <c r="T353" s="930"/>
      <c r="U353" s="930"/>
      <c r="V353" s="933"/>
      <c r="W353" s="924"/>
      <c r="X353" s="925"/>
      <c r="Y353" s="580"/>
      <c r="Z353" s="927"/>
      <c r="AA353" s="605"/>
      <c r="AB353" s="606"/>
      <c r="AC353" s="605"/>
      <c r="AD353" s="607"/>
      <c r="AE353" s="930"/>
      <c r="AF353" s="929"/>
      <c r="AG353" s="930"/>
      <c r="AH353" s="932"/>
      <c r="AI353" s="924"/>
      <c r="AJ353" s="925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919" t="s">
        <v>53</v>
      </c>
      <c r="C358" s="920"/>
      <c r="D358" s="920"/>
      <c r="E358" s="920"/>
      <c r="F358" s="920"/>
      <c r="G358" s="920"/>
      <c r="H358" s="921"/>
      <c r="I358" s="919" t="s">
        <v>114</v>
      </c>
      <c r="J358" s="920"/>
      <c r="K358" s="920"/>
      <c r="L358" s="920"/>
      <c r="M358" s="920"/>
      <c r="N358" s="920"/>
      <c r="O358" s="921"/>
      <c r="P358" s="919" t="s">
        <v>63</v>
      </c>
      <c r="Q358" s="920"/>
      <c r="R358" s="920"/>
      <c r="S358" s="920"/>
      <c r="T358" s="920"/>
      <c r="U358" s="920"/>
      <c r="V358" s="921"/>
      <c r="W358" s="917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918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919" t="s">
        <v>53</v>
      </c>
      <c r="C371" s="920"/>
      <c r="D371" s="920"/>
      <c r="E371" s="920"/>
      <c r="F371" s="920"/>
      <c r="G371" s="920"/>
      <c r="H371" s="921"/>
      <c r="I371" s="919" t="s">
        <v>114</v>
      </c>
      <c r="J371" s="920"/>
      <c r="K371" s="920"/>
      <c r="L371" s="920"/>
      <c r="M371" s="920"/>
      <c r="N371" s="920"/>
      <c r="O371" s="921"/>
      <c r="P371" s="919" t="s">
        <v>63</v>
      </c>
      <c r="Q371" s="920"/>
      <c r="R371" s="920"/>
      <c r="S371" s="920"/>
      <c r="T371" s="920"/>
      <c r="U371" s="920"/>
      <c r="V371" s="921"/>
      <c r="W371" s="917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918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919" t="s">
        <v>53</v>
      </c>
      <c r="C384" s="920"/>
      <c r="D384" s="920"/>
      <c r="E384" s="920"/>
      <c r="F384" s="920"/>
      <c r="G384" s="920"/>
      <c r="H384" s="921"/>
      <c r="I384" s="919" t="s">
        <v>114</v>
      </c>
      <c r="J384" s="920"/>
      <c r="K384" s="920"/>
      <c r="L384" s="920"/>
      <c r="M384" s="920"/>
      <c r="N384" s="920"/>
      <c r="O384" s="921"/>
      <c r="P384" s="919" t="s">
        <v>63</v>
      </c>
      <c r="Q384" s="920"/>
      <c r="R384" s="920"/>
      <c r="S384" s="920"/>
      <c r="T384" s="920"/>
      <c r="U384" s="920"/>
      <c r="V384" s="921"/>
      <c r="W384" s="917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918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919" t="s">
        <v>53</v>
      </c>
      <c r="C396" s="920"/>
      <c r="D396" s="920"/>
      <c r="E396" s="920"/>
      <c r="F396" s="920"/>
      <c r="G396" s="920"/>
      <c r="H396" s="921"/>
      <c r="I396" s="919" t="s">
        <v>114</v>
      </c>
      <c r="J396" s="920"/>
      <c r="K396" s="920"/>
      <c r="L396" s="920"/>
      <c r="M396" s="920"/>
      <c r="N396" s="920"/>
      <c r="O396" s="921"/>
      <c r="P396" s="919" t="s">
        <v>63</v>
      </c>
      <c r="Q396" s="920"/>
      <c r="R396" s="920"/>
      <c r="S396" s="920"/>
      <c r="T396" s="920"/>
      <c r="U396" s="920"/>
      <c r="V396" s="921"/>
      <c r="W396" s="917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918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919" t="s">
        <v>53</v>
      </c>
      <c r="C409" s="920"/>
      <c r="D409" s="920"/>
      <c r="E409" s="920"/>
      <c r="F409" s="920"/>
      <c r="G409" s="920"/>
      <c r="H409" s="921"/>
      <c r="I409" s="919" t="s">
        <v>114</v>
      </c>
      <c r="J409" s="920"/>
      <c r="K409" s="920"/>
      <c r="L409" s="920"/>
      <c r="M409" s="920"/>
      <c r="N409" s="920"/>
      <c r="O409" s="921"/>
      <c r="P409" s="919" t="s">
        <v>63</v>
      </c>
      <c r="Q409" s="920"/>
      <c r="R409" s="920"/>
      <c r="S409" s="920"/>
      <c r="T409" s="920"/>
      <c r="U409" s="920"/>
      <c r="V409" s="921"/>
      <c r="W409" s="917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918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919" t="s">
        <v>53</v>
      </c>
      <c r="C422" s="920"/>
      <c r="D422" s="920"/>
      <c r="E422" s="920"/>
      <c r="F422" s="920"/>
      <c r="G422" s="920"/>
      <c r="H422" s="921"/>
      <c r="I422" s="919" t="s">
        <v>114</v>
      </c>
      <c r="J422" s="920"/>
      <c r="K422" s="920"/>
      <c r="L422" s="920"/>
      <c r="M422" s="920"/>
      <c r="N422" s="920"/>
      <c r="O422" s="921"/>
      <c r="P422" s="919" t="s">
        <v>63</v>
      </c>
      <c r="Q422" s="920"/>
      <c r="R422" s="920"/>
      <c r="S422" s="920"/>
      <c r="T422" s="920"/>
      <c r="U422" s="920"/>
      <c r="V422" s="921"/>
      <c r="W422" s="917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918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919" t="s">
        <v>53</v>
      </c>
      <c r="C435" s="920"/>
      <c r="D435" s="920"/>
      <c r="E435" s="920"/>
      <c r="F435" s="920"/>
      <c r="G435" s="920"/>
      <c r="H435" s="921"/>
      <c r="I435" s="919" t="s">
        <v>114</v>
      </c>
      <c r="J435" s="920"/>
      <c r="K435" s="920"/>
      <c r="L435" s="920"/>
      <c r="M435" s="920"/>
      <c r="N435" s="920"/>
      <c r="O435" s="921"/>
      <c r="P435" s="919" t="s">
        <v>63</v>
      </c>
      <c r="Q435" s="920"/>
      <c r="R435" s="920"/>
      <c r="S435" s="920"/>
      <c r="T435" s="920"/>
      <c r="U435" s="920"/>
      <c r="V435" s="921"/>
      <c r="W435" s="917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918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919" t="s">
        <v>53</v>
      </c>
      <c r="C448" s="920"/>
      <c r="D448" s="920"/>
      <c r="E448" s="920"/>
      <c r="F448" s="920"/>
      <c r="G448" s="920"/>
      <c r="H448" s="921"/>
      <c r="I448" s="919" t="s">
        <v>114</v>
      </c>
      <c r="J448" s="920"/>
      <c r="K448" s="920"/>
      <c r="L448" s="920"/>
      <c r="M448" s="920"/>
      <c r="N448" s="920"/>
      <c r="O448" s="921"/>
      <c r="P448" s="919" t="s">
        <v>63</v>
      </c>
      <c r="Q448" s="920"/>
      <c r="R448" s="920"/>
      <c r="S448" s="920"/>
      <c r="T448" s="920"/>
      <c r="U448" s="920"/>
      <c r="V448" s="921"/>
      <c r="W448" s="917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918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919" t="s">
        <v>53</v>
      </c>
      <c r="C461" s="920"/>
      <c r="D461" s="920"/>
      <c r="E461" s="920"/>
      <c r="F461" s="920"/>
      <c r="G461" s="920"/>
      <c r="H461" s="921"/>
      <c r="I461" s="919" t="s">
        <v>114</v>
      </c>
      <c r="J461" s="920"/>
      <c r="K461" s="920"/>
      <c r="L461" s="920"/>
      <c r="M461" s="920"/>
      <c r="N461" s="920"/>
      <c r="O461" s="921"/>
      <c r="P461" s="919" t="s">
        <v>63</v>
      </c>
      <c r="Q461" s="920"/>
      <c r="R461" s="920"/>
      <c r="S461" s="920"/>
      <c r="T461" s="920"/>
      <c r="U461" s="920"/>
      <c r="V461" s="921"/>
      <c r="W461" s="917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918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914" t="s">
        <v>53</v>
      </c>
      <c r="C474" s="915"/>
      <c r="D474" s="915"/>
      <c r="E474" s="915"/>
      <c r="F474" s="915"/>
      <c r="G474" s="915"/>
      <c r="H474" s="916"/>
      <c r="I474" s="914" t="s">
        <v>114</v>
      </c>
      <c r="J474" s="915"/>
      <c r="K474" s="915"/>
      <c r="L474" s="915"/>
      <c r="M474" s="915"/>
      <c r="N474" s="915"/>
      <c r="O474" s="916"/>
      <c r="P474" s="914" t="s">
        <v>63</v>
      </c>
      <c r="Q474" s="915"/>
      <c r="R474" s="915"/>
      <c r="S474" s="915"/>
      <c r="T474" s="915"/>
      <c r="U474" s="915"/>
      <c r="V474" s="916"/>
      <c r="W474" s="917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918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914" t="s">
        <v>53</v>
      </c>
      <c r="C487" s="915"/>
      <c r="D487" s="915"/>
      <c r="E487" s="915"/>
      <c r="F487" s="915"/>
      <c r="G487" s="915"/>
      <c r="H487" s="916"/>
      <c r="I487" s="914" t="s">
        <v>114</v>
      </c>
      <c r="J487" s="915"/>
      <c r="K487" s="915"/>
      <c r="L487" s="915"/>
      <c r="M487" s="915"/>
      <c r="N487" s="915"/>
      <c r="O487" s="916"/>
      <c r="P487" s="914" t="s">
        <v>63</v>
      </c>
      <c r="Q487" s="915"/>
      <c r="R487" s="915"/>
      <c r="S487" s="915"/>
      <c r="T487" s="915"/>
      <c r="U487" s="915"/>
      <c r="V487" s="916"/>
      <c r="W487" s="917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918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914" t="s">
        <v>53</v>
      </c>
      <c r="C500" s="915"/>
      <c r="D500" s="915"/>
      <c r="E500" s="915"/>
      <c r="F500" s="915"/>
      <c r="G500" s="915"/>
      <c r="H500" s="916"/>
      <c r="I500" s="914" t="s">
        <v>114</v>
      </c>
      <c r="J500" s="915"/>
      <c r="K500" s="915"/>
      <c r="L500" s="915"/>
      <c r="M500" s="915"/>
      <c r="N500" s="915"/>
      <c r="O500" s="916"/>
      <c r="P500" s="914" t="s">
        <v>63</v>
      </c>
      <c r="Q500" s="915"/>
      <c r="R500" s="915"/>
      <c r="S500" s="915"/>
      <c r="T500" s="915"/>
      <c r="U500" s="915"/>
      <c r="V500" s="916"/>
      <c r="W500" s="917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918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914" t="s">
        <v>53</v>
      </c>
      <c r="C513" s="915"/>
      <c r="D513" s="915"/>
      <c r="E513" s="915"/>
      <c r="F513" s="915"/>
      <c r="G513" s="915"/>
      <c r="H513" s="916"/>
      <c r="I513" s="914" t="s">
        <v>114</v>
      </c>
      <c r="J513" s="915"/>
      <c r="K513" s="915"/>
      <c r="L513" s="915"/>
      <c r="M513" s="915"/>
      <c r="N513" s="915"/>
      <c r="O513" s="916"/>
      <c r="P513" s="914" t="s">
        <v>63</v>
      </c>
      <c r="Q513" s="915"/>
      <c r="R513" s="915"/>
      <c r="S513" s="915"/>
      <c r="T513" s="915"/>
      <c r="U513" s="915"/>
      <c r="V513" s="916"/>
      <c r="W513" s="917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918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910" t="s">
        <v>53</v>
      </c>
      <c r="C527" s="911"/>
      <c r="D527" s="911"/>
      <c r="E527" s="911"/>
      <c r="F527" s="911"/>
      <c r="G527" s="911"/>
      <c r="H527" s="912"/>
      <c r="I527" s="910" t="s">
        <v>114</v>
      </c>
      <c r="J527" s="911"/>
      <c r="K527" s="911"/>
      <c r="L527" s="911"/>
      <c r="M527" s="911"/>
      <c r="N527" s="911"/>
      <c r="O527" s="912"/>
      <c r="P527" s="910" t="s">
        <v>63</v>
      </c>
      <c r="Q527" s="911"/>
      <c r="R527" s="911"/>
      <c r="S527" s="911"/>
      <c r="T527" s="911"/>
      <c r="U527" s="911"/>
      <c r="V527" s="912"/>
      <c r="W527" s="908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913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595</v>
      </c>
      <c r="C535" s="852">
        <f>[1]LF!$Q$371</f>
        <v>611</v>
      </c>
      <c r="D535" s="852">
        <f>[1]LF!$AC$371</f>
        <v>610</v>
      </c>
      <c r="E535" s="852">
        <f>[1]LF!$AO$371</f>
        <v>130</v>
      </c>
      <c r="F535" s="852">
        <f>[1]LF!$BA$371</f>
        <v>601</v>
      </c>
      <c r="G535" s="852">
        <f>[1]LF!$BM$371</f>
        <v>603</v>
      </c>
      <c r="H535" s="853">
        <f>[1]LF!$BY$371</f>
        <v>600</v>
      </c>
      <c r="I535" s="854">
        <f>[1]LF!$CK$371</f>
        <v>592</v>
      </c>
      <c r="J535" s="852">
        <f>[1]LF!$CW$371</f>
        <v>605</v>
      </c>
      <c r="K535" s="852">
        <f>[1]LF!$DI$371</f>
        <v>604</v>
      </c>
      <c r="L535" s="852">
        <f>[1]LF!$DU$371</f>
        <v>137</v>
      </c>
      <c r="M535" s="852">
        <f>[1]LF!$EG$371</f>
        <v>603</v>
      </c>
      <c r="N535" s="852">
        <f>[1]LF!$ES$371</f>
        <v>604</v>
      </c>
      <c r="O535" s="855">
        <f>[1]LF!$FE$371</f>
        <v>598</v>
      </c>
      <c r="P535" s="851">
        <f>[1]LF!$FQ$371</f>
        <v>607</v>
      </c>
      <c r="Q535" s="852">
        <f>[1]LF!$GC$371</f>
        <v>603</v>
      </c>
      <c r="R535" s="852">
        <f>[1]LF!$GO$371</f>
        <v>609</v>
      </c>
      <c r="S535" s="852">
        <f>[1]LF!$HA$371</f>
        <v>112</v>
      </c>
      <c r="T535" s="852">
        <f>[1]LF!$HM$371</f>
        <v>612</v>
      </c>
      <c r="U535" s="852">
        <f>[1]LF!$HY$371</f>
        <v>604</v>
      </c>
      <c r="V535" s="853">
        <f>[1]LF!$IK$371</f>
        <v>609</v>
      </c>
      <c r="W535" s="371">
        <f>SUM(B535:V535)</f>
        <v>11249</v>
      </c>
      <c r="X535" s="840" t="s">
        <v>56</v>
      </c>
      <c r="Y535" s="265">
        <f>W521-W535</f>
        <v>205</v>
      </c>
      <c r="Z535" s="266">
        <f>Y535/W535</f>
        <v>1.8223842119299494E-2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905" t="s">
        <v>53</v>
      </c>
      <c r="C541" s="906"/>
      <c r="D541" s="906"/>
      <c r="E541" s="906"/>
      <c r="F541" s="906"/>
      <c r="G541" s="906"/>
      <c r="H541" s="907"/>
      <c r="I541" s="905" t="s">
        <v>114</v>
      </c>
      <c r="J541" s="906"/>
      <c r="K541" s="906"/>
      <c r="L541" s="906"/>
      <c r="M541" s="906"/>
      <c r="N541" s="906"/>
      <c r="O541" s="907"/>
      <c r="P541" s="905" t="s">
        <v>63</v>
      </c>
      <c r="Q541" s="906"/>
      <c r="R541" s="906"/>
      <c r="S541" s="906"/>
      <c r="T541" s="906"/>
      <c r="U541" s="906"/>
      <c r="V541" s="907"/>
      <c r="W541" s="908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909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f>W535-W549</f>
        <v>-120</v>
      </c>
      <c r="Z549" s="266">
        <f>Y549/W549</f>
        <v>-1.0555018031489137E-2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905" t="s">
        <v>53</v>
      </c>
      <c r="C555" s="906"/>
      <c r="D555" s="906"/>
      <c r="E555" s="906"/>
      <c r="F555" s="906"/>
      <c r="G555" s="906"/>
      <c r="H555" s="907"/>
      <c r="I555" s="905" t="s">
        <v>114</v>
      </c>
      <c r="J555" s="906"/>
      <c r="K555" s="906"/>
      <c r="L555" s="906"/>
      <c r="M555" s="906"/>
      <c r="N555" s="906"/>
      <c r="O555" s="907"/>
      <c r="P555" s="905" t="s">
        <v>63</v>
      </c>
      <c r="Q555" s="906"/>
      <c r="R555" s="906"/>
      <c r="S555" s="906"/>
      <c r="T555" s="906"/>
      <c r="U555" s="906"/>
      <c r="V555" s="907"/>
      <c r="W555" s="908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909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98">
        <v>0.1</v>
      </c>
      <c r="C560" s="899">
        <v>0.10299999999999999</v>
      </c>
      <c r="D560" s="899">
        <v>7.3999999999999996E-2</v>
      </c>
      <c r="E560" s="899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  <row r="567" spans="1:26" ht="13.5" thickBot="1" x14ac:dyDescent="0.25"/>
    <row r="568" spans="1:26" ht="13.5" thickBot="1" x14ac:dyDescent="0.25">
      <c r="A568" s="230" t="s">
        <v>254</v>
      </c>
      <c r="B568" s="905" t="s">
        <v>53</v>
      </c>
      <c r="C568" s="906"/>
      <c r="D568" s="906"/>
      <c r="E568" s="906"/>
      <c r="F568" s="906"/>
      <c r="G568" s="906"/>
      <c r="H568" s="907"/>
      <c r="I568" s="905" t="s">
        <v>114</v>
      </c>
      <c r="J568" s="906"/>
      <c r="K568" s="906"/>
      <c r="L568" s="906"/>
      <c r="M568" s="906"/>
      <c r="N568" s="906"/>
      <c r="O568" s="907"/>
      <c r="P568" s="905" t="s">
        <v>63</v>
      </c>
      <c r="Q568" s="906"/>
      <c r="R568" s="906"/>
      <c r="S568" s="906"/>
      <c r="T568" s="906"/>
      <c r="U568" s="906"/>
      <c r="V568" s="907"/>
      <c r="W568" s="908" t="s">
        <v>55</v>
      </c>
      <c r="X568" s="890">
        <v>781</v>
      </c>
      <c r="Y568" s="890"/>
      <c r="Z568" s="890"/>
    </row>
    <row r="569" spans="1:26" x14ac:dyDescent="0.2">
      <c r="A569" s="231" t="s">
        <v>54</v>
      </c>
      <c r="B569" s="892">
        <v>1</v>
      </c>
      <c r="C569" s="893">
        <v>2</v>
      </c>
      <c r="D569" s="893">
        <v>3</v>
      </c>
      <c r="E569" s="893">
        <v>4</v>
      </c>
      <c r="F569" s="893">
        <v>5</v>
      </c>
      <c r="G569" s="893">
        <v>6</v>
      </c>
      <c r="H569" s="894">
        <v>7</v>
      </c>
      <c r="I569" s="892">
        <v>1</v>
      </c>
      <c r="J569" s="893">
        <v>2</v>
      </c>
      <c r="K569" s="893">
        <v>3</v>
      </c>
      <c r="L569" s="893">
        <v>4</v>
      </c>
      <c r="M569" s="893">
        <v>5</v>
      </c>
      <c r="N569" s="893">
        <v>6</v>
      </c>
      <c r="O569" s="894">
        <v>7</v>
      </c>
      <c r="P569" s="892">
        <v>1</v>
      </c>
      <c r="Q569" s="893">
        <v>2</v>
      </c>
      <c r="R569" s="893">
        <v>3</v>
      </c>
      <c r="S569" s="893">
        <v>4</v>
      </c>
      <c r="T569" s="893">
        <v>5</v>
      </c>
      <c r="U569" s="893">
        <v>6</v>
      </c>
      <c r="V569" s="894">
        <v>7</v>
      </c>
      <c r="W569" s="909"/>
      <c r="X569" s="890"/>
      <c r="Y569" s="890"/>
      <c r="Z569" s="890"/>
    </row>
    <row r="570" spans="1:26" x14ac:dyDescent="0.2">
      <c r="A570" s="236" t="s">
        <v>3</v>
      </c>
      <c r="B570" s="874">
        <v>4014</v>
      </c>
      <c r="C570" s="849">
        <v>4014</v>
      </c>
      <c r="D570" s="849">
        <v>4014</v>
      </c>
      <c r="E570" s="849">
        <v>4014</v>
      </c>
      <c r="F570" s="849">
        <v>4014</v>
      </c>
      <c r="G570" s="849">
        <v>4014</v>
      </c>
      <c r="H570" s="848">
        <v>4014</v>
      </c>
      <c r="I570" s="874">
        <v>4014</v>
      </c>
      <c r="J570" s="849">
        <v>4014</v>
      </c>
      <c r="K570" s="849">
        <v>4014</v>
      </c>
      <c r="L570" s="849">
        <v>4014</v>
      </c>
      <c r="M570" s="849">
        <v>4014</v>
      </c>
      <c r="N570" s="849">
        <v>4014</v>
      </c>
      <c r="O570" s="848">
        <v>4014</v>
      </c>
      <c r="P570" s="874">
        <v>4014</v>
      </c>
      <c r="Q570" s="849">
        <v>4014</v>
      </c>
      <c r="R570" s="849">
        <v>4014</v>
      </c>
      <c r="S570" s="849">
        <v>4014</v>
      </c>
      <c r="T570" s="849">
        <v>4014</v>
      </c>
      <c r="U570" s="849">
        <v>4014</v>
      </c>
      <c r="V570" s="848">
        <v>4014</v>
      </c>
      <c r="W570" s="86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  <c r="Y571" s="890"/>
      <c r="Z571" s="890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898">
        <v>0.109</v>
      </c>
      <c r="C573" s="899">
        <v>0.105</v>
      </c>
      <c r="D573" s="899">
        <v>9.9000000000000005E-2</v>
      </c>
      <c r="E573" s="899">
        <v>0.16400000000000001</v>
      </c>
      <c r="F573" s="699">
        <v>7.0000000000000007E-2</v>
      </c>
      <c r="G573" s="699">
        <v>9.1999999999999998E-2</v>
      </c>
      <c r="H573" s="700">
        <v>0.10299999999999999</v>
      </c>
      <c r="I573" s="698">
        <v>0.105</v>
      </c>
      <c r="J573" s="699">
        <v>8.6999999999999994E-2</v>
      </c>
      <c r="K573" s="699">
        <v>9.2999999999999999E-2</v>
      </c>
      <c r="L573" s="699">
        <v>9.1999999999999998E-2</v>
      </c>
      <c r="M573" s="699">
        <v>0.09</v>
      </c>
      <c r="N573" s="699">
        <v>0.11899999999999999</v>
      </c>
      <c r="O573" s="700">
        <v>9.4E-2</v>
      </c>
      <c r="P573" s="698">
        <v>8.4000000000000005E-2</v>
      </c>
      <c r="Q573" s="699">
        <v>0.10100000000000001</v>
      </c>
      <c r="R573" s="699">
        <v>7.0999999999999994E-2</v>
      </c>
      <c r="S573" s="699">
        <v>0.17399999999999999</v>
      </c>
      <c r="T573" s="699">
        <v>7.4999999999999997E-2</v>
      </c>
      <c r="U573" s="699">
        <v>9.1999999999999998E-2</v>
      </c>
      <c r="V573" s="700">
        <v>0.11</v>
      </c>
      <c r="W573" s="442">
        <v>0.104</v>
      </c>
      <c r="X573" s="228"/>
      <c r="Y573" s="890"/>
      <c r="Z573" s="890"/>
    </row>
    <row r="574" spans="1:26" x14ac:dyDescent="0.2">
      <c r="A574" s="483" t="s">
        <v>1</v>
      </c>
      <c r="B574" s="774">
        <f t="shared" ref="B574:E574" si="230">B571/B570*100-100</f>
        <v>10.762331838565032</v>
      </c>
      <c r="C574" s="775">
        <f t="shared" si="230"/>
        <v>7.8226208271051405</v>
      </c>
      <c r="D574" s="775">
        <f t="shared" si="230"/>
        <v>17.33931240657698</v>
      </c>
      <c r="E574" s="775">
        <f t="shared" si="230"/>
        <v>8.2710513203786604</v>
      </c>
      <c r="F574" s="775">
        <f>F571/F570*100-100</f>
        <v>24.738415545590442</v>
      </c>
      <c r="G574" s="775">
        <f t="shared" ref="G574:N574" si="231">G571/G570*100-100</f>
        <v>11.783756851021423</v>
      </c>
      <c r="H574" s="787">
        <f t="shared" si="231"/>
        <v>9.7159940209267575</v>
      </c>
      <c r="I574" s="774">
        <f t="shared" si="231"/>
        <v>16.716492277030397</v>
      </c>
      <c r="J574" s="775">
        <f t="shared" si="231"/>
        <v>15.022421524663685</v>
      </c>
      <c r="K574" s="775">
        <f t="shared" si="231"/>
        <v>19.083208769307419</v>
      </c>
      <c r="L574" s="775">
        <f t="shared" si="231"/>
        <v>5.3064275037369129</v>
      </c>
      <c r="M574" s="775">
        <f t="shared" si="231"/>
        <v>12.605879422022909</v>
      </c>
      <c r="N574" s="775">
        <f t="shared" si="231"/>
        <v>11.709018435475826</v>
      </c>
      <c r="O574" s="787">
        <f>O571/O570*100-100</f>
        <v>12.730443447932231</v>
      </c>
      <c r="P574" s="774">
        <f t="shared" ref="P574:W574" si="232">P571/P570*100-100</f>
        <v>19.880418535127049</v>
      </c>
      <c r="Q574" s="775">
        <f t="shared" si="232"/>
        <v>18.65969108121574</v>
      </c>
      <c r="R574" s="775">
        <f t="shared" si="232"/>
        <v>16.018933731938205</v>
      </c>
      <c r="S574" s="775">
        <f t="shared" si="232"/>
        <v>8.7942202291978049</v>
      </c>
      <c r="T574" s="775">
        <f t="shared" si="232"/>
        <v>16.766317887394109</v>
      </c>
      <c r="U574" s="775">
        <f t="shared" si="232"/>
        <v>17.638266068759336</v>
      </c>
      <c r="V574" s="787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  <c r="Y575" s="890"/>
      <c r="Z575" s="890"/>
    </row>
    <row r="576" spans="1:26" x14ac:dyDescent="0.2">
      <c r="A576" s="267" t="s">
        <v>51</v>
      </c>
      <c r="B576" s="851">
        <v>595</v>
      </c>
      <c r="C576" s="852">
        <v>611</v>
      </c>
      <c r="D576" s="852">
        <v>610</v>
      </c>
      <c r="E576" s="852">
        <v>130</v>
      </c>
      <c r="F576" s="852">
        <v>603</v>
      </c>
      <c r="G576" s="852">
        <v>605</v>
      </c>
      <c r="H576" s="853">
        <v>601</v>
      </c>
      <c r="I576" s="854">
        <v>592</v>
      </c>
      <c r="J576" s="852">
        <v>605</v>
      </c>
      <c r="K576" s="852">
        <v>604</v>
      </c>
      <c r="L576" s="852">
        <v>137</v>
      </c>
      <c r="M576" s="852">
        <v>604</v>
      </c>
      <c r="N576" s="852">
        <v>605</v>
      </c>
      <c r="O576" s="855">
        <v>598</v>
      </c>
      <c r="P576" s="851">
        <v>609</v>
      </c>
      <c r="Q576" s="852">
        <v>603</v>
      </c>
      <c r="R576" s="852">
        <v>609</v>
      </c>
      <c r="S576" s="852">
        <v>113</v>
      </c>
      <c r="T576" s="852">
        <v>612</v>
      </c>
      <c r="U576" s="852">
        <v>604</v>
      </c>
      <c r="V576" s="853">
        <v>610</v>
      </c>
      <c r="W576" s="371">
        <f>SUM(B576:V576)</f>
        <v>11260</v>
      </c>
      <c r="X576" s="89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895"/>
      <c r="C577" s="896"/>
      <c r="D577" s="896"/>
      <c r="E577" s="896"/>
      <c r="F577" s="896"/>
      <c r="G577" s="896"/>
      <c r="H577" s="897"/>
      <c r="I577" s="895"/>
      <c r="J577" s="896"/>
      <c r="K577" s="896"/>
      <c r="L577" s="896"/>
      <c r="M577" s="896"/>
      <c r="N577" s="896"/>
      <c r="O577" s="897"/>
      <c r="P577" s="895"/>
      <c r="Q577" s="896"/>
      <c r="R577" s="896"/>
      <c r="S577" s="896"/>
      <c r="T577" s="896"/>
      <c r="U577" s="896"/>
      <c r="V577" s="897"/>
      <c r="W577" s="891"/>
      <c r="X577" s="890" t="s">
        <v>57</v>
      </c>
      <c r="Y577" s="890">
        <v>161.24</v>
      </c>
      <c r="Z577" s="890"/>
    </row>
    <row r="578" spans="1:26" ht="13.5" thickBot="1" x14ac:dyDescent="0.25">
      <c r="A578" s="268" t="s">
        <v>26</v>
      </c>
      <c r="B578" s="216">
        <f>(B577-B565)</f>
        <v>0</v>
      </c>
      <c r="C578" s="217">
        <f t="shared" ref="C578:V578" si="234">(C577-C565)</f>
        <v>0</v>
      </c>
      <c r="D578" s="217">
        <f t="shared" si="234"/>
        <v>0</v>
      </c>
      <c r="E578" s="217">
        <f t="shared" si="234"/>
        <v>0</v>
      </c>
      <c r="F578" s="217">
        <f t="shared" si="234"/>
        <v>0</v>
      </c>
      <c r="G578" s="217">
        <f t="shared" si="234"/>
        <v>0</v>
      </c>
      <c r="H578" s="322">
        <f t="shared" si="234"/>
        <v>0</v>
      </c>
      <c r="I578" s="216">
        <f t="shared" si="234"/>
        <v>0</v>
      </c>
      <c r="J578" s="217">
        <f t="shared" si="234"/>
        <v>0</v>
      </c>
      <c r="K578" s="217">
        <f t="shared" si="234"/>
        <v>0</v>
      </c>
      <c r="L578" s="217">
        <f t="shared" si="234"/>
        <v>0</v>
      </c>
      <c r="M578" s="217">
        <f t="shared" si="234"/>
        <v>0</v>
      </c>
      <c r="N578" s="217">
        <f t="shared" si="234"/>
        <v>0</v>
      </c>
      <c r="O578" s="322">
        <f t="shared" si="234"/>
        <v>0</v>
      </c>
      <c r="P578" s="216">
        <f t="shared" si="234"/>
        <v>0</v>
      </c>
      <c r="Q578" s="217">
        <f t="shared" si="234"/>
        <v>0</v>
      </c>
      <c r="R578" s="217">
        <f t="shared" si="234"/>
        <v>0</v>
      </c>
      <c r="S578" s="217">
        <f t="shared" si="234"/>
        <v>0</v>
      </c>
      <c r="T578" s="217">
        <f t="shared" si="234"/>
        <v>0</v>
      </c>
      <c r="U578" s="217">
        <f t="shared" si="234"/>
        <v>0</v>
      </c>
      <c r="V578" s="322">
        <f t="shared" si="234"/>
        <v>0</v>
      </c>
      <c r="W578" s="333"/>
      <c r="X578" s="890" t="s">
        <v>26</v>
      </c>
      <c r="Y578" s="890">
        <f>Y577-Y564</f>
        <v>-1.5499999999999829</v>
      </c>
      <c r="Z578" s="890"/>
    </row>
  </sheetData>
  <mergeCells count="305"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AI330:AI333"/>
    <mergeCell ref="AE334:AE337"/>
    <mergeCell ref="AF334:AF337"/>
    <mergeCell ref="AG334:AG337"/>
    <mergeCell ref="B338:B341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G334:G337"/>
    <mergeCell ref="H334:H337"/>
    <mergeCell ref="I334:I337"/>
    <mergeCell ref="J334:J337"/>
    <mergeCell ref="K334:K337"/>
    <mergeCell ref="L334:L337"/>
    <mergeCell ref="Z334:Z337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42:T345"/>
    <mergeCell ref="T338:T341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U338:U341"/>
    <mergeCell ref="V338:V341"/>
    <mergeCell ref="W338:W341"/>
    <mergeCell ref="X338:X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448:H448"/>
    <mergeCell ref="I448:O448"/>
    <mergeCell ref="P448:V448"/>
    <mergeCell ref="W448:W449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474:H474"/>
    <mergeCell ref="I474:O474"/>
    <mergeCell ref="P474:V474"/>
    <mergeCell ref="W474:W475"/>
    <mergeCell ref="B461:H461"/>
    <mergeCell ref="I461:O461"/>
    <mergeCell ref="P461:V461"/>
    <mergeCell ref="W461:W462"/>
    <mergeCell ref="B555:H555"/>
    <mergeCell ref="I555:O555"/>
    <mergeCell ref="P555:V555"/>
    <mergeCell ref="W555:W556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41:H541"/>
    <mergeCell ref="I541:O541"/>
    <mergeCell ref="P541:V541"/>
    <mergeCell ref="W541:W542"/>
  </mergeCells>
  <conditionalFormatting sqref="B361:V36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2025-02-15T15:56:08Z</dcterms:modified>
</cp:coreProperties>
</file>