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20 F619\liquidador sem-4\"/>
    </mc:Choice>
  </mc:AlternateContent>
  <bookViews>
    <workbookView xWindow="-120" yWindow="-120" windowWidth="29040" windowHeight="15720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62913"/>
</workbook>
</file>

<file path=xl/calcChain.xml><?xml version="1.0" encoding="utf-8"?>
<calcChain xmlns="http://schemas.openxmlformats.org/spreadsheetml/2006/main">
  <c r="C62" i="250" l="1"/>
  <c r="D62" i="250"/>
  <c r="E62" i="250"/>
  <c r="F62" i="250"/>
  <c r="G62" i="250"/>
  <c r="H62" i="250"/>
  <c r="B62" i="250"/>
  <c r="C62" i="248"/>
  <c r="D62" i="248"/>
  <c r="E62" i="248"/>
  <c r="F62" i="248"/>
  <c r="G62" i="248"/>
  <c r="H62" i="248"/>
  <c r="I62" i="248"/>
  <c r="J62" i="248"/>
  <c r="K62" i="248"/>
  <c r="L62" i="248"/>
  <c r="M62" i="248"/>
  <c r="B62" i="248"/>
  <c r="J47" i="250" l="1"/>
  <c r="G47" i="250"/>
  <c r="F47" i="250"/>
  <c r="E47" i="250"/>
  <c r="D47" i="250"/>
  <c r="C47" i="250"/>
  <c r="B47" i="250"/>
  <c r="H45" i="250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Y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W45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G59" i="250" l="1"/>
  <c r="G58" i="250"/>
  <c r="I60" i="250"/>
  <c r="J57" i="251" l="1"/>
  <c r="G57" i="251"/>
  <c r="F57" i="251"/>
  <c r="E57" i="251"/>
  <c r="D57" i="251"/>
  <c r="C57" i="251"/>
  <c r="B57" i="251"/>
  <c r="H55" i="251"/>
  <c r="H54" i="251"/>
  <c r="G54" i="251"/>
  <c r="F54" i="251"/>
  <c r="E54" i="251"/>
  <c r="D54" i="251"/>
  <c r="C54" i="251"/>
  <c r="B54" i="251"/>
  <c r="H53" i="251"/>
  <c r="G53" i="251"/>
  <c r="F53" i="251"/>
  <c r="E53" i="251"/>
  <c r="D53" i="251"/>
  <c r="C53" i="251"/>
  <c r="B53" i="251"/>
  <c r="K62" i="250"/>
  <c r="I59" i="250"/>
  <c r="H59" i="250"/>
  <c r="F59" i="250"/>
  <c r="E59" i="250"/>
  <c r="D59" i="250"/>
  <c r="C59" i="250"/>
  <c r="B59" i="250"/>
  <c r="I58" i="250"/>
  <c r="H58" i="250"/>
  <c r="F58" i="250"/>
  <c r="E58" i="250"/>
  <c r="D58" i="250"/>
  <c r="C58" i="250"/>
  <c r="B58" i="250"/>
  <c r="J57" i="249"/>
  <c r="G57" i="249"/>
  <c r="F57" i="249"/>
  <c r="E57" i="249"/>
  <c r="D57" i="249"/>
  <c r="C57" i="249"/>
  <c r="B57" i="249"/>
  <c r="H55" i="249"/>
  <c r="H54" i="249"/>
  <c r="G54" i="249"/>
  <c r="F54" i="249"/>
  <c r="E54" i="249"/>
  <c r="D54" i="249"/>
  <c r="C54" i="249"/>
  <c r="B54" i="249"/>
  <c r="H53" i="249"/>
  <c r="G53" i="249"/>
  <c r="F53" i="249"/>
  <c r="E53" i="249"/>
  <c r="D53" i="249"/>
  <c r="C53" i="249"/>
  <c r="B53" i="249"/>
  <c r="AA61" i="248"/>
  <c r="X62" i="248"/>
  <c r="W62" i="248"/>
  <c r="V62" i="248"/>
  <c r="U62" i="248"/>
  <c r="T62" i="248"/>
  <c r="S62" i="248"/>
  <c r="R62" i="248"/>
  <c r="Q62" i="248"/>
  <c r="P62" i="248"/>
  <c r="O62" i="248"/>
  <c r="N62" i="248"/>
  <c r="Y60" i="248"/>
  <c r="AA59" i="248" s="1"/>
  <c r="AB59" i="248" s="1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L59" i="248"/>
  <c r="I59" i="248"/>
  <c r="H59" i="248"/>
  <c r="G59" i="248"/>
  <c r="F59" i="248"/>
  <c r="E59" i="248"/>
  <c r="D59" i="248"/>
  <c r="C59" i="248"/>
  <c r="B59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M58" i="248"/>
  <c r="L58" i="248"/>
  <c r="I58" i="248"/>
  <c r="H58" i="248"/>
  <c r="G58" i="248"/>
  <c r="F58" i="248"/>
  <c r="E58" i="248"/>
  <c r="D58" i="248"/>
  <c r="C58" i="248"/>
  <c r="B58" i="248"/>
  <c r="L30" i="248" l="1"/>
  <c r="C30" i="248"/>
  <c r="D30" i="248"/>
  <c r="E30" i="248"/>
  <c r="F30" i="248"/>
  <c r="G30" i="248"/>
  <c r="H30" i="248"/>
  <c r="I30" i="248"/>
  <c r="J30" i="248"/>
  <c r="K30" i="248"/>
  <c r="M30" i="248"/>
  <c r="N30" i="248"/>
  <c r="O30" i="248"/>
  <c r="P30" i="248"/>
  <c r="Q30" i="248"/>
  <c r="R30" i="248"/>
  <c r="S30" i="248"/>
  <c r="T30" i="248"/>
  <c r="U30" i="248"/>
  <c r="V30" i="248"/>
  <c r="W30" i="248"/>
  <c r="B30" i="248"/>
  <c r="J44" i="251"/>
  <c r="G44" i="251"/>
  <c r="F44" i="251"/>
  <c r="E44" i="251"/>
  <c r="D44" i="251"/>
  <c r="C44" i="251"/>
  <c r="B44" i="251"/>
  <c r="H42" i="251"/>
  <c r="J55" i="251" s="1"/>
  <c r="K55" i="251" s="1"/>
  <c r="H41" i="251"/>
  <c r="G41" i="251"/>
  <c r="F41" i="251"/>
  <c r="E41" i="251"/>
  <c r="D41" i="251"/>
  <c r="C41" i="251"/>
  <c r="B41" i="251"/>
  <c r="H40" i="251"/>
  <c r="G40" i="251"/>
  <c r="F40" i="251"/>
  <c r="E40" i="251"/>
  <c r="D40" i="251"/>
  <c r="C40" i="251"/>
  <c r="B40" i="251"/>
  <c r="K60" i="250"/>
  <c r="L60" i="250" s="1"/>
  <c r="J44" i="249"/>
  <c r="G44" i="249"/>
  <c r="F44" i="249"/>
  <c r="E44" i="249"/>
  <c r="D44" i="249"/>
  <c r="C44" i="249"/>
  <c r="B44" i="249"/>
  <c r="H42" i="249"/>
  <c r="J55" i="249" s="1"/>
  <c r="K55" i="249" s="1"/>
  <c r="H41" i="249"/>
  <c r="G41" i="249"/>
  <c r="F41" i="249"/>
  <c r="E41" i="249"/>
  <c r="D41" i="249"/>
  <c r="C41" i="249"/>
  <c r="B41" i="249"/>
  <c r="H40" i="249"/>
  <c r="G40" i="249"/>
  <c r="F40" i="249"/>
  <c r="E40" i="249"/>
  <c r="D40" i="249"/>
  <c r="C40" i="249"/>
  <c r="B40" i="249"/>
  <c r="G31" i="251" l="1"/>
  <c r="F31" i="251"/>
  <c r="E31" i="251"/>
  <c r="D31" i="251"/>
  <c r="C31" i="251"/>
  <c r="B31" i="251"/>
  <c r="G33" i="250"/>
  <c r="F33" i="250"/>
  <c r="E33" i="250"/>
  <c r="D33" i="250"/>
  <c r="C33" i="250"/>
  <c r="B33" i="250"/>
  <c r="G31" i="249"/>
  <c r="F31" i="249"/>
  <c r="E31" i="249"/>
  <c r="D31" i="249"/>
  <c r="C31" i="249"/>
  <c r="B31" i="249"/>
  <c r="D33" i="248"/>
  <c r="C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B33" i="248"/>
  <c r="Y33" i="248" l="1"/>
  <c r="J31" i="249"/>
  <c r="J33" i="250"/>
  <c r="J31" i="251"/>
  <c r="H29" i="251" l="1"/>
  <c r="J42" i="251" s="1"/>
  <c r="K42" i="251" s="1"/>
  <c r="H28" i="251"/>
  <c r="G28" i="251"/>
  <c r="F28" i="251"/>
  <c r="E28" i="251"/>
  <c r="D28" i="251"/>
  <c r="C28" i="251"/>
  <c r="B28" i="251"/>
  <c r="H27" i="251"/>
  <c r="G27" i="251"/>
  <c r="F27" i="251"/>
  <c r="E27" i="251"/>
  <c r="D27" i="251"/>
  <c r="C27" i="251"/>
  <c r="B27" i="251"/>
  <c r="H31" i="250"/>
  <c r="J45" i="250" s="1"/>
  <c r="K45" i="250" s="1"/>
  <c r="H30" i="250"/>
  <c r="G30" i="250"/>
  <c r="F30" i="250"/>
  <c r="E30" i="250"/>
  <c r="D30" i="250"/>
  <c r="C30" i="250"/>
  <c r="B30" i="250"/>
  <c r="H29" i="250"/>
  <c r="G29" i="250"/>
  <c r="F29" i="250"/>
  <c r="E29" i="250"/>
  <c r="D29" i="250"/>
  <c r="C29" i="250"/>
  <c r="B29" i="250"/>
  <c r="H29" i="249"/>
  <c r="J42" i="249" s="1"/>
  <c r="K42" i="249" s="1"/>
  <c r="H28" i="249"/>
  <c r="G28" i="249"/>
  <c r="F28" i="249"/>
  <c r="E28" i="249"/>
  <c r="D28" i="249"/>
  <c r="C28" i="249"/>
  <c r="B28" i="249"/>
  <c r="H27" i="249"/>
  <c r="G27" i="249"/>
  <c r="F27" i="249"/>
  <c r="E27" i="249"/>
  <c r="D27" i="249"/>
  <c r="C27" i="249"/>
  <c r="B27" i="249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W17" i="248" l="1"/>
  <c r="Y31" i="248" s="1"/>
  <c r="Z31" i="248" s="1"/>
  <c r="H16" i="249"/>
  <c r="J16" i="249" s="1"/>
  <c r="H16" i="251"/>
  <c r="J29" i="251" s="1"/>
  <c r="K29" i="251" s="1"/>
  <c r="J29" i="249" l="1"/>
  <c r="K29" i="249" s="1"/>
  <c r="G18" i="251"/>
  <c r="F18" i="251"/>
  <c r="G15" i="251"/>
  <c r="G14" i="251"/>
  <c r="F15" i="251"/>
  <c r="F14" i="251"/>
  <c r="G18" i="249"/>
  <c r="F18" i="249"/>
  <c r="G15" i="249"/>
  <c r="F15" i="249"/>
  <c r="G14" i="249"/>
  <c r="F14" i="249"/>
  <c r="V19" i="248"/>
  <c r="U19" i="248"/>
  <c r="V16" i="248"/>
  <c r="U16" i="248"/>
  <c r="V15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Y17" i="248" l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J16" i="251"/>
  <c r="K16" i="251" s="1"/>
  <c r="H15" i="251"/>
  <c r="E15" i="251"/>
  <c r="D15" i="251"/>
  <c r="C15" i="251"/>
  <c r="B15" i="251"/>
  <c r="H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W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H14" i="249"/>
  <c r="E14" i="249"/>
  <c r="D14" i="249"/>
  <c r="C14" i="249"/>
  <c r="B14" i="249"/>
  <c r="W15" i="248"/>
  <c r="L15" i="248"/>
  <c r="E15" i="249"/>
  <c r="Z17" i="248" l="1"/>
  <c r="L16" i="248"/>
  <c r="C18" i="249"/>
  <c r="D18" i="249"/>
  <c r="B18" i="249"/>
  <c r="C15" i="249"/>
  <c r="D15" i="249"/>
  <c r="H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K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D6" i="240"/>
  <c r="G5" i="240"/>
  <c r="H4" i="240"/>
  <c r="H6" i="238"/>
  <c r="G7" i="238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<sst xmlns="http://schemas.openxmlformats.org/spreadsheetml/2006/main" count="669" uniqueCount="103">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</sst>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52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2" fillId="0" borderId="0" xfId="10" applyNumberFormat="1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424" t="s">
        <v>18</v>
      </c>
      <c r="C4" s="425"/>
      <c r="D4" s="425"/>
      <c r="E4" s="425"/>
      <c r="F4" s="425"/>
      <c r="G4" s="425"/>
      <c r="H4" s="425"/>
      <c r="I4" s="425"/>
      <c r="J4" s="426"/>
      <c r="K4" s="424" t="s">
        <v>21</v>
      </c>
      <c r="L4" s="425"/>
      <c r="M4" s="425"/>
      <c r="N4" s="425"/>
      <c r="O4" s="425"/>
      <c r="P4" s="425"/>
      <c r="Q4" s="425"/>
      <c r="R4" s="425"/>
      <c r="S4" s="425"/>
      <c r="T4" s="426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424" t="s">
        <v>23</v>
      </c>
      <c r="C17" s="425"/>
      <c r="D17" s="425"/>
      <c r="E17" s="425"/>
      <c r="F17" s="426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K58"/>
  <sheetViews>
    <sheetView showGridLines="0" topLeftCell="A38" zoomScale="85" zoomScaleNormal="85" workbookViewId="0">
      <selection activeCell="B56" sqref="B56"/>
    </sheetView>
  </sheetViews>
  <sheetFormatPr baseColWidth="10" defaultColWidth="19.85546875" defaultRowHeight="12.75" x14ac:dyDescent="0.2"/>
  <cols>
    <col min="1" max="1" width="16.85546875" style="200" customWidth="1"/>
    <col min="2" max="5" width="8.85546875" style="200" customWidth="1"/>
    <col min="6" max="7" width="8.85546875" style="319" customWidth="1"/>
    <col min="8" max="8" width="8.85546875" style="200" customWidth="1"/>
    <col min="9" max="9" width="12.7109375" style="200" bestFit="1" customWidth="1"/>
    <col min="10" max="10" width="9.28515625" style="200" customWidth="1"/>
    <col min="11" max="11" width="9.85546875" style="200" bestFit="1" customWidth="1"/>
    <col min="12" max="12" width="9.85546875" style="200" customWidth="1"/>
    <col min="13" max="13" width="9.7109375" style="200" bestFit="1" customWidth="1"/>
    <col min="14" max="14" width="10.42578125" style="200" customWidth="1"/>
    <col min="15" max="17" width="11" style="200" customWidth="1"/>
    <col min="18" max="16384" width="19.8554687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36.647887323943664</v>
      </c>
    </row>
    <row r="3" spans="1:11" x14ac:dyDescent="0.2">
      <c r="A3" s="200" t="s">
        <v>7</v>
      </c>
      <c r="B3" s="227">
        <v>52.923976608187132</v>
      </c>
    </row>
    <row r="4" spans="1:11" x14ac:dyDescent="0.2">
      <c r="A4" s="200" t="s">
        <v>60</v>
      </c>
      <c r="B4" s="200">
        <v>3441</v>
      </c>
    </row>
    <row r="6" spans="1:11" x14ac:dyDescent="0.2">
      <c r="A6" s="229" t="s">
        <v>61</v>
      </c>
      <c r="B6" s="227">
        <v>36.647887323943664</v>
      </c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</row>
    <row r="7" spans="1:11" ht="13.5" thickBot="1" x14ac:dyDescent="0.25">
      <c r="A7" s="229" t="s">
        <v>62</v>
      </c>
      <c r="B7" s="200">
        <v>30.62</v>
      </c>
      <c r="C7" s="320">
        <v>30.62</v>
      </c>
      <c r="D7" s="320">
        <v>30.62</v>
      </c>
      <c r="E7" s="320">
        <v>30.62</v>
      </c>
      <c r="F7" s="320">
        <v>30.62</v>
      </c>
      <c r="G7" s="320">
        <v>30.62</v>
      </c>
    </row>
    <row r="8" spans="1:11" ht="13.5" thickBot="1" x14ac:dyDescent="0.25">
      <c r="A8" s="272" t="s">
        <v>49</v>
      </c>
      <c r="B8" s="429" t="s">
        <v>53</v>
      </c>
      <c r="C8" s="430"/>
      <c r="D8" s="430"/>
      <c r="E8" s="430"/>
      <c r="F8" s="430"/>
      <c r="G8" s="431"/>
      <c r="H8" s="357" t="s">
        <v>0</v>
      </c>
    </row>
    <row r="9" spans="1:11" x14ac:dyDescent="0.2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52">
        <v>6</v>
      </c>
      <c r="H9" s="224">
        <v>342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298">
        <v>140</v>
      </c>
      <c r="H10" s="299">
        <v>140</v>
      </c>
    </row>
    <row r="11" spans="1:11" x14ac:dyDescent="0.2">
      <c r="A11" s="241" t="s">
        <v>6</v>
      </c>
      <c r="B11" s="300">
        <v>132.87037037037038</v>
      </c>
      <c r="C11" s="301">
        <v>129.91228070175438</v>
      </c>
      <c r="D11" s="301">
        <v>136.36363636363637</v>
      </c>
      <c r="E11" s="301">
        <v>125.06896551724138</v>
      </c>
      <c r="F11" s="301">
        <v>140.4655172413793</v>
      </c>
      <c r="G11" s="354">
        <v>129.68333333333334</v>
      </c>
      <c r="H11" s="317">
        <v>132.34502923976609</v>
      </c>
      <c r="I11" s="321"/>
    </row>
    <row r="12" spans="1:11" x14ac:dyDescent="0.2">
      <c r="A12" s="231" t="s">
        <v>7</v>
      </c>
      <c r="B12" s="302">
        <v>62.962962962962962</v>
      </c>
      <c r="C12" s="303">
        <v>57.89473684210526</v>
      </c>
      <c r="D12" s="304">
        <v>50.909090909090907</v>
      </c>
      <c r="E12" s="304">
        <v>48.275862068965516</v>
      </c>
      <c r="F12" s="304">
        <v>53.448275862068968</v>
      </c>
      <c r="G12" s="355">
        <v>73.333333333333329</v>
      </c>
      <c r="H12" s="248">
        <v>52.923976608187132</v>
      </c>
      <c r="I12" s="321"/>
    </row>
    <row r="13" spans="1:11" x14ac:dyDescent="0.2">
      <c r="A13" s="231" t="s">
        <v>8</v>
      </c>
      <c r="B13" s="249">
        <v>0.13581100264820695</v>
      </c>
      <c r="C13" s="250">
        <v>0.13722279994230777</v>
      </c>
      <c r="D13" s="305">
        <v>0.13569180766231498</v>
      </c>
      <c r="E13" s="305">
        <v>0.15801788671248992</v>
      </c>
      <c r="F13" s="305">
        <v>0.12773015896389234</v>
      </c>
      <c r="G13" s="356">
        <v>9.8574285937169936E-2</v>
      </c>
      <c r="H13" s="252">
        <v>0.13808580442477236</v>
      </c>
      <c r="I13" s="321"/>
    </row>
    <row r="14" spans="1:11" x14ac:dyDescent="0.2">
      <c r="A14" s="241" t="s">
        <v>1</v>
      </c>
      <c r="B14" s="253">
        <f t="shared" ref="B14:H14" si="0">B11/B10*100-100</f>
        <v>-5.092592592592581</v>
      </c>
      <c r="C14" s="254">
        <f t="shared" si="0"/>
        <v>-7.2055137844611608</v>
      </c>
      <c r="D14" s="254">
        <f t="shared" si="0"/>
        <v>-2.5974025974025921</v>
      </c>
      <c r="E14" s="254">
        <f t="shared" si="0"/>
        <v>-10.665024630541879</v>
      </c>
      <c r="F14" s="254">
        <f t="shared" ref="F14:G14" si="1">F11/F10*100-100</f>
        <v>0.33251231527093239</v>
      </c>
      <c r="G14" s="254">
        <f t="shared" si="1"/>
        <v>-7.3690476190476204</v>
      </c>
      <c r="H14" s="316">
        <f t="shared" si="0"/>
        <v>-5.4678362573099264</v>
      </c>
      <c r="I14" s="321"/>
    </row>
    <row r="15" spans="1:11" ht="13.5" thickBot="1" x14ac:dyDescent="0.25">
      <c r="A15" s="231" t="s">
        <v>27</v>
      </c>
      <c r="B15" s="220">
        <f>B11-B6</f>
        <v>96.222483046426717</v>
      </c>
      <c r="C15" s="221">
        <f>C11-C6</f>
        <v>93.26439337781072</v>
      </c>
      <c r="D15" s="221">
        <f>D11-D6</f>
        <v>99.71574903969271</v>
      </c>
      <c r="E15" s="221">
        <f>E11-E6</f>
        <v>88.421078193297717</v>
      </c>
      <c r="F15" s="221">
        <f t="shared" ref="F15:G15" si="2">F11-F6</f>
        <v>103.81762991743564</v>
      </c>
      <c r="G15" s="221">
        <f t="shared" si="2"/>
        <v>93.035446009389673</v>
      </c>
      <c r="H15" s="288">
        <f>H11-H6</f>
        <v>95.697141915822428</v>
      </c>
    </row>
    <row r="16" spans="1:11" x14ac:dyDescent="0.2">
      <c r="A16" s="267" t="s">
        <v>52</v>
      </c>
      <c r="B16" s="261">
        <v>533</v>
      </c>
      <c r="C16" s="262">
        <v>552</v>
      </c>
      <c r="D16" s="262">
        <v>542</v>
      </c>
      <c r="E16" s="262">
        <v>550</v>
      </c>
      <c r="F16" s="262">
        <v>547</v>
      </c>
      <c r="G16" s="312">
        <v>548</v>
      </c>
      <c r="H16" s="264">
        <f>SUM(B16:G16)</f>
        <v>3272</v>
      </c>
      <c r="I16" s="200" t="s">
        <v>56</v>
      </c>
      <c r="J16" s="265">
        <f>B4-H16</f>
        <v>169</v>
      </c>
      <c r="K16" s="306">
        <f>J16/B4</f>
        <v>4.911362975879105E-2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311">
        <v>65</v>
      </c>
      <c r="H17" s="222"/>
      <c r="I17" s="200" t="s">
        <v>57</v>
      </c>
      <c r="J17" s="200">
        <v>30.62</v>
      </c>
    </row>
    <row r="18" spans="1:11" ht="13.5" thickBot="1" x14ac:dyDescent="0.25">
      <c r="A18" s="268" t="s">
        <v>26</v>
      </c>
      <c r="B18" s="216">
        <f>B17-B7</f>
        <v>34.379999999999995</v>
      </c>
      <c r="C18" s="217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 t="shared" ref="F18:G18" si="3">F17-F7</f>
        <v>34.379999999999995</v>
      </c>
      <c r="G18" s="337">
        <f t="shared" si="3"/>
        <v>34.379999999999995</v>
      </c>
      <c r="H18" s="223"/>
      <c r="I18" s="200" t="s">
        <v>26</v>
      </c>
    </row>
    <row r="19" spans="1:11" x14ac:dyDescent="0.2">
      <c r="B19" s="200">
        <v>65</v>
      </c>
      <c r="C19" s="360">
        <v>65</v>
      </c>
      <c r="D19" s="360">
        <v>65</v>
      </c>
      <c r="E19" s="360">
        <v>65</v>
      </c>
      <c r="F19" s="360">
        <v>65</v>
      </c>
      <c r="G19" s="360">
        <v>65</v>
      </c>
    </row>
    <row r="20" spans="1:11" ht="13.5" thickBot="1" x14ac:dyDescent="0.25"/>
    <row r="21" spans="1:11" ht="13.5" thickBot="1" x14ac:dyDescent="0.25">
      <c r="A21" s="272" t="s">
        <v>64</v>
      </c>
      <c r="B21" s="429" t="s">
        <v>53</v>
      </c>
      <c r="C21" s="430"/>
      <c r="D21" s="430"/>
      <c r="E21" s="430"/>
      <c r="F21" s="430"/>
      <c r="G21" s="431"/>
      <c r="H21" s="357" t="s">
        <v>0</v>
      </c>
      <c r="I21" s="364"/>
      <c r="J21" s="364"/>
      <c r="K21" s="364"/>
    </row>
    <row r="22" spans="1:11" x14ac:dyDescent="0.2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52">
        <v>6</v>
      </c>
      <c r="H22" s="224">
        <v>325</v>
      </c>
      <c r="I22" s="364"/>
      <c r="J22" s="364"/>
      <c r="K22" s="364"/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298">
        <v>300</v>
      </c>
      <c r="H23" s="299">
        <v>300</v>
      </c>
      <c r="I23" s="364"/>
      <c r="J23" s="364"/>
      <c r="K23" s="364"/>
    </row>
    <row r="24" spans="1:11" x14ac:dyDescent="0.2">
      <c r="A24" s="241" t="s">
        <v>6</v>
      </c>
      <c r="B24" s="300">
        <v>321</v>
      </c>
      <c r="C24" s="301">
        <v>331</v>
      </c>
      <c r="D24" s="301">
        <v>333</v>
      </c>
      <c r="E24" s="301">
        <v>349</v>
      </c>
      <c r="F24" s="301">
        <v>343</v>
      </c>
      <c r="G24" s="354">
        <v>343</v>
      </c>
      <c r="H24" s="317">
        <v>337</v>
      </c>
      <c r="I24" s="321"/>
      <c r="J24" s="364"/>
      <c r="K24" s="364"/>
    </row>
    <row r="25" spans="1:11" x14ac:dyDescent="0.2">
      <c r="A25" s="231" t="s">
        <v>7</v>
      </c>
      <c r="B25" s="302">
        <v>74.099999999999994</v>
      </c>
      <c r="C25" s="303">
        <v>59.3</v>
      </c>
      <c r="D25" s="304">
        <v>69.099999999999994</v>
      </c>
      <c r="E25" s="304">
        <v>38.9</v>
      </c>
      <c r="F25" s="304">
        <v>57.4</v>
      </c>
      <c r="G25" s="355">
        <v>50</v>
      </c>
      <c r="H25" s="248">
        <v>56.6</v>
      </c>
      <c r="I25" s="321"/>
      <c r="J25" s="364"/>
      <c r="K25" s="364"/>
    </row>
    <row r="26" spans="1:11" x14ac:dyDescent="0.2">
      <c r="A26" s="231" t="s">
        <v>8</v>
      </c>
      <c r="B26" s="249">
        <v>0.111</v>
      </c>
      <c r="C26" s="250">
        <v>0.113</v>
      </c>
      <c r="D26" s="305">
        <v>9.6000000000000002E-2</v>
      </c>
      <c r="E26" s="305">
        <v>0.16700000000000001</v>
      </c>
      <c r="F26" s="305">
        <v>0.125</v>
      </c>
      <c r="G26" s="356">
        <v>0.13900000000000001</v>
      </c>
      <c r="H26" s="252">
        <v>0.13</v>
      </c>
      <c r="I26" s="321"/>
      <c r="J26" s="364"/>
      <c r="K26" s="364"/>
    </row>
    <row r="27" spans="1:11" x14ac:dyDescent="0.2">
      <c r="A27" s="241" t="s">
        <v>1</v>
      </c>
      <c r="B27" s="253">
        <f t="shared" ref="B27:H27" si="4">B24/B23*100-100</f>
        <v>7</v>
      </c>
      <c r="C27" s="254">
        <f t="shared" si="4"/>
        <v>10.333333333333329</v>
      </c>
      <c r="D27" s="254">
        <f t="shared" si="4"/>
        <v>11.000000000000014</v>
      </c>
      <c r="E27" s="254">
        <f t="shared" si="4"/>
        <v>16.333333333333329</v>
      </c>
      <c r="F27" s="254">
        <f t="shared" si="4"/>
        <v>14.333333333333329</v>
      </c>
      <c r="G27" s="254">
        <f t="shared" si="4"/>
        <v>14.333333333333329</v>
      </c>
      <c r="H27" s="316">
        <f t="shared" si="4"/>
        <v>12.333333333333329</v>
      </c>
      <c r="I27" s="321"/>
      <c r="J27" s="364"/>
      <c r="K27" s="364"/>
    </row>
    <row r="28" spans="1:11" ht="13.5" thickBot="1" x14ac:dyDescent="0.25">
      <c r="A28" s="231" t="s">
        <v>27</v>
      </c>
      <c r="B28" s="220">
        <f>B24-B19</f>
        <v>256</v>
      </c>
      <c r="C28" s="221">
        <f>C24-C19</f>
        <v>266</v>
      </c>
      <c r="D28" s="221">
        <f>D24-D19</f>
        <v>268</v>
      </c>
      <c r="E28" s="221">
        <f>E24-E19</f>
        <v>284</v>
      </c>
      <c r="F28" s="221">
        <f t="shared" ref="F28:G28" si="5">F24-F19</f>
        <v>278</v>
      </c>
      <c r="G28" s="221">
        <f t="shared" si="5"/>
        <v>278</v>
      </c>
      <c r="H28" s="288">
        <f>H24-H19</f>
        <v>337</v>
      </c>
      <c r="I28" s="364"/>
      <c r="J28" s="364"/>
      <c r="K28" s="364"/>
    </row>
    <row r="29" spans="1:11" x14ac:dyDescent="0.2">
      <c r="A29" s="267" t="s">
        <v>52</v>
      </c>
      <c r="B29" s="261">
        <v>507</v>
      </c>
      <c r="C29" s="262">
        <v>539</v>
      </c>
      <c r="D29" s="262">
        <v>530</v>
      </c>
      <c r="E29" s="262">
        <v>544</v>
      </c>
      <c r="F29" s="262">
        <v>535</v>
      </c>
      <c r="G29" s="312">
        <v>539</v>
      </c>
      <c r="H29" s="264">
        <f>SUM(B29:G29)</f>
        <v>3194</v>
      </c>
      <c r="I29" s="364" t="s">
        <v>56</v>
      </c>
      <c r="J29" s="265">
        <f>H16-H29</f>
        <v>78</v>
      </c>
      <c r="K29" s="306">
        <f>J29/H16</f>
        <v>2.3838630806845965E-2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311">
        <v>95</v>
      </c>
      <c r="H30" s="222"/>
      <c r="I30" s="364" t="s">
        <v>57</v>
      </c>
      <c r="J30" s="364">
        <v>66.27</v>
      </c>
      <c r="K30" s="364"/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368">
        <f t="shared" si="6"/>
        <v>30</v>
      </c>
      <c r="G31" s="337">
        <f t="shared" si="6"/>
        <v>30</v>
      </c>
      <c r="H31" s="223"/>
      <c r="I31" s="364" t="s">
        <v>26</v>
      </c>
      <c r="J31" s="364">
        <f>J30-J17</f>
        <v>35.649999999999991</v>
      </c>
      <c r="K31" s="364"/>
    </row>
    <row r="32" spans="1:11" x14ac:dyDescent="0.2">
      <c r="B32" s="200">
        <v>95</v>
      </c>
      <c r="C32" s="365">
        <v>95</v>
      </c>
      <c r="D32" s="365">
        <v>95</v>
      </c>
      <c r="E32" s="365">
        <v>95</v>
      </c>
      <c r="F32" s="365">
        <v>95</v>
      </c>
      <c r="G32" s="365">
        <v>95</v>
      </c>
    </row>
    <row r="33" spans="1:11" ht="13.5" thickBot="1" x14ac:dyDescent="0.25"/>
    <row r="34" spans="1:11" ht="13.5" thickBot="1" x14ac:dyDescent="0.25">
      <c r="A34" s="272" t="s">
        <v>66</v>
      </c>
      <c r="B34" s="429" t="s">
        <v>53</v>
      </c>
      <c r="C34" s="430"/>
      <c r="D34" s="430"/>
      <c r="E34" s="430"/>
      <c r="F34" s="430"/>
      <c r="G34" s="431"/>
      <c r="H34" s="357" t="s">
        <v>0</v>
      </c>
      <c r="I34" s="369"/>
      <c r="J34" s="369"/>
      <c r="K34" s="369"/>
    </row>
    <row r="35" spans="1:11" x14ac:dyDescent="0.2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52">
        <v>6</v>
      </c>
      <c r="H35" s="224">
        <v>361</v>
      </c>
      <c r="I35" s="369"/>
      <c r="J35" s="369"/>
      <c r="K35" s="369"/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298"/>
      <c r="H36" s="299">
        <v>490</v>
      </c>
      <c r="I36" s="369"/>
      <c r="J36" s="369"/>
      <c r="K36" s="369"/>
    </row>
    <row r="37" spans="1:11" x14ac:dyDescent="0.2">
      <c r="A37" s="241" t="s">
        <v>6</v>
      </c>
      <c r="B37" s="300">
        <v>561</v>
      </c>
      <c r="C37" s="301"/>
      <c r="D37" s="301"/>
      <c r="E37" s="301"/>
      <c r="F37" s="301"/>
      <c r="G37" s="354"/>
      <c r="H37" s="317">
        <v>561</v>
      </c>
      <c r="I37" s="321"/>
      <c r="J37" s="369"/>
      <c r="K37" s="369"/>
    </row>
    <row r="38" spans="1:11" x14ac:dyDescent="0.2">
      <c r="A38" s="231" t="s">
        <v>7</v>
      </c>
      <c r="B38" s="302">
        <v>57.6</v>
      </c>
      <c r="C38" s="303"/>
      <c r="D38" s="304"/>
      <c r="E38" s="304"/>
      <c r="F38" s="304"/>
      <c r="G38" s="355"/>
      <c r="H38" s="248"/>
      <c r="I38" s="321"/>
      <c r="J38" s="369"/>
      <c r="K38" s="369"/>
    </row>
    <row r="39" spans="1:11" x14ac:dyDescent="0.2">
      <c r="A39" s="231" t="s">
        <v>8</v>
      </c>
      <c r="B39" s="249">
        <v>0.13900000000000001</v>
      </c>
      <c r="C39" s="250"/>
      <c r="D39" s="305"/>
      <c r="E39" s="305"/>
      <c r="F39" s="305"/>
      <c r="G39" s="356"/>
      <c r="H39" s="252"/>
      <c r="I39" s="321"/>
      <c r="J39" s="369"/>
      <c r="K39" s="369"/>
    </row>
    <row r="40" spans="1:11" x14ac:dyDescent="0.2">
      <c r="A40" s="241" t="s">
        <v>1</v>
      </c>
      <c r="B40" s="253">
        <f t="shared" ref="B40:H40" si="7">B37/B36*100-100</f>
        <v>14.489795918367349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16">
        <f t="shared" si="7"/>
        <v>14.489795918367349</v>
      </c>
      <c r="I40" s="321"/>
      <c r="J40" s="369"/>
      <c r="K40" s="369"/>
    </row>
    <row r="41" spans="1:11" ht="13.5" thickBot="1" x14ac:dyDescent="0.25">
      <c r="A41" s="231" t="s">
        <v>27</v>
      </c>
      <c r="B41" s="220">
        <f>B37-B32</f>
        <v>466</v>
      </c>
      <c r="C41" s="221">
        <f>C37-C32</f>
        <v>-95</v>
      </c>
      <c r="D41" s="221">
        <f>D37-D32</f>
        <v>-95</v>
      </c>
      <c r="E41" s="221">
        <f>E37-E32</f>
        <v>-95</v>
      </c>
      <c r="F41" s="221">
        <f t="shared" ref="F41:G41" si="8">F37-F32</f>
        <v>-95</v>
      </c>
      <c r="G41" s="221">
        <f t="shared" si="8"/>
        <v>-95</v>
      </c>
      <c r="H41" s="288">
        <f>H37-H32</f>
        <v>561</v>
      </c>
      <c r="I41" s="369"/>
      <c r="J41" s="369"/>
      <c r="K41" s="369"/>
    </row>
    <row r="42" spans="1:11" x14ac:dyDescent="0.2">
      <c r="A42" s="267" t="s">
        <v>52</v>
      </c>
      <c r="B42" s="261">
        <v>3164</v>
      </c>
      <c r="C42" s="262"/>
      <c r="D42" s="262"/>
      <c r="E42" s="262"/>
      <c r="F42" s="262"/>
      <c r="G42" s="312"/>
      <c r="H42" s="264">
        <f>SUM(B42:G42)</f>
        <v>3164</v>
      </c>
      <c r="I42" s="369" t="s">
        <v>56</v>
      </c>
      <c r="J42" s="265">
        <f>H29-H42</f>
        <v>30</v>
      </c>
      <c r="K42" s="306">
        <f>J42/H29</f>
        <v>9.3926111458985592E-3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311"/>
      <c r="H43" s="222"/>
      <c r="I43" s="369" t="s">
        <v>57</v>
      </c>
      <c r="J43" s="369">
        <v>96.03</v>
      </c>
      <c r="K43" s="369"/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368">
        <f t="shared" si="9"/>
        <v>-95</v>
      </c>
      <c r="G44" s="337">
        <f t="shared" si="9"/>
        <v>-95</v>
      </c>
      <c r="H44" s="223"/>
      <c r="I44" s="369" t="s">
        <v>26</v>
      </c>
      <c r="J44" s="369">
        <f>J43-J30</f>
        <v>29.760000000000005</v>
      </c>
      <c r="K44" s="369"/>
    </row>
    <row r="46" spans="1:11" ht="13.5" thickBot="1" x14ac:dyDescent="0.25"/>
    <row r="47" spans="1:11" ht="13.5" thickBot="1" x14ac:dyDescent="0.25">
      <c r="A47" s="272" t="s">
        <v>76</v>
      </c>
      <c r="B47" s="429" t="s">
        <v>53</v>
      </c>
      <c r="C47" s="430"/>
      <c r="D47" s="430"/>
      <c r="E47" s="430"/>
      <c r="F47" s="430"/>
      <c r="G47" s="431"/>
      <c r="H47" s="357" t="s">
        <v>0</v>
      </c>
      <c r="I47" s="370"/>
      <c r="J47" s="370"/>
      <c r="K47" s="370"/>
    </row>
    <row r="48" spans="1:11" x14ac:dyDescent="0.2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52">
        <v>6</v>
      </c>
      <c r="H48" s="224">
        <v>324</v>
      </c>
      <c r="I48" s="370"/>
      <c r="J48" s="370"/>
      <c r="K48" s="370"/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298">
        <v>690</v>
      </c>
      <c r="H49" s="299">
        <v>690</v>
      </c>
      <c r="I49" s="370"/>
      <c r="J49" s="370"/>
      <c r="K49" s="370"/>
    </row>
    <row r="50" spans="1:11" x14ac:dyDescent="0.2">
      <c r="A50" s="241" t="s">
        <v>6</v>
      </c>
      <c r="B50" s="300">
        <v>886</v>
      </c>
      <c r="C50" s="301"/>
      <c r="D50" s="301"/>
      <c r="E50" s="301"/>
      <c r="F50" s="301"/>
      <c r="G50" s="354"/>
      <c r="H50" s="317">
        <v>886</v>
      </c>
      <c r="I50" s="321"/>
      <c r="J50" s="370"/>
      <c r="K50" s="370"/>
    </row>
    <row r="51" spans="1:11" x14ac:dyDescent="0.2">
      <c r="A51" s="231" t="s">
        <v>7</v>
      </c>
      <c r="B51" s="302">
        <v>46.7</v>
      </c>
      <c r="C51" s="303"/>
      <c r="D51" s="304"/>
      <c r="E51" s="304"/>
      <c r="F51" s="304"/>
      <c r="G51" s="355"/>
      <c r="H51" s="248">
        <v>46.7</v>
      </c>
      <c r="I51" s="321"/>
      <c r="J51" s="370"/>
      <c r="K51" s="370"/>
    </row>
    <row r="52" spans="1:11" x14ac:dyDescent="0.2">
      <c r="A52" s="231" t="s">
        <v>8</v>
      </c>
      <c r="B52" s="249">
        <v>0.154</v>
      </c>
      <c r="C52" s="250"/>
      <c r="D52" s="305"/>
      <c r="E52" s="305"/>
      <c r="F52" s="305"/>
      <c r="G52" s="356"/>
      <c r="H52" s="252">
        <v>0.154</v>
      </c>
      <c r="I52" s="321"/>
      <c r="J52" s="370"/>
      <c r="K52" s="370"/>
    </row>
    <row r="53" spans="1:11" x14ac:dyDescent="0.2">
      <c r="A53" s="241" t="s">
        <v>1</v>
      </c>
      <c r="B53" s="253">
        <f t="shared" ref="B53:H53" si="10">B50/B49*100-100</f>
        <v>28.405797101449281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16">
        <f t="shared" si="10"/>
        <v>28.405797101449281</v>
      </c>
      <c r="I53" s="321"/>
      <c r="J53" s="370"/>
      <c r="K53" s="370"/>
    </row>
    <row r="54" spans="1:11" ht="13.5" thickBot="1" x14ac:dyDescent="0.25">
      <c r="A54" s="231" t="s">
        <v>27</v>
      </c>
      <c r="B54" s="220">
        <f>B50-B45</f>
        <v>886</v>
      </c>
      <c r="C54" s="221">
        <f>C50-C45</f>
        <v>0</v>
      </c>
      <c r="D54" s="221">
        <f>D50-D45</f>
        <v>0</v>
      </c>
      <c r="E54" s="221">
        <f>E50-E45</f>
        <v>0</v>
      </c>
      <c r="F54" s="221">
        <f t="shared" ref="F54:G54" si="11">F50-F45</f>
        <v>0</v>
      </c>
      <c r="G54" s="221">
        <f t="shared" si="11"/>
        <v>0</v>
      </c>
      <c r="H54" s="288">
        <f>H50-H45</f>
        <v>886</v>
      </c>
      <c r="I54" s="370"/>
      <c r="J54" s="370"/>
      <c r="K54" s="370"/>
    </row>
    <row r="55" spans="1:11" x14ac:dyDescent="0.2">
      <c r="A55" s="267" t="s">
        <v>52</v>
      </c>
      <c r="B55" s="261">
        <v>3127</v>
      </c>
      <c r="C55" s="262"/>
      <c r="D55" s="262"/>
      <c r="E55" s="262"/>
      <c r="F55" s="262"/>
      <c r="G55" s="312"/>
      <c r="H55" s="264">
        <f>SUM(B55:G55)</f>
        <v>3127</v>
      </c>
      <c r="I55" s="370" t="s">
        <v>56</v>
      </c>
      <c r="J55" s="265">
        <f>H42-H55</f>
        <v>37</v>
      </c>
      <c r="K55" s="306">
        <f>J55/H42</f>
        <v>1.1694058154235146E-2</v>
      </c>
    </row>
    <row r="56" spans="1:11" x14ac:dyDescent="0.2">
      <c r="A56" s="267" t="s">
        <v>28</v>
      </c>
      <c r="B56" s="373">
        <v>100</v>
      </c>
      <c r="C56" s="374"/>
      <c r="D56" s="374"/>
      <c r="E56" s="374"/>
      <c r="F56" s="374"/>
      <c r="G56" s="311"/>
      <c r="H56" s="222"/>
      <c r="I56" s="370" t="s">
        <v>57</v>
      </c>
      <c r="J56" s="370">
        <v>128.77000000000001</v>
      </c>
      <c r="K56" s="370"/>
    </row>
    <row r="57" spans="1:11" ht="13.5" thickBot="1" x14ac:dyDescent="0.25">
      <c r="A57" s="268" t="s">
        <v>26</v>
      </c>
      <c r="B57" s="216">
        <f t="shared" ref="B57:G57" si="12">B56-B43</f>
        <v>-25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368">
        <f t="shared" si="12"/>
        <v>0</v>
      </c>
      <c r="G57" s="337">
        <f t="shared" si="12"/>
        <v>0</v>
      </c>
      <c r="H57" s="223"/>
      <c r="I57" s="370" t="s">
        <v>26</v>
      </c>
      <c r="J57" s="370">
        <f>J56-J43</f>
        <v>32.740000000000009</v>
      </c>
      <c r="K57" s="370"/>
    </row>
    <row r="58" spans="1:11" x14ac:dyDescent="0.2">
      <c r="B58" s="200">
        <v>100</v>
      </c>
    </row>
  </sheetData>
  <mergeCells count="4">
    <mergeCell ref="B8:G8"/>
    <mergeCell ref="B21:G21"/>
    <mergeCell ref="B34:G34"/>
    <mergeCell ref="B47:G4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Q63"/>
  <sheetViews>
    <sheetView showGridLines="0" topLeftCell="A32" zoomScale="60" zoomScaleNormal="60" workbookViewId="0">
      <selection activeCell="K62" sqref="K62"/>
    </sheetView>
  </sheetViews>
  <sheetFormatPr baseColWidth="10" defaultColWidth="11.42578125" defaultRowHeight="12.75" x14ac:dyDescent="0.2"/>
  <cols>
    <col min="1" max="1" width="16.28515625" style="200" bestFit="1" customWidth="1"/>
    <col min="2" max="8" width="8.85546875" style="200" customWidth="1"/>
    <col min="9" max="9" width="13" style="200" bestFit="1" customWidth="1"/>
    <col min="10" max="10" width="9.5703125" style="200" bestFit="1" customWidth="1"/>
    <col min="11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319">
        <v>41.584541062801932</v>
      </c>
    </row>
    <row r="3" spans="1:15" x14ac:dyDescent="0.2">
      <c r="A3" s="200" t="s">
        <v>7</v>
      </c>
      <c r="B3" s="200">
        <v>54.111405835543763</v>
      </c>
    </row>
    <row r="4" spans="1:15" x14ac:dyDescent="0.2">
      <c r="A4" s="200" t="s">
        <v>60</v>
      </c>
      <c r="B4" s="200">
        <v>3853</v>
      </c>
    </row>
    <row r="6" spans="1:15" x14ac:dyDescent="0.2">
      <c r="A6" s="229" t="s">
        <v>61</v>
      </c>
      <c r="B6" s="227">
        <v>41.584541062801932</v>
      </c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</row>
    <row r="7" spans="1:15" ht="13.5" thickBot="1" x14ac:dyDescent="0.25">
      <c r="A7" s="229" t="s">
        <v>62</v>
      </c>
      <c r="B7" s="215">
        <v>22.4</v>
      </c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</row>
    <row r="8" spans="1:15" ht="13.5" thickBot="1" x14ac:dyDescent="0.25">
      <c r="A8" s="272" t="s">
        <v>49</v>
      </c>
      <c r="B8" s="429" t="s">
        <v>50</v>
      </c>
      <c r="C8" s="430"/>
      <c r="D8" s="430"/>
      <c r="E8" s="430"/>
      <c r="F8" s="430"/>
      <c r="G8" s="431"/>
      <c r="H8" s="292" t="s">
        <v>0</v>
      </c>
    </row>
    <row r="9" spans="1:15" x14ac:dyDescent="0.2">
      <c r="A9" s="214" t="s">
        <v>54</v>
      </c>
      <c r="B9" s="273">
        <v>1</v>
      </c>
      <c r="C9" s="274">
        <v>2</v>
      </c>
      <c r="D9" s="275">
        <v>3</v>
      </c>
      <c r="E9" s="274">
        <v>4</v>
      </c>
      <c r="F9" s="275">
        <v>5</v>
      </c>
      <c r="G9" s="270">
        <v>6</v>
      </c>
      <c r="H9" s="276">
        <v>377</v>
      </c>
      <c r="I9" s="213"/>
    </row>
    <row r="10" spans="1:15" x14ac:dyDescent="0.2">
      <c r="A10" s="214" t="s">
        <v>2</v>
      </c>
      <c r="B10" s="233">
        <v>1</v>
      </c>
      <c r="C10" s="307">
        <v>2</v>
      </c>
      <c r="D10" s="234">
        <v>3</v>
      </c>
      <c r="E10" s="294">
        <v>4</v>
      </c>
      <c r="F10" s="314">
        <v>5</v>
      </c>
      <c r="G10" s="315">
        <v>6</v>
      </c>
      <c r="H10" s="271" t="s">
        <v>0</v>
      </c>
      <c r="I10" s="229"/>
      <c r="J10" s="277"/>
      <c r="K10" s="363"/>
      <c r="L10" s="363"/>
      <c r="M10" s="363"/>
      <c r="N10" s="363"/>
      <c r="O10" s="363"/>
    </row>
    <row r="11" spans="1:15" x14ac:dyDescent="0.2">
      <c r="A11" s="278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79">
        <v>150</v>
      </c>
      <c r="I11" s="322"/>
      <c r="J11" s="277"/>
      <c r="K11" s="363"/>
      <c r="L11" s="363"/>
      <c r="M11" s="363"/>
      <c r="N11" s="363"/>
      <c r="O11" s="363"/>
    </row>
    <row r="12" spans="1:15" x14ac:dyDescent="0.2">
      <c r="A12" s="280" t="s">
        <v>6</v>
      </c>
      <c r="B12" s="242">
        <v>125.1025641025641</v>
      </c>
      <c r="C12" s="243">
        <v>135.03846153846155</v>
      </c>
      <c r="D12" s="243">
        <v>144.88297872340425</v>
      </c>
      <c r="E12" s="243">
        <v>156.59154929577466</v>
      </c>
      <c r="F12" s="281">
        <v>166.80327868852459</v>
      </c>
      <c r="G12" s="244">
        <v>180.44117647058823</v>
      </c>
      <c r="H12" s="318">
        <v>149.75862068965517</v>
      </c>
      <c r="I12" s="321"/>
      <c r="J12" s="277"/>
      <c r="K12" s="363"/>
      <c r="L12" s="363"/>
      <c r="M12" s="363"/>
      <c r="N12" s="363"/>
      <c r="O12" s="363"/>
    </row>
    <row r="13" spans="1:15" x14ac:dyDescent="0.2">
      <c r="A13" s="214" t="s">
        <v>7</v>
      </c>
      <c r="B13" s="245">
        <v>79.487179487179489</v>
      </c>
      <c r="C13" s="246">
        <v>73.07692307692308</v>
      </c>
      <c r="D13" s="246">
        <v>87.234042553191486</v>
      </c>
      <c r="E13" s="246">
        <v>90.140845070422529</v>
      </c>
      <c r="F13" s="282">
        <v>88.52459016393442</v>
      </c>
      <c r="G13" s="247">
        <v>88.235294117647058</v>
      </c>
      <c r="H13" s="283">
        <v>54.111405835543763</v>
      </c>
      <c r="I13" s="323"/>
      <c r="J13" s="277"/>
    </row>
    <row r="14" spans="1:15" x14ac:dyDescent="0.2">
      <c r="A14" s="214" t="s">
        <v>8</v>
      </c>
      <c r="B14" s="249">
        <v>8.6297179893375792E-2</v>
      </c>
      <c r="C14" s="250">
        <v>7.6375267151716539E-2</v>
      </c>
      <c r="D14" s="250">
        <v>6.7362824082148123E-2</v>
      </c>
      <c r="E14" s="250">
        <v>6.1333131179539056E-2</v>
      </c>
      <c r="F14" s="284">
        <v>6.3193109686077095E-2</v>
      </c>
      <c r="G14" s="251">
        <v>6.2399741342616839E-2</v>
      </c>
      <c r="H14" s="285">
        <v>0.12650956352261383</v>
      </c>
      <c r="I14" s="286"/>
      <c r="J14" s="287"/>
    </row>
    <row r="15" spans="1:15" x14ac:dyDescent="0.2">
      <c r="A15" s="280" t="s">
        <v>1</v>
      </c>
      <c r="B15" s="253">
        <f t="shared" ref="B15:H15" si="0">B12/B11*100-100</f>
        <v>-16.598290598290603</v>
      </c>
      <c r="C15" s="254">
        <f t="shared" si="0"/>
        <v>-9.9743589743589638</v>
      </c>
      <c r="D15" s="254">
        <f t="shared" si="0"/>
        <v>-3.4113475177305048</v>
      </c>
      <c r="E15" s="254">
        <f t="shared" si="0"/>
        <v>4.3943661971831034</v>
      </c>
      <c r="F15" s="254">
        <f t="shared" ref="F15" si="1">F12/F11*100-100</f>
        <v>11.202185792349724</v>
      </c>
      <c r="G15" s="255">
        <f t="shared" si="0"/>
        <v>20.294117647058812</v>
      </c>
      <c r="H15" s="316">
        <f t="shared" si="0"/>
        <v>-0.16091954022988375</v>
      </c>
      <c r="I15" s="321"/>
      <c r="J15" s="287"/>
    </row>
    <row r="16" spans="1:15" ht="13.5" thickBot="1" x14ac:dyDescent="0.25">
      <c r="A16" s="214" t="s">
        <v>27</v>
      </c>
      <c r="B16" s="257">
        <f t="shared" ref="B16:H16" si="2">B12-B6</f>
        <v>83.51802303976217</v>
      </c>
      <c r="C16" s="258">
        <f t="shared" si="2"/>
        <v>93.453920475659615</v>
      </c>
      <c r="D16" s="258">
        <f t="shared" si="2"/>
        <v>103.29843766060232</v>
      </c>
      <c r="E16" s="258">
        <f t="shared" si="2"/>
        <v>115.00700823297272</v>
      </c>
      <c r="F16" s="258">
        <f t="shared" si="2"/>
        <v>125.21873762572265</v>
      </c>
      <c r="G16" s="259">
        <f t="shared" si="2"/>
        <v>138.85663540778631</v>
      </c>
      <c r="H16" s="288">
        <f t="shared" si="2"/>
        <v>108.17407962685324</v>
      </c>
      <c r="I16" s="324"/>
      <c r="J16" s="287"/>
    </row>
    <row r="17" spans="1:11" x14ac:dyDescent="0.2">
      <c r="A17" s="289" t="s">
        <v>51</v>
      </c>
      <c r="B17" s="261">
        <v>365</v>
      </c>
      <c r="C17" s="262">
        <v>643</v>
      </c>
      <c r="D17" s="262">
        <v>932</v>
      </c>
      <c r="E17" s="262">
        <v>686</v>
      </c>
      <c r="F17" s="262">
        <v>591</v>
      </c>
      <c r="G17" s="263">
        <v>326</v>
      </c>
      <c r="H17" s="264">
        <f>SUM(B17:G17)</f>
        <v>3543</v>
      </c>
      <c r="I17" s="265" t="s">
        <v>56</v>
      </c>
      <c r="J17" s="290">
        <f>B4-H17</f>
        <v>310</v>
      </c>
      <c r="K17" s="266">
        <f>J17/B4</f>
        <v>8.0456786919283679E-2</v>
      </c>
    </row>
    <row r="18" spans="1:11" x14ac:dyDescent="0.2">
      <c r="A18" s="289" t="s">
        <v>28</v>
      </c>
      <c r="B18" s="218">
        <v>30</v>
      </c>
      <c r="C18" s="269">
        <v>30</v>
      </c>
      <c r="D18" s="269">
        <v>29.5</v>
      </c>
      <c r="E18" s="269">
        <v>29</v>
      </c>
      <c r="F18" s="269">
        <v>29</v>
      </c>
      <c r="G18" s="219">
        <v>28.5</v>
      </c>
      <c r="H18" s="222"/>
      <c r="I18" s="200" t="s">
        <v>57</v>
      </c>
      <c r="J18" s="200">
        <v>22.4</v>
      </c>
    </row>
    <row r="19" spans="1:11" ht="13.5" thickBot="1" x14ac:dyDescent="0.25">
      <c r="A19" s="291" t="s">
        <v>26</v>
      </c>
      <c r="B19" s="220">
        <f>(B18-B7)</f>
        <v>7.6000000000000014</v>
      </c>
      <c r="C19" s="221">
        <f>C18-C7</f>
        <v>7.6000000000000014</v>
      </c>
      <c r="D19" s="221">
        <f>D18-D7</f>
        <v>7.1000000000000014</v>
      </c>
      <c r="E19" s="221">
        <f>E18-E7</f>
        <v>6.6000000000000014</v>
      </c>
      <c r="F19" s="221">
        <f>F18-F7</f>
        <v>6.6000000000000014</v>
      </c>
      <c r="G19" s="226">
        <f>G18-G7</f>
        <v>6.1000000000000014</v>
      </c>
      <c r="H19" s="223"/>
      <c r="I19" s="200" t="s">
        <v>26</v>
      </c>
    </row>
    <row r="21" spans="1:11" ht="13.5" thickBot="1" x14ac:dyDescent="0.25"/>
    <row r="22" spans="1:11" ht="13.5" thickBot="1" x14ac:dyDescent="0.25">
      <c r="A22" s="272" t="s">
        <v>64</v>
      </c>
      <c r="B22" s="429" t="s">
        <v>50</v>
      </c>
      <c r="C22" s="430"/>
      <c r="D22" s="430"/>
      <c r="E22" s="430"/>
      <c r="F22" s="430"/>
      <c r="G22" s="431"/>
      <c r="H22" s="292" t="s">
        <v>0</v>
      </c>
      <c r="I22" s="364"/>
      <c r="J22" s="364"/>
      <c r="K22" s="364"/>
    </row>
    <row r="23" spans="1:11" x14ac:dyDescent="0.2">
      <c r="A23" s="214" t="s">
        <v>54</v>
      </c>
      <c r="B23" s="273">
        <v>1</v>
      </c>
      <c r="C23" s="274">
        <v>2</v>
      </c>
      <c r="D23" s="275">
        <v>3</v>
      </c>
      <c r="E23" s="274">
        <v>4</v>
      </c>
      <c r="F23" s="275">
        <v>5</v>
      </c>
      <c r="G23" s="270">
        <v>6</v>
      </c>
      <c r="H23" s="276">
        <v>267</v>
      </c>
      <c r="I23" s="213"/>
      <c r="J23" s="364"/>
      <c r="K23" s="364"/>
    </row>
    <row r="24" spans="1:11" x14ac:dyDescent="0.2">
      <c r="A24" s="214" t="s">
        <v>2</v>
      </c>
      <c r="B24" s="233">
        <v>1</v>
      </c>
      <c r="C24" s="307">
        <v>2</v>
      </c>
      <c r="D24" s="234">
        <v>3</v>
      </c>
      <c r="E24" s="294">
        <v>4</v>
      </c>
      <c r="F24" s="314">
        <v>5</v>
      </c>
      <c r="G24" s="315">
        <v>6</v>
      </c>
      <c r="H24" s="271" t="s">
        <v>0</v>
      </c>
      <c r="I24" s="229"/>
      <c r="J24" s="277"/>
      <c r="K24" s="363"/>
    </row>
    <row r="25" spans="1:11" x14ac:dyDescent="0.2">
      <c r="A25" s="278" t="s">
        <v>3</v>
      </c>
      <c r="B25" s="237">
        <v>260</v>
      </c>
      <c r="C25" s="238">
        <v>260</v>
      </c>
      <c r="D25" s="238">
        <v>260</v>
      </c>
      <c r="E25" s="238">
        <v>260</v>
      </c>
      <c r="F25" s="238">
        <v>260</v>
      </c>
      <c r="G25" s="239">
        <v>260</v>
      </c>
      <c r="H25" s="279">
        <v>260</v>
      </c>
      <c r="I25" s="322"/>
      <c r="J25" s="277"/>
      <c r="K25" s="363"/>
    </row>
    <row r="26" spans="1:11" x14ac:dyDescent="0.2">
      <c r="A26" s="280" t="s">
        <v>6</v>
      </c>
      <c r="B26" s="242">
        <v>272</v>
      </c>
      <c r="C26" s="243">
        <v>287</v>
      </c>
      <c r="D26" s="243">
        <v>276</v>
      </c>
      <c r="E26" s="243">
        <v>281</v>
      </c>
      <c r="F26" s="281">
        <v>289</v>
      </c>
      <c r="G26" s="244">
        <v>303</v>
      </c>
      <c r="H26" s="318">
        <v>283</v>
      </c>
      <c r="I26" s="321"/>
      <c r="J26" s="277"/>
      <c r="K26" s="363"/>
    </row>
    <row r="27" spans="1:11" x14ac:dyDescent="0.2">
      <c r="A27" s="214" t="s">
        <v>7</v>
      </c>
      <c r="B27" s="245">
        <v>85.7</v>
      </c>
      <c r="C27" s="246">
        <v>64.599999999999994</v>
      </c>
      <c r="D27" s="246">
        <v>68.599999999999994</v>
      </c>
      <c r="E27" s="246">
        <v>76.5</v>
      </c>
      <c r="F27" s="282">
        <v>80</v>
      </c>
      <c r="G27" s="247">
        <v>72</v>
      </c>
      <c r="H27" s="283">
        <v>71.2</v>
      </c>
      <c r="I27" s="323"/>
      <c r="J27" s="277"/>
      <c r="K27" s="364"/>
    </row>
    <row r="28" spans="1:11" x14ac:dyDescent="0.2">
      <c r="A28" s="214" t="s">
        <v>8</v>
      </c>
      <c r="B28" s="249">
        <v>7.5999999999999998E-2</v>
      </c>
      <c r="C28" s="250">
        <v>0.1</v>
      </c>
      <c r="D28" s="250">
        <v>9.6000000000000002E-2</v>
      </c>
      <c r="E28" s="250">
        <v>8.4000000000000005E-2</v>
      </c>
      <c r="F28" s="284">
        <v>7.6999999999999999E-2</v>
      </c>
      <c r="G28" s="251">
        <v>9.0999999999999998E-2</v>
      </c>
      <c r="H28" s="285">
        <v>9.2999999999999999E-2</v>
      </c>
      <c r="I28" s="286"/>
      <c r="J28" s="287"/>
      <c r="K28" s="364"/>
    </row>
    <row r="29" spans="1:11" x14ac:dyDescent="0.2">
      <c r="A29" s="280" t="s">
        <v>1</v>
      </c>
      <c r="B29" s="253">
        <f t="shared" ref="B29:H29" si="3">B26/B25*100-100</f>
        <v>4.6153846153846274</v>
      </c>
      <c r="C29" s="254">
        <f t="shared" si="3"/>
        <v>10.384615384615387</v>
      </c>
      <c r="D29" s="254">
        <f t="shared" si="3"/>
        <v>6.1538461538461604</v>
      </c>
      <c r="E29" s="254">
        <f t="shared" si="3"/>
        <v>8.076923076923066</v>
      </c>
      <c r="F29" s="254">
        <f t="shared" si="3"/>
        <v>11.15384615384616</v>
      </c>
      <c r="G29" s="255">
        <f t="shared" si="3"/>
        <v>16.538461538461547</v>
      </c>
      <c r="H29" s="316">
        <f t="shared" si="3"/>
        <v>8.8461538461538396</v>
      </c>
      <c r="I29" s="321"/>
      <c r="J29" s="287"/>
      <c r="K29" s="364"/>
    </row>
    <row r="30" spans="1:11" ht="13.5" thickBot="1" x14ac:dyDescent="0.25">
      <c r="A30" s="214" t="s">
        <v>27</v>
      </c>
      <c r="B30" s="257">
        <f t="shared" ref="B30:H30" si="4">B26-B20</f>
        <v>272</v>
      </c>
      <c r="C30" s="258">
        <f t="shared" si="4"/>
        <v>287</v>
      </c>
      <c r="D30" s="258">
        <f t="shared" si="4"/>
        <v>276</v>
      </c>
      <c r="E30" s="258">
        <f t="shared" si="4"/>
        <v>281</v>
      </c>
      <c r="F30" s="258">
        <f t="shared" si="4"/>
        <v>289</v>
      </c>
      <c r="G30" s="259">
        <f t="shared" si="4"/>
        <v>303</v>
      </c>
      <c r="H30" s="288">
        <f t="shared" si="4"/>
        <v>283</v>
      </c>
      <c r="I30" s="324"/>
      <c r="J30" s="287"/>
      <c r="K30" s="364"/>
    </row>
    <row r="31" spans="1:11" x14ac:dyDescent="0.2">
      <c r="A31" s="289" t="s">
        <v>51</v>
      </c>
      <c r="B31" s="261">
        <v>351</v>
      </c>
      <c r="C31" s="262">
        <v>638</v>
      </c>
      <c r="D31" s="262">
        <v>919</v>
      </c>
      <c r="E31" s="262">
        <v>678</v>
      </c>
      <c r="F31" s="262">
        <v>584</v>
      </c>
      <c r="G31" s="263">
        <v>324</v>
      </c>
      <c r="H31" s="264">
        <f>SUM(B31:G31)</f>
        <v>3494</v>
      </c>
      <c r="I31" s="265" t="s">
        <v>56</v>
      </c>
      <c r="J31" s="290">
        <f>H17-H31</f>
        <v>49</v>
      </c>
      <c r="K31" s="266">
        <f>J31/H17</f>
        <v>1.3830087496471917E-2</v>
      </c>
    </row>
    <row r="32" spans="1:11" x14ac:dyDescent="0.2">
      <c r="A32" s="289" t="s">
        <v>28</v>
      </c>
      <c r="B32" s="218">
        <v>35</v>
      </c>
      <c r="C32" s="269">
        <v>35</v>
      </c>
      <c r="D32" s="269">
        <v>34.5</v>
      </c>
      <c r="E32" s="269">
        <v>34</v>
      </c>
      <c r="F32" s="269">
        <v>34</v>
      </c>
      <c r="G32" s="219">
        <v>33.5</v>
      </c>
      <c r="H32" s="222"/>
      <c r="I32" s="364" t="s">
        <v>57</v>
      </c>
      <c r="J32" s="364">
        <v>29.73</v>
      </c>
      <c r="K32" s="364"/>
    </row>
    <row r="33" spans="1:17" ht="13.5" thickBot="1" x14ac:dyDescent="0.25">
      <c r="A33" s="291" t="s">
        <v>26</v>
      </c>
      <c r="B33" s="220">
        <f>(B32-B18)</f>
        <v>5</v>
      </c>
      <c r="C33" s="221">
        <f>C32-C18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6">
        <f>G32-G18</f>
        <v>5</v>
      </c>
      <c r="H33" s="223"/>
      <c r="I33" s="364" t="s">
        <v>26</v>
      </c>
      <c r="J33" s="364">
        <f>J32-J18</f>
        <v>7.3300000000000018</v>
      </c>
      <c r="K33" s="364"/>
    </row>
    <row r="34" spans="1:17" x14ac:dyDescent="0.2">
      <c r="F34" s="200">
        <v>34</v>
      </c>
      <c r="G34" s="200">
        <v>33.5</v>
      </c>
    </row>
    <row r="35" spans="1:17" ht="13.5" thickBot="1" x14ac:dyDescent="0.25"/>
    <row r="36" spans="1:17" ht="13.5" thickBot="1" x14ac:dyDescent="0.25">
      <c r="A36" s="272" t="s">
        <v>66</v>
      </c>
      <c r="B36" s="429" t="s">
        <v>50</v>
      </c>
      <c r="C36" s="430"/>
      <c r="D36" s="430"/>
      <c r="E36" s="430"/>
      <c r="F36" s="430"/>
      <c r="G36" s="431"/>
      <c r="H36" s="292" t="s">
        <v>0</v>
      </c>
      <c r="I36" s="385"/>
      <c r="J36" s="385"/>
      <c r="K36" s="385"/>
      <c r="L36" s="385"/>
      <c r="M36" s="441" t="s">
        <v>69</v>
      </c>
      <c r="N36" s="442"/>
      <c r="O36" s="442"/>
      <c r="P36" s="443"/>
      <c r="Q36" s="385"/>
    </row>
    <row r="37" spans="1:17" x14ac:dyDescent="0.2">
      <c r="A37" s="214" t="s">
        <v>54</v>
      </c>
      <c r="B37" s="273">
        <v>1</v>
      </c>
      <c r="C37" s="274">
        <v>2</v>
      </c>
      <c r="D37" s="275">
        <v>3</v>
      </c>
      <c r="E37" s="274">
        <v>4</v>
      </c>
      <c r="F37" s="275">
        <v>5</v>
      </c>
      <c r="G37" s="270">
        <v>6</v>
      </c>
      <c r="H37" s="276">
        <v>267</v>
      </c>
      <c r="I37" s="213"/>
      <c r="J37" s="385"/>
      <c r="K37" s="385"/>
      <c r="L37" s="385"/>
      <c r="M37" s="444" t="s">
        <v>70</v>
      </c>
      <c r="N37" s="445"/>
      <c r="O37" s="445"/>
      <c r="P37" s="446"/>
      <c r="Q37" s="385"/>
    </row>
    <row r="38" spans="1:17" ht="13.5" thickBot="1" x14ac:dyDescent="0.25">
      <c r="A38" s="214" t="s">
        <v>2</v>
      </c>
      <c r="B38" s="233">
        <v>1</v>
      </c>
      <c r="C38" s="307">
        <v>2</v>
      </c>
      <c r="D38" s="234">
        <v>3</v>
      </c>
      <c r="E38" s="294">
        <v>4</v>
      </c>
      <c r="F38" s="314">
        <v>5</v>
      </c>
      <c r="G38" s="315">
        <v>6</v>
      </c>
      <c r="H38" s="271" t="s">
        <v>0</v>
      </c>
      <c r="I38" s="229"/>
      <c r="J38" s="277"/>
      <c r="K38" s="363"/>
      <c r="L38" s="385"/>
      <c r="M38" s="376" t="s">
        <v>54</v>
      </c>
      <c r="N38" s="377" t="s">
        <v>68</v>
      </c>
      <c r="O38" s="377" t="s">
        <v>59</v>
      </c>
      <c r="P38" s="378" t="s">
        <v>51</v>
      </c>
      <c r="Q38" s="385"/>
    </row>
    <row r="39" spans="1:17" x14ac:dyDescent="0.2">
      <c r="A39" s="278" t="s">
        <v>3</v>
      </c>
      <c r="B39" s="237">
        <v>390</v>
      </c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79">
        <v>390</v>
      </c>
      <c r="I39" s="322"/>
      <c r="J39" s="277"/>
      <c r="K39" s="363"/>
      <c r="L39" s="385"/>
      <c r="M39" s="379">
        <v>1</v>
      </c>
      <c r="N39" s="380">
        <v>1</v>
      </c>
      <c r="O39" s="380">
        <v>350</v>
      </c>
      <c r="P39" s="386">
        <v>232</v>
      </c>
      <c r="Q39" s="421">
        <v>40.5</v>
      </c>
    </row>
    <row r="40" spans="1:17" x14ac:dyDescent="0.2">
      <c r="A40" s="280" t="s">
        <v>6</v>
      </c>
      <c r="B40" s="242">
        <v>437</v>
      </c>
      <c r="C40" s="243">
        <v>423</v>
      </c>
      <c r="D40" s="243">
        <v>405</v>
      </c>
      <c r="E40" s="243">
        <v>421</v>
      </c>
      <c r="F40" s="281">
        <v>442</v>
      </c>
      <c r="G40" s="244">
        <v>429</v>
      </c>
      <c r="H40" s="318">
        <v>423</v>
      </c>
      <c r="I40" s="321"/>
      <c r="J40" s="277"/>
      <c r="K40" s="363"/>
      <c r="L40" s="385"/>
      <c r="M40" s="381">
        <v>2</v>
      </c>
      <c r="N40" s="382">
        <v>2</v>
      </c>
      <c r="O40" s="382" t="s">
        <v>71</v>
      </c>
      <c r="P40" s="389">
        <v>368</v>
      </c>
      <c r="Q40" s="421">
        <v>40</v>
      </c>
    </row>
    <row r="41" spans="1:17" x14ac:dyDescent="0.2">
      <c r="A41" s="214" t="s">
        <v>7</v>
      </c>
      <c r="B41" s="245">
        <v>76.900000000000006</v>
      </c>
      <c r="C41" s="246">
        <v>79.599999999999994</v>
      </c>
      <c r="D41" s="246">
        <v>66.2</v>
      </c>
      <c r="E41" s="246">
        <v>71.2</v>
      </c>
      <c r="F41" s="282">
        <v>75</v>
      </c>
      <c r="G41" s="247">
        <v>88</v>
      </c>
      <c r="H41" s="283">
        <v>73</v>
      </c>
      <c r="I41" s="323"/>
      <c r="J41" s="277"/>
      <c r="K41" s="385"/>
      <c r="L41" s="385"/>
      <c r="M41" s="381">
        <v>3</v>
      </c>
      <c r="N41" s="382">
        <v>3</v>
      </c>
      <c r="O41" s="382" t="s">
        <v>72</v>
      </c>
      <c r="P41" s="389">
        <v>587</v>
      </c>
      <c r="Q41" s="421">
        <v>39.5</v>
      </c>
    </row>
    <row r="42" spans="1:17" x14ac:dyDescent="0.2">
      <c r="A42" s="214" t="s">
        <v>8</v>
      </c>
      <c r="B42" s="249">
        <v>8.8999999999999996E-2</v>
      </c>
      <c r="C42" s="250">
        <v>8.7999999999999995E-2</v>
      </c>
      <c r="D42" s="250">
        <v>0.1</v>
      </c>
      <c r="E42" s="250">
        <v>9.4E-2</v>
      </c>
      <c r="F42" s="284">
        <v>8.3000000000000004E-2</v>
      </c>
      <c r="G42" s="251">
        <v>8.5999999999999993E-2</v>
      </c>
      <c r="H42" s="285">
        <v>9.6000000000000002E-2</v>
      </c>
      <c r="I42" s="286"/>
      <c r="J42" s="287"/>
      <c r="K42" s="385"/>
      <c r="L42" s="385"/>
      <c r="M42" s="381">
        <v>4</v>
      </c>
      <c r="N42" s="382">
        <v>4</v>
      </c>
      <c r="O42" s="382" t="s">
        <v>73</v>
      </c>
      <c r="P42" s="389">
        <v>750</v>
      </c>
      <c r="Q42" s="421">
        <v>39</v>
      </c>
    </row>
    <row r="43" spans="1:17" x14ac:dyDescent="0.2">
      <c r="A43" s="280" t="s">
        <v>1</v>
      </c>
      <c r="B43" s="253">
        <f t="shared" ref="B43:H43" si="5">B40/B39*100-100</f>
        <v>12.051282051282058</v>
      </c>
      <c r="C43" s="254">
        <f t="shared" si="5"/>
        <v>8.4615384615384528</v>
      </c>
      <c r="D43" s="254">
        <f t="shared" si="5"/>
        <v>3.8461538461538538</v>
      </c>
      <c r="E43" s="254">
        <f t="shared" si="5"/>
        <v>7.9487179487179418</v>
      </c>
      <c r="F43" s="254">
        <f t="shared" si="5"/>
        <v>13.333333333333329</v>
      </c>
      <c r="G43" s="255">
        <f t="shared" si="5"/>
        <v>10.000000000000014</v>
      </c>
      <c r="H43" s="316">
        <f t="shared" si="5"/>
        <v>8.4615384615384528</v>
      </c>
      <c r="I43" s="321"/>
      <c r="J43" s="287"/>
      <c r="K43" s="385"/>
      <c r="L43" s="385"/>
      <c r="M43" s="381">
        <v>5</v>
      </c>
      <c r="N43" s="382">
        <v>5</v>
      </c>
      <c r="O43" s="382" t="s">
        <v>74</v>
      </c>
      <c r="P43" s="389">
        <v>702</v>
      </c>
      <c r="Q43" s="421">
        <v>39</v>
      </c>
    </row>
    <row r="44" spans="1:17" ht="13.5" thickBot="1" x14ac:dyDescent="0.25">
      <c r="A44" s="214" t="s">
        <v>27</v>
      </c>
      <c r="B44" s="257">
        <f t="shared" ref="B44:H44" si="6">B40-B34</f>
        <v>437</v>
      </c>
      <c r="C44" s="258">
        <f t="shared" si="6"/>
        <v>423</v>
      </c>
      <c r="D44" s="258">
        <f t="shared" si="6"/>
        <v>405</v>
      </c>
      <c r="E44" s="258">
        <f t="shared" si="6"/>
        <v>421</v>
      </c>
      <c r="F44" s="258">
        <f t="shared" si="6"/>
        <v>408</v>
      </c>
      <c r="G44" s="259">
        <f t="shared" si="6"/>
        <v>395.5</v>
      </c>
      <c r="H44" s="288">
        <f t="shared" si="6"/>
        <v>423</v>
      </c>
      <c r="I44" s="324"/>
      <c r="J44" s="287"/>
      <c r="K44" s="385"/>
      <c r="L44" s="385"/>
      <c r="M44" s="387">
        <v>6</v>
      </c>
      <c r="N44" s="388">
        <v>6</v>
      </c>
      <c r="O44" s="388" t="s">
        <v>75</v>
      </c>
      <c r="P44" s="389">
        <v>596</v>
      </c>
      <c r="Q44" s="421">
        <v>38.5</v>
      </c>
    </row>
    <row r="45" spans="1:17" ht="13.5" thickBot="1" x14ac:dyDescent="0.25">
      <c r="A45" s="289" t="s">
        <v>51</v>
      </c>
      <c r="B45" s="261">
        <v>332</v>
      </c>
      <c r="C45" s="262">
        <v>634</v>
      </c>
      <c r="D45" s="262">
        <v>918</v>
      </c>
      <c r="E45" s="262">
        <v>678</v>
      </c>
      <c r="F45" s="262">
        <v>583</v>
      </c>
      <c r="G45" s="263">
        <v>323</v>
      </c>
      <c r="H45" s="264">
        <f>SUM(B45:G45)</f>
        <v>3468</v>
      </c>
      <c r="I45" s="265" t="s">
        <v>56</v>
      </c>
      <c r="J45" s="290">
        <f>H31-H45</f>
        <v>26</v>
      </c>
      <c r="K45" s="266">
        <f>J45/H31</f>
        <v>7.4413279908414421E-3</v>
      </c>
      <c r="L45" s="385"/>
      <c r="M45" s="216">
        <v>7</v>
      </c>
      <c r="N45" s="217">
        <v>7</v>
      </c>
      <c r="O45" s="217">
        <v>580</v>
      </c>
      <c r="P45" s="327">
        <v>222</v>
      </c>
      <c r="Q45" s="421">
        <v>38.5</v>
      </c>
    </row>
    <row r="46" spans="1:17" x14ac:dyDescent="0.2">
      <c r="A46" s="289" t="s">
        <v>28</v>
      </c>
      <c r="B46" s="387">
        <v>39</v>
      </c>
      <c r="C46" s="388">
        <v>39</v>
      </c>
      <c r="D46" s="388">
        <v>39</v>
      </c>
      <c r="E46" s="388">
        <v>38</v>
      </c>
      <c r="F46" s="388">
        <v>38</v>
      </c>
      <c r="G46" s="389">
        <v>38</v>
      </c>
      <c r="H46" s="222"/>
      <c r="I46" s="385" t="s">
        <v>57</v>
      </c>
      <c r="J46" s="385">
        <v>34.58</v>
      </c>
      <c r="K46" s="385"/>
      <c r="L46" s="385"/>
      <c r="M46" s="385"/>
      <c r="N46" s="385"/>
      <c r="O46" s="385"/>
      <c r="P46" s="385"/>
      <c r="Q46" s="385"/>
    </row>
    <row r="47" spans="1:17" ht="13.5" thickBot="1" x14ac:dyDescent="0.25">
      <c r="A47" s="291" t="s">
        <v>26</v>
      </c>
      <c r="B47" s="418">
        <f>(B46-B32)</f>
        <v>4</v>
      </c>
      <c r="C47" s="419">
        <f>C46-C32</f>
        <v>4</v>
      </c>
      <c r="D47" s="419">
        <f>D46-D32</f>
        <v>4.5</v>
      </c>
      <c r="E47" s="419">
        <f>E46-E32</f>
        <v>4</v>
      </c>
      <c r="F47" s="419">
        <f>F46-F32</f>
        <v>4</v>
      </c>
      <c r="G47" s="420">
        <f>G46-G32</f>
        <v>4.5</v>
      </c>
      <c r="H47" s="223"/>
      <c r="I47" s="385" t="s">
        <v>26</v>
      </c>
      <c r="J47" s="385">
        <f>J46-J32</f>
        <v>4.8499999999999979</v>
      </c>
      <c r="K47" s="385"/>
      <c r="L47" s="385"/>
      <c r="M47" s="385"/>
      <c r="N47" s="385"/>
      <c r="O47" s="385"/>
      <c r="P47" s="385"/>
      <c r="Q47" s="385"/>
    </row>
    <row r="48" spans="1:17" x14ac:dyDescent="0.2">
      <c r="A48" s="385"/>
      <c r="B48" s="385"/>
      <c r="C48" s="385"/>
      <c r="D48" s="385">
        <v>39</v>
      </c>
      <c r="E48" s="385"/>
      <c r="F48" s="385"/>
      <c r="G48" s="385">
        <v>38</v>
      </c>
      <c r="H48" s="385"/>
      <c r="I48" s="385"/>
      <c r="J48" s="385"/>
      <c r="K48" s="385"/>
      <c r="L48" s="385"/>
      <c r="M48" s="385"/>
      <c r="N48" s="385"/>
      <c r="O48" s="385"/>
      <c r="P48" s="385"/>
      <c r="Q48" s="385"/>
    </row>
    <row r="49" spans="1:17" s="411" customFormat="1" x14ac:dyDescent="0.2"/>
    <row r="50" spans="1:17" ht="13.5" thickBot="1" x14ac:dyDescent="0.25">
      <c r="B50" s="421">
        <v>40.5</v>
      </c>
      <c r="C50" s="421">
        <v>40</v>
      </c>
      <c r="D50" s="421">
        <v>39.5</v>
      </c>
      <c r="E50" s="421">
        <v>39</v>
      </c>
      <c r="F50" s="421">
        <v>39</v>
      </c>
      <c r="G50" s="421">
        <v>38.5</v>
      </c>
      <c r="H50" s="421">
        <v>38.5</v>
      </c>
    </row>
    <row r="51" spans="1:17" ht="15" customHeight="1" thickBot="1" x14ac:dyDescent="0.25">
      <c r="A51" s="272" t="s">
        <v>76</v>
      </c>
      <c r="B51" s="429" t="s">
        <v>50</v>
      </c>
      <c r="C51" s="430"/>
      <c r="D51" s="430"/>
      <c r="E51" s="430"/>
      <c r="F51" s="430"/>
      <c r="G51" s="430"/>
      <c r="H51" s="431"/>
      <c r="I51" s="292" t="s">
        <v>0</v>
      </c>
      <c r="J51" s="370"/>
      <c r="K51" s="370"/>
      <c r="L51" s="370"/>
    </row>
    <row r="52" spans="1:17" ht="15" customHeight="1" x14ac:dyDescent="0.2">
      <c r="A52" s="231" t="s">
        <v>54</v>
      </c>
      <c r="B52" s="371">
        <v>1</v>
      </c>
      <c r="C52" s="372">
        <v>2</v>
      </c>
      <c r="D52" s="372">
        <v>3</v>
      </c>
      <c r="E52" s="372">
        <v>4</v>
      </c>
      <c r="F52" s="372">
        <v>5</v>
      </c>
      <c r="G52" s="372">
        <v>6</v>
      </c>
      <c r="H52" s="384">
        <v>6</v>
      </c>
      <c r="I52" s="390">
        <v>257</v>
      </c>
      <c r="J52" s="213"/>
      <c r="K52" s="370"/>
      <c r="L52" s="370"/>
    </row>
    <row r="53" spans="1:17" ht="15" customHeight="1" x14ac:dyDescent="0.2">
      <c r="A53" s="231" t="s">
        <v>2</v>
      </c>
      <c r="B53" s="233">
        <v>1</v>
      </c>
      <c r="C53" s="307">
        <v>2</v>
      </c>
      <c r="D53" s="234">
        <v>3</v>
      </c>
      <c r="E53" s="294">
        <v>4</v>
      </c>
      <c r="F53" s="314">
        <v>5</v>
      </c>
      <c r="G53" s="315">
        <v>6</v>
      </c>
      <c r="H53" s="235">
        <v>7</v>
      </c>
      <c r="I53" s="391" t="s">
        <v>0</v>
      </c>
      <c r="J53" s="229"/>
      <c r="K53" s="277"/>
      <c r="L53" s="363"/>
      <c r="Q53" s="383"/>
    </row>
    <row r="54" spans="1:17" ht="15" customHeight="1" x14ac:dyDescent="0.2">
      <c r="A54" s="236" t="s">
        <v>3</v>
      </c>
      <c r="B54" s="237">
        <v>525</v>
      </c>
      <c r="C54" s="238">
        <v>525</v>
      </c>
      <c r="D54" s="238">
        <v>525</v>
      </c>
      <c r="E54" s="238">
        <v>525</v>
      </c>
      <c r="F54" s="238">
        <v>525</v>
      </c>
      <c r="G54" s="238">
        <v>525</v>
      </c>
      <c r="H54" s="239">
        <v>525</v>
      </c>
      <c r="I54" s="392">
        <v>525</v>
      </c>
      <c r="J54" s="322"/>
      <c r="K54" s="277"/>
      <c r="L54" s="363"/>
      <c r="Q54" s="383"/>
    </row>
    <row r="55" spans="1:17" ht="15" customHeight="1" x14ac:dyDescent="0.2">
      <c r="A55" s="241" t="s">
        <v>6</v>
      </c>
      <c r="B55" s="242">
        <v>420</v>
      </c>
      <c r="C55" s="243">
        <v>471</v>
      </c>
      <c r="D55" s="243">
        <v>492</v>
      </c>
      <c r="E55" s="243">
        <v>529</v>
      </c>
      <c r="F55" s="243">
        <v>548</v>
      </c>
      <c r="G55" s="243">
        <v>596</v>
      </c>
      <c r="H55" s="244">
        <v>647</v>
      </c>
      <c r="I55" s="393">
        <v>532</v>
      </c>
      <c r="J55" s="321"/>
      <c r="K55" s="277"/>
      <c r="L55" s="363"/>
      <c r="Q55" s="383"/>
    </row>
    <row r="56" spans="1:17" ht="15" customHeight="1" x14ac:dyDescent="0.2">
      <c r="A56" s="231" t="s">
        <v>7</v>
      </c>
      <c r="B56" s="245">
        <v>70.599999999999994</v>
      </c>
      <c r="C56" s="246">
        <v>96.3</v>
      </c>
      <c r="D56" s="246">
        <v>97.7</v>
      </c>
      <c r="E56" s="246">
        <v>92.9</v>
      </c>
      <c r="F56" s="246">
        <v>100</v>
      </c>
      <c r="G56" s="246">
        <v>95.6</v>
      </c>
      <c r="H56" s="247">
        <v>93.8</v>
      </c>
      <c r="I56" s="394">
        <v>60.7</v>
      </c>
      <c r="J56" s="323"/>
      <c r="K56" s="447" t="s">
        <v>93</v>
      </c>
      <c r="L56" s="447"/>
      <c r="M56" s="447"/>
      <c r="N56" s="447"/>
      <c r="O56" s="447"/>
      <c r="P56" s="447"/>
      <c r="Q56" s="383"/>
    </row>
    <row r="57" spans="1:17" ht="15" customHeight="1" x14ac:dyDescent="0.2">
      <c r="A57" s="231" t="s">
        <v>8</v>
      </c>
      <c r="B57" s="249">
        <v>9.1999999999999998E-2</v>
      </c>
      <c r="C57" s="250">
        <v>0.05</v>
      </c>
      <c r="D57" s="250">
        <v>4.9000000000000002E-2</v>
      </c>
      <c r="E57" s="250">
        <v>5.1999999999999998E-2</v>
      </c>
      <c r="F57" s="250">
        <v>4.2999999999999997E-2</v>
      </c>
      <c r="G57" s="250">
        <v>5.8999999999999997E-2</v>
      </c>
      <c r="H57" s="251">
        <v>5.2999999999999999E-2</v>
      </c>
      <c r="I57" s="395">
        <v>0.11799999999999999</v>
      </c>
      <c r="J57" s="286"/>
      <c r="K57" s="447"/>
      <c r="L57" s="447"/>
      <c r="M57" s="447"/>
      <c r="N57" s="447"/>
      <c r="O57" s="447"/>
      <c r="P57" s="447"/>
      <c r="Q57" s="383"/>
    </row>
    <row r="58" spans="1:17" ht="15" customHeight="1" x14ac:dyDescent="0.2">
      <c r="A58" s="241" t="s">
        <v>1</v>
      </c>
      <c r="B58" s="253">
        <f t="shared" ref="B58:I58" si="7">B55/B54*100-100</f>
        <v>-20</v>
      </c>
      <c r="C58" s="254">
        <f t="shared" si="7"/>
        <v>-10.285714285714292</v>
      </c>
      <c r="D58" s="254">
        <f t="shared" si="7"/>
        <v>-6.2857142857142776</v>
      </c>
      <c r="E58" s="254">
        <f t="shared" si="7"/>
        <v>0.7619047619047592</v>
      </c>
      <c r="F58" s="254">
        <f t="shared" si="7"/>
        <v>4.3809523809523796</v>
      </c>
      <c r="G58" s="254">
        <f t="shared" ref="G58" si="8">G55/G54*100-100</f>
        <v>13.523809523809518</v>
      </c>
      <c r="H58" s="255">
        <f t="shared" si="7"/>
        <v>23.238095238095241</v>
      </c>
      <c r="I58" s="396">
        <f t="shared" si="7"/>
        <v>1.3333333333333428</v>
      </c>
      <c r="J58" s="321"/>
      <c r="K58" s="423" t="s">
        <v>102</v>
      </c>
      <c r="L58" s="370"/>
      <c r="Q58" s="383"/>
    </row>
    <row r="59" spans="1:17" ht="15" customHeight="1" thickBot="1" x14ac:dyDescent="0.25">
      <c r="A59" s="231" t="s">
        <v>27</v>
      </c>
      <c r="B59" s="257">
        <f t="shared" ref="B59:F59" si="9">B55-B48</f>
        <v>420</v>
      </c>
      <c r="C59" s="258">
        <f t="shared" si="9"/>
        <v>471</v>
      </c>
      <c r="D59" s="258">
        <f t="shared" si="9"/>
        <v>453</v>
      </c>
      <c r="E59" s="258">
        <f t="shared" si="9"/>
        <v>529</v>
      </c>
      <c r="F59" s="258">
        <f t="shared" si="9"/>
        <v>548</v>
      </c>
      <c r="G59" s="258">
        <f>G55-G48</f>
        <v>558</v>
      </c>
      <c r="H59" s="259">
        <f>H55-G48</f>
        <v>609</v>
      </c>
      <c r="I59" s="397">
        <f>I55-H48</f>
        <v>532</v>
      </c>
      <c r="J59" s="324"/>
      <c r="K59" s="287"/>
      <c r="L59" s="370"/>
      <c r="Q59" s="383"/>
    </row>
    <row r="60" spans="1:17" ht="15" customHeight="1" x14ac:dyDescent="0.2">
      <c r="A60" s="267" t="s">
        <v>51</v>
      </c>
      <c r="B60" s="261">
        <v>231</v>
      </c>
      <c r="C60" s="262">
        <v>367</v>
      </c>
      <c r="D60" s="262">
        <v>587</v>
      </c>
      <c r="E60" s="262">
        <v>750</v>
      </c>
      <c r="F60" s="262">
        <v>702</v>
      </c>
      <c r="G60" s="262">
        <v>596</v>
      </c>
      <c r="H60" s="263">
        <v>222</v>
      </c>
      <c r="I60" s="398">
        <f>SUM(B60:H60)</f>
        <v>3455</v>
      </c>
      <c r="J60" s="265" t="s">
        <v>56</v>
      </c>
      <c r="K60" s="290">
        <f>H45-I60</f>
        <v>13</v>
      </c>
      <c r="L60" s="266">
        <f>K60/H45</f>
        <v>3.7485582468281429E-3</v>
      </c>
    </row>
    <row r="61" spans="1:17" ht="15" customHeight="1" x14ac:dyDescent="0.2">
      <c r="A61" s="267" t="s">
        <v>28</v>
      </c>
      <c r="B61" s="400">
        <v>46</v>
      </c>
      <c r="C61" s="401">
        <v>45</v>
      </c>
      <c r="D61" s="401">
        <v>44.5</v>
      </c>
      <c r="E61" s="401">
        <v>44</v>
      </c>
      <c r="F61" s="401">
        <v>43.5</v>
      </c>
      <c r="G61" s="401">
        <v>42.5</v>
      </c>
      <c r="H61" s="402">
        <v>42</v>
      </c>
      <c r="I61" s="336"/>
      <c r="J61" s="370" t="s">
        <v>57</v>
      </c>
      <c r="K61" s="370">
        <v>38.450000000000003</v>
      </c>
      <c r="L61" s="370"/>
    </row>
    <row r="62" spans="1:17" ht="15" customHeight="1" thickBot="1" x14ac:dyDescent="0.25">
      <c r="A62" s="268" t="s">
        <v>26</v>
      </c>
      <c r="B62" s="220">
        <f>(B61-B50)</f>
        <v>5.5</v>
      </c>
      <c r="C62" s="221">
        <f t="shared" ref="C62:H62" si="10">(C61-C50)</f>
        <v>5</v>
      </c>
      <c r="D62" s="221">
        <f t="shared" si="10"/>
        <v>5</v>
      </c>
      <c r="E62" s="221">
        <f t="shared" si="10"/>
        <v>5</v>
      </c>
      <c r="F62" s="221">
        <f t="shared" si="10"/>
        <v>4.5</v>
      </c>
      <c r="G62" s="221">
        <f t="shared" si="10"/>
        <v>4</v>
      </c>
      <c r="H62" s="226">
        <f t="shared" si="10"/>
        <v>3.5</v>
      </c>
      <c r="I62" s="338"/>
      <c r="J62" s="370" t="s">
        <v>26</v>
      </c>
      <c r="K62" s="421">
        <f>K61-J46</f>
        <v>3.8700000000000045</v>
      </c>
      <c r="L62" s="422" t="s">
        <v>101</v>
      </c>
    </row>
    <row r="63" spans="1:17" x14ac:dyDescent="0.2">
      <c r="B63" s="200">
        <v>46</v>
      </c>
      <c r="C63" s="200">
        <v>45</v>
      </c>
      <c r="D63" s="200">
        <v>44.5</v>
      </c>
      <c r="E63" s="200">
        <v>44</v>
      </c>
    </row>
  </sheetData>
  <mergeCells count="7">
    <mergeCell ref="K56:P57"/>
    <mergeCell ref="B51:H51"/>
    <mergeCell ref="B8:G8"/>
    <mergeCell ref="B22:G22"/>
    <mergeCell ref="B36:G36"/>
    <mergeCell ref="M36:P36"/>
    <mergeCell ref="M37:P37"/>
  </mergeCells>
  <conditionalFormatting sqref="B55:H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58"/>
  <sheetViews>
    <sheetView showGridLines="0" topLeftCell="A29" zoomScale="70" zoomScaleNormal="70" workbookViewId="0">
      <selection activeCell="B57" sqref="B57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7" width="9" style="319" customWidth="1"/>
    <col min="8" max="8" width="9" style="200" customWidth="1"/>
    <col min="9" max="9" width="13" style="200" customWidth="1"/>
    <col min="10" max="10" width="11.140625" style="200" customWidth="1"/>
    <col min="11" max="11" width="10.5703125" style="200" customWidth="1"/>
    <col min="12" max="16384" width="11.4257812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38.804878048780488</v>
      </c>
    </row>
    <row r="3" spans="1:11" x14ac:dyDescent="0.2">
      <c r="A3" s="200" t="s">
        <v>7</v>
      </c>
      <c r="B3" s="227">
        <v>64.179104477611943</v>
      </c>
    </row>
    <row r="4" spans="1:11" x14ac:dyDescent="0.2">
      <c r="A4" s="200" t="s">
        <v>60</v>
      </c>
      <c r="B4" s="200">
        <v>3452</v>
      </c>
    </row>
    <row r="6" spans="1:11" x14ac:dyDescent="0.2">
      <c r="A6" s="229" t="s">
        <v>61</v>
      </c>
      <c r="B6" s="227">
        <v>38.804878048780488</v>
      </c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</row>
    <row r="7" spans="1:11" ht="13.5" thickBot="1" x14ac:dyDescent="0.25">
      <c r="A7" s="229" t="s">
        <v>62</v>
      </c>
      <c r="B7" s="200">
        <v>30.95</v>
      </c>
      <c r="C7" s="320">
        <v>30.95</v>
      </c>
      <c r="D7" s="320">
        <v>30.95</v>
      </c>
      <c r="E7" s="320">
        <v>30.95</v>
      </c>
      <c r="F7" s="320">
        <v>30.95</v>
      </c>
      <c r="G7" s="320">
        <v>30.95</v>
      </c>
    </row>
    <row r="8" spans="1:11" ht="13.5" thickBot="1" x14ac:dyDescent="0.25">
      <c r="A8" s="272" t="s">
        <v>49</v>
      </c>
      <c r="B8" s="429" t="s">
        <v>53</v>
      </c>
      <c r="C8" s="430"/>
      <c r="D8" s="430"/>
      <c r="E8" s="430"/>
      <c r="F8" s="430"/>
      <c r="G8" s="430"/>
      <c r="H8" s="293" t="s">
        <v>0</v>
      </c>
    </row>
    <row r="9" spans="1:11" ht="13.5" thickBot="1" x14ac:dyDescent="0.25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51">
        <v>6</v>
      </c>
      <c r="H9" s="358">
        <v>335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353">
        <v>140</v>
      </c>
      <c r="H10" s="359">
        <v>140</v>
      </c>
    </row>
    <row r="11" spans="1:11" x14ac:dyDescent="0.2">
      <c r="A11" s="241" t="s">
        <v>6</v>
      </c>
      <c r="B11" s="300">
        <v>164.35593220338984</v>
      </c>
      <c r="C11" s="301">
        <v>170.47368421052633</v>
      </c>
      <c r="D11" s="301">
        <v>167.46296296296296</v>
      </c>
      <c r="E11" s="301">
        <v>163.15789473684211</v>
      </c>
      <c r="F11" s="301">
        <v>154.72727272727272</v>
      </c>
      <c r="G11" s="354">
        <v>172.15094339622641</v>
      </c>
      <c r="H11" s="317">
        <v>165.3462686567164</v>
      </c>
      <c r="I11" s="321"/>
    </row>
    <row r="12" spans="1:11" x14ac:dyDescent="0.2">
      <c r="A12" s="231" t="s">
        <v>7</v>
      </c>
      <c r="B12" s="302">
        <v>66.101694915254242</v>
      </c>
      <c r="C12" s="303">
        <v>56.140350877192979</v>
      </c>
      <c r="D12" s="304">
        <v>59.25925925925926</v>
      </c>
      <c r="E12" s="304">
        <v>64.912280701754383</v>
      </c>
      <c r="F12" s="304">
        <v>78.181818181818187</v>
      </c>
      <c r="G12" s="355">
        <v>77.35849056603773</v>
      </c>
      <c r="H12" s="248">
        <v>64.179104477611943</v>
      </c>
      <c r="I12" s="321"/>
    </row>
    <row r="13" spans="1:11" x14ac:dyDescent="0.2">
      <c r="A13" s="231" t="s">
        <v>8</v>
      </c>
      <c r="B13" s="249">
        <v>0.12861462411387706</v>
      </c>
      <c r="C13" s="250">
        <v>0.10601667846077001</v>
      </c>
      <c r="D13" s="305">
        <v>0.10632342244309383</v>
      </c>
      <c r="E13" s="305">
        <v>0.10439127016924173</v>
      </c>
      <c r="F13" s="305">
        <v>7.9799645827542925E-2</v>
      </c>
      <c r="G13" s="356">
        <v>8.5539250405308895E-2</v>
      </c>
      <c r="H13" s="252">
        <v>0.10921384237861133</v>
      </c>
      <c r="I13" s="321"/>
    </row>
    <row r="14" spans="1:11" x14ac:dyDescent="0.2">
      <c r="A14" s="241" t="s">
        <v>1</v>
      </c>
      <c r="B14" s="253">
        <f t="shared" ref="B14:H14" si="0">B11/B10*100-100</f>
        <v>17.397094430992752</v>
      </c>
      <c r="C14" s="254">
        <f t="shared" si="0"/>
        <v>21.766917293233107</v>
      </c>
      <c r="D14" s="254">
        <f t="shared" si="0"/>
        <v>19.616402116402128</v>
      </c>
      <c r="E14" s="254">
        <f t="shared" si="0"/>
        <v>16.541353383458656</v>
      </c>
      <c r="F14" s="254">
        <f t="shared" ref="F14:G14" si="1">F11/F10*100-100</f>
        <v>10.51948051948051</v>
      </c>
      <c r="G14" s="309">
        <f t="shared" si="1"/>
        <v>22.96495956873315</v>
      </c>
      <c r="H14" s="316">
        <f t="shared" si="0"/>
        <v>18.104477611940297</v>
      </c>
      <c r="I14" s="321"/>
    </row>
    <row r="15" spans="1:11" ht="13.5" thickBot="1" x14ac:dyDescent="0.25">
      <c r="A15" s="231" t="s">
        <v>27</v>
      </c>
      <c r="B15" s="220">
        <f t="shared" ref="B15:G15" si="2">B11-B6</f>
        <v>125.55105415460935</v>
      </c>
      <c r="C15" s="221">
        <f t="shared" si="2"/>
        <v>131.66880616174583</v>
      </c>
      <c r="D15" s="221">
        <f t="shared" si="2"/>
        <v>128.65808491418247</v>
      </c>
      <c r="E15" s="221">
        <f t="shared" si="2"/>
        <v>124.35301668806162</v>
      </c>
      <c r="F15" s="221">
        <f t="shared" si="2"/>
        <v>115.92239467849222</v>
      </c>
      <c r="G15" s="328">
        <f t="shared" si="2"/>
        <v>133.34606534744591</v>
      </c>
      <c r="H15" s="288">
        <f>H11-I6</f>
        <v>165.3462686567164</v>
      </c>
    </row>
    <row r="16" spans="1:11" x14ac:dyDescent="0.2">
      <c r="A16" s="267" t="s">
        <v>52</v>
      </c>
      <c r="B16" s="261">
        <v>553</v>
      </c>
      <c r="C16" s="262">
        <v>533</v>
      </c>
      <c r="D16" s="262">
        <v>527</v>
      </c>
      <c r="E16" s="262">
        <v>566</v>
      </c>
      <c r="F16" s="262">
        <v>532</v>
      </c>
      <c r="G16" s="263">
        <v>520</v>
      </c>
      <c r="H16" s="350">
        <f>SUM(B16:G16)</f>
        <v>3231</v>
      </c>
      <c r="I16" s="200" t="s">
        <v>56</v>
      </c>
      <c r="J16" s="265">
        <f>B4-H16</f>
        <v>221</v>
      </c>
      <c r="K16" s="306">
        <f>J16/B4</f>
        <v>6.4020857473928161E-2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219">
        <v>65</v>
      </c>
      <c r="H17" s="336"/>
      <c r="I17" s="200" t="s">
        <v>57</v>
      </c>
      <c r="J17" s="200">
        <v>30.95</v>
      </c>
    </row>
    <row r="18" spans="1:11" ht="13.5" thickBot="1" x14ac:dyDescent="0.25">
      <c r="A18" s="268" t="s">
        <v>26</v>
      </c>
      <c r="B18" s="216">
        <f>B17-B7</f>
        <v>34.049999999999997</v>
      </c>
      <c r="C18" s="217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 t="shared" ref="F18:G18" si="3">F17-F7</f>
        <v>34.049999999999997</v>
      </c>
      <c r="G18" s="327">
        <f t="shared" si="3"/>
        <v>34.049999999999997</v>
      </c>
      <c r="H18" s="338"/>
      <c r="I18" s="200" t="s">
        <v>26</v>
      </c>
    </row>
    <row r="19" spans="1:11" x14ac:dyDescent="0.2">
      <c r="B19" s="200">
        <v>65</v>
      </c>
      <c r="C19" s="360">
        <v>65</v>
      </c>
      <c r="D19" s="360">
        <v>65</v>
      </c>
      <c r="E19" s="360">
        <v>65</v>
      </c>
      <c r="F19" s="360">
        <v>65</v>
      </c>
      <c r="G19" s="360">
        <v>65</v>
      </c>
    </row>
    <row r="20" spans="1:11" ht="13.5" thickBot="1" x14ac:dyDescent="0.25"/>
    <row r="21" spans="1:11" ht="13.5" thickBot="1" x14ac:dyDescent="0.25">
      <c r="A21" s="272" t="s">
        <v>64</v>
      </c>
      <c r="B21" s="429" t="s">
        <v>53</v>
      </c>
      <c r="C21" s="430"/>
      <c r="D21" s="430"/>
      <c r="E21" s="430"/>
      <c r="F21" s="430"/>
      <c r="G21" s="430"/>
      <c r="H21" s="293" t="s">
        <v>0</v>
      </c>
      <c r="I21" s="364"/>
      <c r="J21" s="364"/>
      <c r="K21" s="364"/>
    </row>
    <row r="22" spans="1:11" ht="13.5" thickBot="1" x14ac:dyDescent="0.25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51">
        <v>6</v>
      </c>
      <c r="H22" s="358">
        <v>321</v>
      </c>
      <c r="I22" s="364"/>
      <c r="J22" s="364"/>
      <c r="K22" s="364"/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353">
        <v>300</v>
      </c>
      <c r="H23" s="359">
        <v>300</v>
      </c>
      <c r="I23" s="364"/>
      <c r="J23" s="364"/>
      <c r="K23" s="364"/>
    </row>
    <row r="24" spans="1:11" x14ac:dyDescent="0.2">
      <c r="A24" s="241" t="s">
        <v>6</v>
      </c>
      <c r="B24" s="300">
        <v>420</v>
      </c>
      <c r="C24" s="301">
        <v>395</v>
      </c>
      <c r="D24" s="301">
        <v>401</v>
      </c>
      <c r="E24" s="301">
        <v>456</v>
      </c>
      <c r="F24" s="301">
        <v>427</v>
      </c>
      <c r="G24" s="354">
        <v>433</v>
      </c>
      <c r="H24" s="317">
        <v>422</v>
      </c>
      <c r="I24" s="321"/>
      <c r="J24" s="364"/>
      <c r="K24" s="364"/>
    </row>
    <row r="25" spans="1:11" x14ac:dyDescent="0.2">
      <c r="A25" s="231" t="s">
        <v>7</v>
      </c>
      <c r="B25" s="302">
        <v>70.900000000000006</v>
      </c>
      <c r="C25" s="303">
        <v>64.2</v>
      </c>
      <c r="D25" s="304">
        <v>59.6</v>
      </c>
      <c r="E25" s="304">
        <v>71.2</v>
      </c>
      <c r="F25" s="304">
        <v>66.099999999999994</v>
      </c>
      <c r="G25" s="355">
        <v>79.2</v>
      </c>
      <c r="H25" s="248">
        <v>60.4</v>
      </c>
      <c r="I25" s="321"/>
      <c r="J25" s="364"/>
      <c r="K25" s="364"/>
    </row>
    <row r="26" spans="1:11" x14ac:dyDescent="0.2">
      <c r="A26" s="231" t="s">
        <v>8</v>
      </c>
      <c r="B26" s="249">
        <v>0.10100000000000001</v>
      </c>
      <c r="C26" s="250">
        <v>0.127</v>
      </c>
      <c r="D26" s="305">
        <v>0.111</v>
      </c>
      <c r="E26" s="305">
        <v>8.6999999999999994E-2</v>
      </c>
      <c r="F26" s="305">
        <v>9.7000000000000003E-2</v>
      </c>
      <c r="G26" s="356">
        <v>8.5999999999999993E-2</v>
      </c>
      <c r="H26" s="252">
        <v>0.111</v>
      </c>
      <c r="I26" s="321"/>
      <c r="J26" s="364"/>
      <c r="K26" s="364"/>
    </row>
    <row r="27" spans="1:11" x14ac:dyDescent="0.2">
      <c r="A27" s="241" t="s">
        <v>1</v>
      </c>
      <c r="B27" s="253">
        <f t="shared" ref="B27:H27" si="4">B24/B23*100-100</f>
        <v>40</v>
      </c>
      <c r="C27" s="254">
        <f t="shared" si="4"/>
        <v>31.666666666666657</v>
      </c>
      <c r="D27" s="254">
        <f t="shared" si="4"/>
        <v>33.666666666666657</v>
      </c>
      <c r="E27" s="254">
        <f t="shared" si="4"/>
        <v>52</v>
      </c>
      <c r="F27" s="254">
        <f t="shared" si="4"/>
        <v>42.333333333333343</v>
      </c>
      <c r="G27" s="309">
        <f t="shared" si="4"/>
        <v>44.333333333333343</v>
      </c>
      <c r="H27" s="316">
        <f t="shared" si="4"/>
        <v>40.666666666666686</v>
      </c>
      <c r="I27" s="321"/>
      <c r="J27" s="364"/>
      <c r="K27" s="364"/>
    </row>
    <row r="28" spans="1:11" ht="13.5" thickBot="1" x14ac:dyDescent="0.25">
      <c r="A28" s="231" t="s">
        <v>27</v>
      </c>
      <c r="B28" s="220">
        <f t="shared" ref="B28:G28" si="5">B24-B19</f>
        <v>355</v>
      </c>
      <c r="C28" s="221">
        <f t="shared" si="5"/>
        <v>330</v>
      </c>
      <c r="D28" s="221">
        <f t="shared" si="5"/>
        <v>336</v>
      </c>
      <c r="E28" s="221">
        <f t="shared" si="5"/>
        <v>391</v>
      </c>
      <c r="F28" s="221">
        <f t="shared" si="5"/>
        <v>362</v>
      </c>
      <c r="G28" s="328">
        <f t="shared" si="5"/>
        <v>368</v>
      </c>
      <c r="H28" s="288">
        <f>H24-I19</f>
        <v>422</v>
      </c>
      <c r="I28" s="364"/>
      <c r="J28" s="364"/>
      <c r="K28" s="364"/>
    </row>
    <row r="29" spans="1:11" x14ac:dyDescent="0.2">
      <c r="A29" s="267" t="s">
        <v>52</v>
      </c>
      <c r="B29" s="261">
        <v>543</v>
      </c>
      <c r="C29" s="262">
        <v>527</v>
      </c>
      <c r="D29" s="262">
        <v>512</v>
      </c>
      <c r="E29" s="262">
        <v>563</v>
      </c>
      <c r="F29" s="262">
        <v>509</v>
      </c>
      <c r="G29" s="263">
        <v>505</v>
      </c>
      <c r="H29" s="350">
        <f>SUM(B29:G29)</f>
        <v>3159</v>
      </c>
      <c r="I29" s="364" t="s">
        <v>56</v>
      </c>
      <c r="J29" s="265">
        <f>H16-H29</f>
        <v>72</v>
      </c>
      <c r="K29" s="306">
        <f>J29/H16</f>
        <v>2.2284122562674095E-2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219">
        <v>95</v>
      </c>
      <c r="H30" s="336"/>
      <c r="I30" s="364" t="s">
        <v>57</v>
      </c>
      <c r="J30" s="364">
        <v>66.34</v>
      </c>
      <c r="K30" s="364"/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27">
        <f t="shared" si="6"/>
        <v>30</v>
      </c>
      <c r="H31" s="338"/>
      <c r="I31" s="364" t="s">
        <v>26</v>
      </c>
      <c r="J31" s="364">
        <f>J30-J17</f>
        <v>35.39</v>
      </c>
      <c r="K31" s="364"/>
    </row>
    <row r="32" spans="1:11" x14ac:dyDescent="0.2">
      <c r="B32" s="200">
        <v>95</v>
      </c>
      <c r="C32" s="365">
        <v>95</v>
      </c>
      <c r="D32" s="365">
        <v>95</v>
      </c>
      <c r="E32" s="365">
        <v>95</v>
      </c>
      <c r="F32" s="365">
        <v>95</v>
      </c>
      <c r="G32" s="365">
        <v>95</v>
      </c>
    </row>
    <row r="33" spans="1:11" ht="13.5" thickBot="1" x14ac:dyDescent="0.25"/>
    <row r="34" spans="1:11" ht="13.5" thickBot="1" x14ac:dyDescent="0.25">
      <c r="A34" s="272" t="s">
        <v>66</v>
      </c>
      <c r="B34" s="429" t="s">
        <v>53</v>
      </c>
      <c r="C34" s="430"/>
      <c r="D34" s="430"/>
      <c r="E34" s="430"/>
      <c r="F34" s="430"/>
      <c r="G34" s="430"/>
      <c r="H34" s="293" t="s">
        <v>0</v>
      </c>
      <c r="I34" s="369"/>
      <c r="J34" s="369"/>
      <c r="K34" s="369"/>
    </row>
    <row r="35" spans="1:11" ht="13.5" thickBot="1" x14ac:dyDescent="0.25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51">
        <v>6</v>
      </c>
      <c r="H35" s="358">
        <v>363</v>
      </c>
      <c r="I35" s="369"/>
      <c r="J35" s="369"/>
      <c r="K35" s="369"/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353"/>
      <c r="H36" s="359">
        <v>490</v>
      </c>
      <c r="I36" s="369"/>
      <c r="J36" s="369"/>
      <c r="K36" s="369"/>
    </row>
    <row r="37" spans="1:11" x14ac:dyDescent="0.2">
      <c r="A37" s="241" t="s">
        <v>6</v>
      </c>
      <c r="B37" s="300">
        <v>849</v>
      </c>
      <c r="C37" s="301"/>
      <c r="D37" s="301"/>
      <c r="E37" s="301"/>
      <c r="F37" s="301"/>
      <c r="G37" s="354"/>
      <c r="H37" s="317">
        <v>849</v>
      </c>
      <c r="I37" s="321"/>
      <c r="J37" s="369"/>
      <c r="K37" s="369"/>
    </row>
    <row r="38" spans="1:11" x14ac:dyDescent="0.2">
      <c r="A38" s="231" t="s">
        <v>7</v>
      </c>
      <c r="B38" s="302">
        <v>73.3</v>
      </c>
      <c r="C38" s="303"/>
      <c r="D38" s="304"/>
      <c r="E38" s="304"/>
      <c r="F38" s="304"/>
      <c r="G38" s="355"/>
      <c r="H38" s="248"/>
      <c r="I38" s="321"/>
      <c r="J38" s="369"/>
      <c r="K38" s="369"/>
    </row>
    <row r="39" spans="1:11" x14ac:dyDescent="0.2">
      <c r="A39" s="231" t="s">
        <v>8</v>
      </c>
      <c r="B39" s="249">
        <v>9.5000000000000001E-2</v>
      </c>
      <c r="C39" s="250"/>
      <c r="D39" s="305"/>
      <c r="E39" s="305"/>
      <c r="F39" s="305"/>
      <c r="G39" s="356"/>
      <c r="H39" s="252"/>
      <c r="I39" s="321"/>
      <c r="J39" s="369"/>
      <c r="K39" s="369"/>
    </row>
    <row r="40" spans="1:11" x14ac:dyDescent="0.2">
      <c r="A40" s="241" t="s">
        <v>1</v>
      </c>
      <c r="B40" s="253">
        <f t="shared" ref="B40:H40" si="7">B37/B36*100-100</f>
        <v>73.265306122448976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309" t="e">
        <f t="shared" si="7"/>
        <v>#DIV/0!</v>
      </c>
      <c r="H40" s="316">
        <f t="shared" si="7"/>
        <v>73.265306122448976</v>
      </c>
      <c r="I40" s="321"/>
      <c r="J40" s="369"/>
      <c r="K40" s="369"/>
    </row>
    <row r="41" spans="1:11" ht="13.5" thickBot="1" x14ac:dyDescent="0.25">
      <c r="A41" s="231" t="s">
        <v>27</v>
      </c>
      <c r="B41" s="220">
        <f t="shared" ref="B41:G41" si="8">B37-B32</f>
        <v>754</v>
      </c>
      <c r="C41" s="221">
        <f t="shared" si="8"/>
        <v>-95</v>
      </c>
      <c r="D41" s="221">
        <f t="shared" si="8"/>
        <v>-95</v>
      </c>
      <c r="E41" s="221">
        <f t="shared" si="8"/>
        <v>-95</v>
      </c>
      <c r="F41" s="221">
        <f t="shared" si="8"/>
        <v>-95</v>
      </c>
      <c r="G41" s="328">
        <f t="shared" si="8"/>
        <v>-95</v>
      </c>
      <c r="H41" s="288">
        <f>H37-I32</f>
        <v>849</v>
      </c>
      <c r="I41" s="369"/>
      <c r="J41" s="369"/>
      <c r="K41" s="369"/>
    </row>
    <row r="42" spans="1:11" x14ac:dyDescent="0.2">
      <c r="A42" s="267" t="s">
        <v>52</v>
      </c>
      <c r="B42" s="261">
        <v>3117</v>
      </c>
      <c r="C42" s="262"/>
      <c r="D42" s="262"/>
      <c r="E42" s="262"/>
      <c r="F42" s="262"/>
      <c r="G42" s="263"/>
      <c r="H42" s="350">
        <f>SUM(B42:G42)</f>
        <v>3117</v>
      </c>
      <c r="I42" s="369" t="s">
        <v>56</v>
      </c>
      <c r="J42" s="265">
        <f>H29-H42</f>
        <v>42</v>
      </c>
      <c r="K42" s="306">
        <f>J42/H29</f>
        <v>1.3295346628679962E-2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219"/>
      <c r="H43" s="336"/>
      <c r="I43" s="369" t="s">
        <v>57</v>
      </c>
      <c r="J43" s="369">
        <v>96.1</v>
      </c>
      <c r="K43" s="369"/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27">
        <f t="shared" si="9"/>
        <v>-95</v>
      </c>
      <c r="H44" s="338"/>
      <c r="I44" s="369" t="s">
        <v>26</v>
      </c>
      <c r="J44" s="369">
        <f>J43-J30</f>
        <v>29.759999999999991</v>
      </c>
      <c r="K44" s="369"/>
    </row>
    <row r="46" spans="1:11" ht="13.5" thickBot="1" x14ac:dyDescent="0.25"/>
    <row r="47" spans="1:11" ht="13.5" thickBot="1" x14ac:dyDescent="0.25">
      <c r="A47" s="272" t="s">
        <v>76</v>
      </c>
      <c r="B47" s="429" t="s">
        <v>53</v>
      </c>
      <c r="C47" s="430"/>
      <c r="D47" s="430"/>
      <c r="E47" s="430"/>
      <c r="F47" s="430"/>
      <c r="G47" s="430"/>
      <c r="H47" s="293" t="s">
        <v>0</v>
      </c>
      <c r="I47" s="370"/>
      <c r="J47" s="370"/>
      <c r="K47" s="370"/>
    </row>
    <row r="48" spans="1:11" ht="13.5" thickBot="1" x14ac:dyDescent="0.25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51">
        <v>6</v>
      </c>
      <c r="H48" s="358">
        <v>363</v>
      </c>
      <c r="I48" s="370"/>
      <c r="J48" s="370"/>
      <c r="K48" s="370"/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353">
        <v>690</v>
      </c>
      <c r="H49" s="359">
        <v>690</v>
      </c>
      <c r="I49" s="370"/>
      <c r="J49" s="370"/>
      <c r="K49" s="370"/>
    </row>
    <row r="50" spans="1:11" x14ac:dyDescent="0.2">
      <c r="A50" s="241" t="s">
        <v>6</v>
      </c>
      <c r="B50" s="300">
        <v>1227</v>
      </c>
      <c r="C50" s="301"/>
      <c r="D50" s="301"/>
      <c r="E50" s="301"/>
      <c r="F50" s="301"/>
      <c r="G50" s="354"/>
      <c r="H50" s="317">
        <v>1227</v>
      </c>
      <c r="I50" s="321"/>
      <c r="J50" s="370"/>
      <c r="K50" s="370"/>
    </row>
    <row r="51" spans="1:11" x14ac:dyDescent="0.2">
      <c r="A51" s="231" t="s">
        <v>7</v>
      </c>
      <c r="B51" s="302">
        <v>50.3</v>
      </c>
      <c r="C51" s="303"/>
      <c r="D51" s="304"/>
      <c r="E51" s="304"/>
      <c r="F51" s="304"/>
      <c r="G51" s="355"/>
      <c r="H51" s="248">
        <v>50.3</v>
      </c>
      <c r="I51" s="321"/>
      <c r="J51" s="370"/>
      <c r="K51" s="370"/>
    </row>
    <row r="52" spans="1:11" x14ac:dyDescent="0.2">
      <c r="A52" s="231" t="s">
        <v>8</v>
      </c>
      <c r="B52" s="249">
        <v>0.153</v>
      </c>
      <c r="C52" s="250"/>
      <c r="D52" s="305"/>
      <c r="E52" s="305"/>
      <c r="F52" s="305"/>
      <c r="G52" s="356"/>
      <c r="H52" s="252">
        <v>0.153</v>
      </c>
      <c r="I52" s="321"/>
      <c r="J52" s="370"/>
      <c r="K52" s="370"/>
    </row>
    <row r="53" spans="1:11" x14ac:dyDescent="0.2">
      <c r="A53" s="241" t="s">
        <v>1</v>
      </c>
      <c r="B53" s="253">
        <f t="shared" ref="B53:H53" si="10">B50/B49*100-100</f>
        <v>77.826086956521721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309">
        <f t="shared" si="10"/>
        <v>-100</v>
      </c>
      <c r="H53" s="316">
        <f t="shared" si="10"/>
        <v>77.826086956521721</v>
      </c>
      <c r="I53" s="321"/>
      <c r="J53" s="370"/>
      <c r="K53" s="370"/>
    </row>
    <row r="54" spans="1:11" ht="13.5" thickBot="1" x14ac:dyDescent="0.25">
      <c r="A54" s="231" t="s">
        <v>27</v>
      </c>
      <c r="B54" s="220">
        <f t="shared" ref="B54:G54" si="11">B50-B45</f>
        <v>1227</v>
      </c>
      <c r="C54" s="221">
        <f t="shared" si="11"/>
        <v>0</v>
      </c>
      <c r="D54" s="221">
        <f t="shared" si="11"/>
        <v>0</v>
      </c>
      <c r="E54" s="221">
        <f t="shared" si="11"/>
        <v>0</v>
      </c>
      <c r="F54" s="221">
        <f t="shared" si="11"/>
        <v>0</v>
      </c>
      <c r="G54" s="328">
        <f t="shared" si="11"/>
        <v>0</v>
      </c>
      <c r="H54" s="288">
        <f>H50-I45</f>
        <v>1227</v>
      </c>
      <c r="I54" s="370"/>
      <c r="J54" s="370"/>
      <c r="K54" s="370"/>
    </row>
    <row r="55" spans="1:11" x14ac:dyDescent="0.2">
      <c r="A55" s="267" t="s">
        <v>52</v>
      </c>
      <c r="B55" s="261">
        <v>3078</v>
      </c>
      <c r="C55" s="262"/>
      <c r="D55" s="262"/>
      <c r="E55" s="262"/>
      <c r="F55" s="262"/>
      <c r="G55" s="263"/>
      <c r="H55" s="350">
        <f>SUM(B55:G55)</f>
        <v>3078</v>
      </c>
      <c r="I55" s="370" t="s">
        <v>56</v>
      </c>
      <c r="J55" s="265">
        <f>H42-H55</f>
        <v>39</v>
      </c>
      <c r="K55" s="306">
        <f>J55/H42</f>
        <v>1.2512030798845043E-2</v>
      </c>
    </row>
    <row r="56" spans="1:11" x14ac:dyDescent="0.2">
      <c r="A56" s="267" t="s">
        <v>28</v>
      </c>
      <c r="B56" s="373">
        <v>90</v>
      </c>
      <c r="C56" s="374"/>
      <c r="D56" s="374"/>
      <c r="E56" s="374"/>
      <c r="F56" s="374"/>
      <c r="G56" s="375"/>
      <c r="H56" s="336"/>
      <c r="I56" s="370" t="s">
        <v>57</v>
      </c>
      <c r="J56" s="370">
        <v>128.25</v>
      </c>
      <c r="K56" s="370"/>
    </row>
    <row r="57" spans="1:11" ht="13.5" thickBot="1" x14ac:dyDescent="0.25">
      <c r="A57" s="268" t="s">
        <v>26</v>
      </c>
      <c r="B57" s="216">
        <f t="shared" ref="B57:G57" si="12">B56-B43</f>
        <v>-35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27">
        <f t="shared" si="12"/>
        <v>0</v>
      </c>
      <c r="H57" s="338"/>
      <c r="I57" s="370" t="s">
        <v>26</v>
      </c>
      <c r="J57" s="370">
        <f>J56-J43</f>
        <v>32.150000000000006</v>
      </c>
      <c r="K57" s="370"/>
    </row>
    <row r="58" spans="1:11" x14ac:dyDescent="0.2">
      <c r="B58" s="200">
        <v>90</v>
      </c>
    </row>
  </sheetData>
  <mergeCells count="4">
    <mergeCell ref="B8:G8"/>
    <mergeCell ref="B21:G21"/>
    <mergeCell ref="B34:G34"/>
    <mergeCell ref="B47:G4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424" t="s">
        <v>18</v>
      </c>
      <c r="C4" s="425"/>
      <c r="D4" s="425"/>
      <c r="E4" s="425"/>
      <c r="F4" s="425"/>
      <c r="G4" s="425"/>
      <c r="H4" s="425"/>
      <c r="I4" s="425"/>
      <c r="J4" s="426"/>
      <c r="K4" s="424" t="s">
        <v>21</v>
      </c>
      <c r="L4" s="425"/>
      <c r="M4" s="425"/>
      <c r="N4" s="425"/>
      <c r="O4" s="425"/>
      <c r="P4" s="425"/>
      <c r="Q4" s="425"/>
      <c r="R4" s="425"/>
      <c r="S4" s="425"/>
      <c r="T4" s="425"/>
      <c r="U4" s="425"/>
      <c r="V4" s="425"/>
      <c r="W4" s="42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424" t="s">
        <v>23</v>
      </c>
      <c r="C17" s="425"/>
      <c r="D17" s="425"/>
      <c r="E17" s="425"/>
      <c r="F17" s="42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424" t="s">
        <v>18</v>
      </c>
      <c r="C4" s="425"/>
      <c r="D4" s="425"/>
      <c r="E4" s="425"/>
      <c r="F4" s="425"/>
      <c r="G4" s="425"/>
      <c r="H4" s="425"/>
      <c r="I4" s="425"/>
      <c r="J4" s="426"/>
      <c r="K4" s="424" t="s">
        <v>21</v>
      </c>
      <c r="L4" s="425"/>
      <c r="M4" s="425"/>
      <c r="N4" s="425"/>
      <c r="O4" s="425"/>
      <c r="P4" s="425"/>
      <c r="Q4" s="425"/>
      <c r="R4" s="425"/>
      <c r="S4" s="425"/>
      <c r="T4" s="425"/>
      <c r="U4" s="425"/>
      <c r="V4" s="425"/>
      <c r="W4" s="42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424" t="s">
        <v>23</v>
      </c>
      <c r="C17" s="425"/>
      <c r="D17" s="425"/>
      <c r="E17" s="425"/>
      <c r="F17" s="42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424" t="s">
        <v>18</v>
      </c>
      <c r="C4" s="425"/>
      <c r="D4" s="425"/>
      <c r="E4" s="425"/>
      <c r="F4" s="425"/>
      <c r="G4" s="425"/>
      <c r="H4" s="425"/>
      <c r="I4" s="425"/>
      <c r="J4" s="426"/>
      <c r="K4" s="424" t="s">
        <v>21</v>
      </c>
      <c r="L4" s="425"/>
      <c r="M4" s="425"/>
      <c r="N4" s="425"/>
      <c r="O4" s="425"/>
      <c r="P4" s="425"/>
      <c r="Q4" s="425"/>
      <c r="R4" s="425"/>
      <c r="S4" s="425"/>
      <c r="T4" s="425"/>
      <c r="U4" s="425"/>
      <c r="V4" s="425"/>
      <c r="W4" s="42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424" t="s">
        <v>23</v>
      </c>
      <c r="C17" s="425"/>
      <c r="D17" s="425"/>
      <c r="E17" s="425"/>
      <c r="F17" s="42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27" t="s">
        <v>42</v>
      </c>
      <c r="B1" s="427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27" t="s">
        <v>42</v>
      </c>
      <c r="B1" s="427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428" t="s">
        <v>42</v>
      </c>
      <c r="B1" s="428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27" t="s">
        <v>42</v>
      </c>
      <c r="B1" s="427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U79"/>
  <sheetViews>
    <sheetView showGridLines="0" tabSelected="1" topLeftCell="D31" zoomScale="85" zoomScaleNormal="85" workbookViewId="0">
      <selection activeCell="V74" sqref="V74"/>
    </sheetView>
  </sheetViews>
  <sheetFormatPr baseColWidth="10" defaultColWidth="11.42578125" defaultRowHeight="12.75" x14ac:dyDescent="0.2"/>
  <cols>
    <col min="1" max="1" width="16.28515625" style="200" bestFit="1" customWidth="1"/>
    <col min="2" max="3" width="9" style="200" customWidth="1"/>
    <col min="4" max="4" width="11" style="200" customWidth="1"/>
    <col min="5" max="20" width="9" style="200" customWidth="1"/>
    <col min="21" max="22" width="9" style="319" customWidth="1"/>
    <col min="23" max="23" width="9" style="200" customWidth="1"/>
    <col min="24" max="16384" width="11.42578125" style="200"/>
  </cols>
  <sheetData>
    <row r="1" spans="1:37" x14ac:dyDescent="0.2">
      <c r="A1" s="200" t="s">
        <v>58</v>
      </c>
    </row>
    <row r="2" spans="1:37" x14ac:dyDescent="0.2">
      <c r="A2" s="200" t="s">
        <v>59</v>
      </c>
      <c r="B2" s="227">
        <v>39.825396825396822</v>
      </c>
      <c r="F2" s="432"/>
      <c r="G2" s="432"/>
      <c r="H2" s="432"/>
      <c r="I2" s="432"/>
    </row>
    <row r="3" spans="1:37" x14ac:dyDescent="0.2">
      <c r="A3" s="200" t="s">
        <v>7</v>
      </c>
      <c r="B3" s="227">
        <v>65.52771450265756</v>
      </c>
    </row>
    <row r="4" spans="1:37" x14ac:dyDescent="0.2">
      <c r="A4" s="200" t="s">
        <v>60</v>
      </c>
      <c r="B4" s="200">
        <v>12855</v>
      </c>
    </row>
    <row r="6" spans="1:37" x14ac:dyDescent="0.2">
      <c r="A6" s="229" t="s">
        <v>61</v>
      </c>
      <c r="B6" s="227">
        <v>65.52771450265756</v>
      </c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AA6" s="228"/>
      <c r="AB6" s="213"/>
      <c r="AG6" s="432"/>
      <c r="AH6" s="432"/>
    </row>
    <row r="7" spans="1:37" ht="13.5" thickBot="1" x14ac:dyDescent="0.25">
      <c r="A7" s="229" t="s">
        <v>62</v>
      </c>
      <c r="B7" s="200">
        <v>21.68</v>
      </c>
      <c r="C7" s="320">
        <v>21.68</v>
      </c>
      <c r="D7" s="320">
        <v>21.68</v>
      </c>
      <c r="E7" s="320">
        <v>21.68</v>
      </c>
      <c r="F7" s="320">
        <v>21.68</v>
      </c>
      <c r="G7" s="320">
        <v>21.68</v>
      </c>
      <c r="H7" s="320">
        <v>21.68</v>
      </c>
      <c r="I7" s="320">
        <v>21.68</v>
      </c>
      <c r="J7" s="320">
        <v>21.68</v>
      </c>
      <c r="K7" s="320">
        <v>21.68</v>
      </c>
      <c r="L7" s="320">
        <v>21.68</v>
      </c>
      <c r="M7" s="320">
        <v>21.68</v>
      </c>
      <c r="N7" s="320">
        <v>21.68</v>
      </c>
      <c r="O7" s="320">
        <v>21.68</v>
      </c>
      <c r="P7" s="320">
        <v>21.68</v>
      </c>
      <c r="Q7" s="320">
        <v>21.68</v>
      </c>
      <c r="R7" s="320">
        <v>21.68</v>
      </c>
      <c r="S7" s="320">
        <v>21.68</v>
      </c>
      <c r="T7" s="320">
        <v>21.68</v>
      </c>
      <c r="U7" s="320">
        <v>21.68</v>
      </c>
      <c r="V7" s="320">
        <v>21.68</v>
      </c>
      <c r="AA7" s="228"/>
      <c r="AB7" s="213"/>
    </row>
    <row r="8" spans="1:37" ht="13.5" thickBot="1" x14ac:dyDescent="0.25">
      <c r="A8" s="230" t="s">
        <v>49</v>
      </c>
      <c r="B8" s="429" t="s">
        <v>53</v>
      </c>
      <c r="C8" s="430"/>
      <c r="D8" s="430"/>
      <c r="E8" s="430"/>
      <c r="F8" s="430"/>
      <c r="G8" s="430"/>
      <c r="H8" s="430"/>
      <c r="I8" s="430"/>
      <c r="J8" s="430"/>
      <c r="K8" s="430"/>
      <c r="L8" s="429" t="s">
        <v>63</v>
      </c>
      <c r="M8" s="430"/>
      <c r="N8" s="430"/>
      <c r="O8" s="430"/>
      <c r="P8" s="430"/>
      <c r="Q8" s="430"/>
      <c r="R8" s="430"/>
      <c r="S8" s="430"/>
      <c r="T8" s="430"/>
      <c r="U8" s="430"/>
      <c r="V8" s="431"/>
      <c r="W8" s="292" t="s">
        <v>55</v>
      </c>
    </row>
    <row r="9" spans="1:37" x14ac:dyDescent="0.2">
      <c r="A9" s="231" t="s">
        <v>54</v>
      </c>
      <c r="B9" s="339">
        <v>1</v>
      </c>
      <c r="C9" s="232">
        <v>2</v>
      </c>
      <c r="D9" s="232">
        <v>3</v>
      </c>
      <c r="E9" s="232">
        <v>4</v>
      </c>
      <c r="F9" s="232">
        <v>5</v>
      </c>
      <c r="G9" s="232">
        <v>6</v>
      </c>
      <c r="H9" s="232">
        <v>7</v>
      </c>
      <c r="I9" s="232">
        <v>8</v>
      </c>
      <c r="J9" s="232">
        <v>9</v>
      </c>
      <c r="K9" s="340">
        <v>10</v>
      </c>
      <c r="L9" s="339">
        <v>1</v>
      </c>
      <c r="M9" s="232">
        <v>2</v>
      </c>
      <c r="N9" s="232">
        <v>3</v>
      </c>
      <c r="O9" s="232">
        <v>4</v>
      </c>
      <c r="P9" s="232">
        <v>5</v>
      </c>
      <c r="Q9" s="232">
        <v>6</v>
      </c>
      <c r="R9" s="232">
        <v>7</v>
      </c>
      <c r="S9" s="232">
        <v>8</v>
      </c>
      <c r="T9" s="232">
        <v>9</v>
      </c>
      <c r="U9" s="232">
        <v>10</v>
      </c>
      <c r="V9" s="340">
        <v>11</v>
      </c>
      <c r="W9" s="343">
        <v>1317</v>
      </c>
    </row>
    <row r="10" spans="1:37" x14ac:dyDescent="0.2">
      <c r="A10" s="231" t="s">
        <v>2</v>
      </c>
      <c r="B10" s="233">
        <v>1</v>
      </c>
      <c r="C10" s="307">
        <v>2</v>
      </c>
      <c r="D10" s="234">
        <v>3</v>
      </c>
      <c r="E10" s="234">
        <v>3</v>
      </c>
      <c r="F10" s="294">
        <v>4</v>
      </c>
      <c r="G10" s="314">
        <v>5</v>
      </c>
      <c r="H10" s="315">
        <v>6</v>
      </c>
      <c r="I10" s="235">
        <v>7</v>
      </c>
      <c r="J10" s="326">
        <v>8</v>
      </c>
      <c r="K10" s="361">
        <v>9</v>
      </c>
      <c r="L10" s="233">
        <v>1</v>
      </c>
      <c r="M10" s="307">
        <v>2</v>
      </c>
      <c r="N10" s="234">
        <v>3</v>
      </c>
      <c r="O10" s="234">
        <v>3</v>
      </c>
      <c r="P10" s="294">
        <v>4</v>
      </c>
      <c r="Q10" s="314">
        <v>5</v>
      </c>
      <c r="R10" s="315">
        <v>6</v>
      </c>
      <c r="S10" s="235">
        <v>7</v>
      </c>
      <c r="T10" s="326">
        <v>8</v>
      </c>
      <c r="U10" s="361">
        <v>9</v>
      </c>
      <c r="V10" s="362">
        <v>10</v>
      </c>
      <c r="W10" s="214" t="s">
        <v>0</v>
      </c>
    </row>
    <row r="11" spans="1:37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308">
        <v>140</v>
      </c>
      <c r="L11" s="237">
        <v>140</v>
      </c>
      <c r="M11" s="238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308">
        <v>140</v>
      </c>
      <c r="W11" s="240">
        <v>140</v>
      </c>
      <c r="X11" s="341"/>
      <c r="Y11" s="313"/>
      <c r="Z11" s="313"/>
      <c r="AA11" s="313"/>
      <c r="AB11" s="313"/>
      <c r="AC11" s="313"/>
    </row>
    <row r="12" spans="1:37" x14ac:dyDescent="0.2">
      <c r="A12" s="241" t="s">
        <v>6</v>
      </c>
      <c r="B12" s="242">
        <v>140.77083333333334</v>
      </c>
      <c r="C12" s="243">
        <v>146.16279069767441</v>
      </c>
      <c r="D12" s="243">
        <v>147.77777777777777</v>
      </c>
      <c r="E12" s="243">
        <v>143.67741935483872</v>
      </c>
      <c r="F12" s="243">
        <v>151.90566037735849</v>
      </c>
      <c r="G12" s="243">
        <v>153.01666666666668</v>
      </c>
      <c r="H12" s="243">
        <v>166.09</v>
      </c>
      <c r="I12" s="243">
        <v>168.77272727272728</v>
      </c>
      <c r="J12" s="243">
        <v>170.2258064516129</v>
      </c>
      <c r="K12" s="281">
        <v>178.4848484848485</v>
      </c>
      <c r="L12" s="242">
        <v>130.12068965517241</v>
      </c>
      <c r="M12" s="243">
        <v>134.38356164383561</v>
      </c>
      <c r="N12" s="243">
        <v>138.67307692307693</v>
      </c>
      <c r="O12" s="243">
        <v>147.01694915254237</v>
      </c>
      <c r="P12" s="243">
        <v>144.19999999999999</v>
      </c>
      <c r="Q12" s="243">
        <v>152.5344827586207</v>
      </c>
      <c r="R12" s="243">
        <v>154.32758620689654</v>
      </c>
      <c r="S12" s="243">
        <v>166.46511627906978</v>
      </c>
      <c r="T12" s="243">
        <v>167.46052631578948</v>
      </c>
      <c r="U12" s="243">
        <v>173.21739130434781</v>
      </c>
      <c r="V12" s="281">
        <v>184.39024390243901</v>
      </c>
      <c r="W12" s="317">
        <v>155.06757782839787</v>
      </c>
      <c r="X12" s="321"/>
      <c r="Y12" s="313"/>
      <c r="Z12" s="313"/>
      <c r="AA12" s="313"/>
      <c r="AB12" s="313"/>
      <c r="AC12" s="287"/>
    </row>
    <row r="13" spans="1:37" x14ac:dyDescent="0.2">
      <c r="A13" s="231" t="s">
        <v>7</v>
      </c>
      <c r="B13" s="245">
        <v>97.916666666666671</v>
      </c>
      <c r="C13" s="246">
        <v>96.511627906976742</v>
      </c>
      <c r="D13" s="246">
        <v>100</v>
      </c>
      <c r="E13" s="246">
        <v>98.387096774193552</v>
      </c>
      <c r="F13" s="246">
        <v>100</v>
      </c>
      <c r="G13" s="246">
        <v>100</v>
      </c>
      <c r="H13" s="246">
        <v>97</v>
      </c>
      <c r="I13" s="246">
        <v>98.86363636363636</v>
      </c>
      <c r="J13" s="246">
        <v>100</v>
      </c>
      <c r="K13" s="282">
        <v>100</v>
      </c>
      <c r="L13" s="245">
        <v>98.275862068965523</v>
      </c>
      <c r="M13" s="246">
        <v>98.630136986301366</v>
      </c>
      <c r="N13" s="246">
        <v>96.15384615384616</v>
      </c>
      <c r="O13" s="246">
        <v>100</v>
      </c>
      <c r="P13" s="246">
        <v>96.36363636363636</v>
      </c>
      <c r="Q13" s="246">
        <v>100</v>
      </c>
      <c r="R13" s="246">
        <v>100</v>
      </c>
      <c r="S13" s="246">
        <v>98.837209302325576</v>
      </c>
      <c r="T13" s="246">
        <v>100</v>
      </c>
      <c r="U13" s="246">
        <v>100</v>
      </c>
      <c r="V13" s="282">
        <v>100</v>
      </c>
      <c r="W13" s="248">
        <v>65.52771450265756</v>
      </c>
      <c r="X13" s="341"/>
    </row>
    <row r="14" spans="1:37" ht="12.75" customHeight="1" thickBot="1" x14ac:dyDescent="0.25">
      <c r="A14" s="231" t="s">
        <v>8</v>
      </c>
      <c r="B14" s="329">
        <v>4.4392234784580396E-2</v>
      </c>
      <c r="C14" s="330">
        <v>5.1037293168947478E-2</v>
      </c>
      <c r="D14" s="330">
        <v>3.9336624617034861E-2</v>
      </c>
      <c r="E14" s="330">
        <v>4.1699817750314436E-2</v>
      </c>
      <c r="F14" s="330">
        <v>3.6356307201177281E-2</v>
      </c>
      <c r="G14" s="330">
        <v>3.5061436934907736E-2</v>
      </c>
      <c r="H14" s="330">
        <v>4.2258307017252146E-2</v>
      </c>
      <c r="I14" s="330">
        <v>3.6587444406035119E-2</v>
      </c>
      <c r="J14" s="330">
        <v>3.8150585517613973E-2</v>
      </c>
      <c r="K14" s="334">
        <v>3.7574576605427269E-2</v>
      </c>
      <c r="L14" s="329">
        <v>4.0743104698043674E-2</v>
      </c>
      <c r="M14" s="330">
        <v>4.2321821677655767E-2</v>
      </c>
      <c r="N14" s="330">
        <v>4.2912640143093865E-2</v>
      </c>
      <c r="O14" s="330">
        <v>3.2136359782367452E-2</v>
      </c>
      <c r="P14" s="330">
        <v>4.8107629528244031E-2</v>
      </c>
      <c r="Q14" s="330">
        <v>2.8243016171441284E-2</v>
      </c>
      <c r="R14" s="330">
        <v>3.177566521042359E-2</v>
      </c>
      <c r="S14" s="330">
        <v>3.1743833201289769E-2</v>
      </c>
      <c r="T14" s="330">
        <v>2.8116770956906054E-2</v>
      </c>
      <c r="U14" s="330">
        <v>2.6725740276058747E-2</v>
      </c>
      <c r="V14" s="334">
        <v>3.069923159868506E-2</v>
      </c>
      <c r="W14" s="344">
        <v>9.7410264796780832E-2</v>
      </c>
      <c r="X14" s="341"/>
      <c r="Y14" s="210"/>
      <c r="Z14" s="210"/>
      <c r="AA14" s="210"/>
      <c r="AB14" s="210"/>
      <c r="AC14" s="210"/>
    </row>
    <row r="15" spans="1:37" x14ac:dyDescent="0.2">
      <c r="A15" s="241" t="s">
        <v>1</v>
      </c>
      <c r="B15" s="332">
        <f>B12/B11*100-100</f>
        <v>0.5505952380952408</v>
      </c>
      <c r="C15" s="333">
        <f t="shared" ref="C15:E15" si="0">C12/C11*100-100</f>
        <v>4.4019933554817214</v>
      </c>
      <c r="D15" s="333">
        <f t="shared" si="0"/>
        <v>5.5555555555555571</v>
      </c>
      <c r="E15" s="333">
        <f t="shared" si="0"/>
        <v>2.6267281105990747</v>
      </c>
      <c r="F15" s="333">
        <f>F12/F11*100-100</f>
        <v>8.5040431266846213</v>
      </c>
      <c r="G15" s="333">
        <f t="shared" ref="G15:K15" si="1">G12/G11*100-100</f>
        <v>9.297619047619051</v>
      </c>
      <c r="H15" s="333">
        <f t="shared" si="1"/>
        <v>18.635714285714286</v>
      </c>
      <c r="I15" s="333">
        <f t="shared" si="1"/>
        <v>20.55194805194806</v>
      </c>
      <c r="J15" s="333">
        <f t="shared" ref="J15" si="2">J12/J11*100-100</f>
        <v>21.589861751152071</v>
      </c>
      <c r="K15" s="335">
        <f t="shared" si="1"/>
        <v>27.489177489177493</v>
      </c>
      <c r="L15" s="332">
        <f>L12/L11*100-100</f>
        <v>-7.0566502463054235</v>
      </c>
      <c r="M15" s="333">
        <f t="shared" ref="M15:O15" si="3">M12/M11*100-100</f>
        <v>-4.0117416829745736</v>
      </c>
      <c r="N15" s="333">
        <f t="shared" si="3"/>
        <v>-0.94780219780218999</v>
      </c>
      <c r="O15" s="333">
        <f t="shared" si="3"/>
        <v>5.0121065375302578</v>
      </c>
      <c r="P15" s="333">
        <f t="shared" ref="P15" si="4">P12/P11*100-100</f>
        <v>3</v>
      </c>
      <c r="Q15" s="333">
        <f t="shared" ref="Q15:R15" si="5">Q12/Q11*100-100</f>
        <v>8.9532019704433594</v>
      </c>
      <c r="R15" s="333">
        <f t="shared" si="5"/>
        <v>10.233990147783231</v>
      </c>
      <c r="S15" s="333">
        <f t="shared" ref="S15:T15" si="6">S12/S11*100-100</f>
        <v>18.903654485049842</v>
      </c>
      <c r="T15" s="333">
        <f t="shared" si="6"/>
        <v>19.614661654135347</v>
      </c>
      <c r="U15" s="333">
        <f t="shared" ref="U15:V15" si="7">U12/U11*100-100</f>
        <v>23.726708074534145</v>
      </c>
      <c r="V15" s="335">
        <f t="shared" si="7"/>
        <v>31.707317073170714</v>
      </c>
      <c r="W15" s="346">
        <f t="shared" ref="W15" si="8">W12/W11*100-100</f>
        <v>10.762555591712768</v>
      </c>
      <c r="X15" s="321"/>
    </row>
    <row r="16" spans="1:37" ht="13.5" thickBot="1" x14ac:dyDescent="0.25">
      <c r="A16" s="256" t="s">
        <v>27</v>
      </c>
      <c r="B16" s="220">
        <f t="shared" ref="B16:W16" si="9">B12-B6</f>
        <v>75.243118830675783</v>
      </c>
      <c r="C16" s="221">
        <f t="shared" si="9"/>
        <v>80.63507619501685</v>
      </c>
      <c r="D16" s="221">
        <f t="shared" si="9"/>
        <v>82.250063275120212</v>
      </c>
      <c r="E16" s="221">
        <f t="shared" si="9"/>
        <v>78.149704852181159</v>
      </c>
      <c r="F16" s="221">
        <f t="shared" si="9"/>
        <v>86.377945874700927</v>
      </c>
      <c r="G16" s="221">
        <f t="shared" si="9"/>
        <v>87.48895216400912</v>
      </c>
      <c r="H16" s="221">
        <f t="shared" si="9"/>
        <v>100.56228549734244</v>
      </c>
      <c r="I16" s="221">
        <f t="shared" si="9"/>
        <v>103.24501277006972</v>
      </c>
      <c r="J16" s="221">
        <f t="shared" si="9"/>
        <v>104.69809194895534</v>
      </c>
      <c r="K16" s="328">
        <f t="shared" si="9"/>
        <v>112.95713398219094</v>
      </c>
      <c r="L16" s="220">
        <f t="shared" si="9"/>
        <v>64.592975152514853</v>
      </c>
      <c r="M16" s="221">
        <f t="shared" si="9"/>
        <v>68.855847141178046</v>
      </c>
      <c r="N16" s="221">
        <f t="shared" si="9"/>
        <v>73.145362420419374</v>
      </c>
      <c r="O16" s="221">
        <f t="shared" si="9"/>
        <v>81.489234649884807</v>
      </c>
      <c r="P16" s="221">
        <f t="shared" si="9"/>
        <v>78.672285497342429</v>
      </c>
      <c r="Q16" s="221">
        <f t="shared" si="9"/>
        <v>87.006768255963138</v>
      </c>
      <c r="R16" s="221">
        <f t="shared" si="9"/>
        <v>88.799871704238981</v>
      </c>
      <c r="S16" s="221">
        <f t="shared" si="9"/>
        <v>100.93740177641222</v>
      </c>
      <c r="T16" s="221">
        <f t="shared" si="9"/>
        <v>101.93281181313192</v>
      </c>
      <c r="U16" s="221">
        <f t="shared" ref="U16:V16" si="10">U12-U6</f>
        <v>107.68967680169025</v>
      </c>
      <c r="V16" s="328">
        <f t="shared" si="10"/>
        <v>118.86252939978145</v>
      </c>
      <c r="W16" s="288">
        <f t="shared" si="9"/>
        <v>89.539863325740313</v>
      </c>
      <c r="X16" s="342"/>
      <c r="Y16" s="210"/>
      <c r="Z16" s="210"/>
      <c r="AA16" s="210"/>
      <c r="AB16" s="210"/>
      <c r="AC16" s="210"/>
      <c r="AF16" s="325"/>
      <c r="AG16" s="321"/>
      <c r="AH16" s="321"/>
      <c r="AI16" s="321"/>
      <c r="AJ16" s="321"/>
      <c r="AK16" s="321"/>
    </row>
    <row r="17" spans="1:27" x14ac:dyDescent="0.2">
      <c r="A17" s="260" t="s">
        <v>51</v>
      </c>
      <c r="B17" s="331">
        <v>454</v>
      </c>
      <c r="C17" s="310">
        <v>806</v>
      </c>
      <c r="D17" s="310">
        <v>624</v>
      </c>
      <c r="E17" s="310">
        <v>626</v>
      </c>
      <c r="F17" s="310">
        <v>547</v>
      </c>
      <c r="G17" s="310">
        <v>547</v>
      </c>
      <c r="H17" s="310">
        <v>864</v>
      </c>
      <c r="I17" s="310">
        <v>856</v>
      </c>
      <c r="J17" s="310">
        <v>603</v>
      </c>
      <c r="K17" s="347">
        <v>330</v>
      </c>
      <c r="L17" s="348">
        <v>518</v>
      </c>
      <c r="M17" s="349">
        <v>512</v>
      </c>
      <c r="N17" s="349">
        <v>512</v>
      </c>
      <c r="O17" s="349">
        <v>550</v>
      </c>
      <c r="P17" s="349">
        <v>551</v>
      </c>
      <c r="Q17" s="262">
        <v>545</v>
      </c>
      <c r="R17" s="262">
        <v>544</v>
      </c>
      <c r="S17" s="262">
        <v>843</v>
      </c>
      <c r="T17" s="262">
        <v>758</v>
      </c>
      <c r="U17" s="262">
        <v>426</v>
      </c>
      <c r="V17" s="312">
        <v>398</v>
      </c>
      <c r="W17" s="345">
        <f>SUM(B17:V17)</f>
        <v>12414</v>
      </c>
      <c r="X17" s="200" t="s">
        <v>56</v>
      </c>
      <c r="Y17" s="265">
        <f>B4-W17</f>
        <v>441</v>
      </c>
      <c r="Z17" s="266">
        <f>Y17/B4</f>
        <v>3.4305717619603264E-2</v>
      </c>
      <c r="AA17" s="228"/>
    </row>
    <row r="18" spans="1:27" x14ac:dyDescent="0.2">
      <c r="A18" s="267" t="s">
        <v>28</v>
      </c>
      <c r="B18" s="218">
        <v>31</v>
      </c>
      <c r="C18" s="269">
        <v>30.5</v>
      </c>
      <c r="D18" s="269">
        <v>30.5</v>
      </c>
      <c r="E18" s="269">
        <v>30.5</v>
      </c>
      <c r="F18" s="269">
        <v>30</v>
      </c>
      <c r="G18" s="269">
        <v>29.5</v>
      </c>
      <c r="H18" s="269">
        <v>28.5</v>
      </c>
      <c r="I18" s="269">
        <v>28.5</v>
      </c>
      <c r="J18" s="269">
        <v>28.5</v>
      </c>
      <c r="K18" s="311">
        <v>28</v>
      </c>
      <c r="L18" s="218">
        <v>31</v>
      </c>
      <c r="M18" s="269">
        <v>31</v>
      </c>
      <c r="N18" s="269">
        <v>30.5</v>
      </c>
      <c r="O18" s="269">
        <v>30</v>
      </c>
      <c r="P18" s="269">
        <v>30</v>
      </c>
      <c r="Q18" s="269">
        <v>29.5</v>
      </c>
      <c r="R18" s="269">
        <v>29</v>
      </c>
      <c r="S18" s="269">
        <v>28.5</v>
      </c>
      <c r="T18" s="269">
        <v>28.5</v>
      </c>
      <c r="U18" s="269">
        <v>28.5</v>
      </c>
      <c r="V18" s="311">
        <v>28</v>
      </c>
      <c r="W18" s="222">
        <v>29.5</v>
      </c>
      <c r="X18" s="200" t="s">
        <v>57</v>
      </c>
      <c r="Y18" s="200">
        <v>21.68</v>
      </c>
    </row>
    <row r="19" spans="1:27" ht="13.5" thickBot="1" x14ac:dyDescent="0.25">
      <c r="A19" s="268" t="s">
        <v>26</v>
      </c>
      <c r="B19" s="216">
        <f t="shared" ref="B19:V19" si="11">(B18-B7)</f>
        <v>9.32</v>
      </c>
      <c r="C19" s="217">
        <f t="shared" si="11"/>
        <v>8.82</v>
      </c>
      <c r="D19" s="217">
        <f t="shared" si="11"/>
        <v>8.82</v>
      </c>
      <c r="E19" s="217">
        <f t="shared" si="11"/>
        <v>8.82</v>
      </c>
      <c r="F19" s="217">
        <f t="shared" si="11"/>
        <v>8.32</v>
      </c>
      <c r="G19" s="217">
        <f t="shared" si="11"/>
        <v>7.82</v>
      </c>
      <c r="H19" s="217">
        <f t="shared" si="11"/>
        <v>6.82</v>
      </c>
      <c r="I19" s="217">
        <f t="shared" si="11"/>
        <v>6.82</v>
      </c>
      <c r="J19" s="217">
        <f t="shared" si="11"/>
        <v>6.82</v>
      </c>
      <c r="K19" s="337">
        <f t="shared" si="11"/>
        <v>6.32</v>
      </c>
      <c r="L19" s="216">
        <f t="shared" si="11"/>
        <v>9.32</v>
      </c>
      <c r="M19" s="217">
        <f t="shared" si="11"/>
        <v>9.32</v>
      </c>
      <c r="N19" s="217">
        <f t="shared" si="11"/>
        <v>8.82</v>
      </c>
      <c r="O19" s="217">
        <f t="shared" si="11"/>
        <v>8.32</v>
      </c>
      <c r="P19" s="217">
        <f t="shared" si="11"/>
        <v>8.32</v>
      </c>
      <c r="Q19" s="217">
        <f t="shared" si="11"/>
        <v>7.82</v>
      </c>
      <c r="R19" s="217">
        <f t="shared" si="11"/>
        <v>7.32</v>
      </c>
      <c r="S19" s="217">
        <f t="shared" si="11"/>
        <v>6.82</v>
      </c>
      <c r="T19" s="217">
        <f t="shared" si="11"/>
        <v>6.82</v>
      </c>
      <c r="U19" s="217">
        <f t="shared" si="11"/>
        <v>6.82</v>
      </c>
      <c r="V19" s="337">
        <f t="shared" si="11"/>
        <v>6.32</v>
      </c>
      <c r="W19" s="223"/>
      <c r="X19" s="200" t="s">
        <v>26</v>
      </c>
    </row>
    <row r="20" spans="1:27" x14ac:dyDescent="0.2">
      <c r="B20" s="200">
        <v>31</v>
      </c>
      <c r="C20" s="200">
        <v>30.5</v>
      </c>
      <c r="D20" s="200">
        <v>30.5</v>
      </c>
      <c r="E20" s="200">
        <v>30.5</v>
      </c>
      <c r="F20" s="200">
        <v>30</v>
      </c>
      <c r="G20" s="200">
        <v>29.5</v>
      </c>
      <c r="L20" s="200">
        <v>31</v>
      </c>
      <c r="M20" s="200">
        <v>31</v>
      </c>
      <c r="N20" s="200">
        <v>30.5</v>
      </c>
      <c r="O20" s="200">
        <v>30</v>
      </c>
      <c r="P20" s="200">
        <v>30</v>
      </c>
      <c r="Q20" s="200">
        <v>29.5</v>
      </c>
    </row>
    <row r="21" spans="1:27" ht="13.5" thickBot="1" x14ac:dyDescent="0.25"/>
    <row r="22" spans="1:27" ht="13.5" thickBot="1" x14ac:dyDescent="0.25">
      <c r="A22" s="230" t="s">
        <v>64</v>
      </c>
      <c r="B22" s="429" t="s">
        <v>53</v>
      </c>
      <c r="C22" s="430"/>
      <c r="D22" s="430"/>
      <c r="E22" s="430"/>
      <c r="F22" s="430"/>
      <c r="G22" s="430"/>
      <c r="H22" s="430"/>
      <c r="I22" s="430"/>
      <c r="J22" s="430"/>
      <c r="K22" s="430"/>
      <c r="L22" s="429" t="s">
        <v>63</v>
      </c>
      <c r="M22" s="430"/>
      <c r="N22" s="430"/>
      <c r="O22" s="430"/>
      <c r="P22" s="430"/>
      <c r="Q22" s="430"/>
      <c r="R22" s="430"/>
      <c r="S22" s="430"/>
      <c r="T22" s="430"/>
      <c r="U22" s="430"/>
      <c r="V22" s="431"/>
      <c r="W22" s="292" t="s">
        <v>55</v>
      </c>
      <c r="X22" s="364"/>
      <c r="Y22" s="364"/>
      <c r="Z22" s="364"/>
    </row>
    <row r="23" spans="1:27" x14ac:dyDescent="0.2">
      <c r="A23" s="231" t="s">
        <v>54</v>
      </c>
      <c r="B23" s="339">
        <v>1</v>
      </c>
      <c r="C23" s="232">
        <v>2</v>
      </c>
      <c r="D23" s="232">
        <v>3</v>
      </c>
      <c r="E23" s="232">
        <v>4</v>
      </c>
      <c r="F23" s="232">
        <v>5</v>
      </c>
      <c r="G23" s="232">
        <v>6</v>
      </c>
      <c r="H23" s="232">
        <v>7</v>
      </c>
      <c r="I23" s="232">
        <v>8</v>
      </c>
      <c r="J23" s="232">
        <v>9</v>
      </c>
      <c r="K23" s="340">
        <v>10</v>
      </c>
      <c r="L23" s="339">
        <v>1</v>
      </c>
      <c r="M23" s="232">
        <v>2</v>
      </c>
      <c r="N23" s="232">
        <v>3</v>
      </c>
      <c r="O23" s="232">
        <v>4</v>
      </c>
      <c r="P23" s="232">
        <v>5</v>
      </c>
      <c r="Q23" s="232">
        <v>6</v>
      </c>
      <c r="R23" s="232">
        <v>7</v>
      </c>
      <c r="S23" s="232">
        <v>8</v>
      </c>
      <c r="T23" s="232">
        <v>9</v>
      </c>
      <c r="U23" s="232">
        <v>10</v>
      </c>
      <c r="V23" s="340">
        <v>11</v>
      </c>
      <c r="W23" s="343">
        <v>933</v>
      </c>
      <c r="X23" s="364"/>
      <c r="Y23" s="364"/>
      <c r="Z23" s="364"/>
    </row>
    <row r="24" spans="1:27" x14ac:dyDescent="0.2">
      <c r="A24" s="231" t="s">
        <v>2</v>
      </c>
      <c r="B24" s="233">
        <v>1</v>
      </c>
      <c r="C24" s="307">
        <v>2</v>
      </c>
      <c r="D24" s="234">
        <v>3</v>
      </c>
      <c r="E24" s="234">
        <v>3</v>
      </c>
      <c r="F24" s="294">
        <v>4</v>
      </c>
      <c r="G24" s="314">
        <v>5</v>
      </c>
      <c r="H24" s="315">
        <v>6</v>
      </c>
      <c r="I24" s="235">
        <v>7</v>
      </c>
      <c r="J24" s="326">
        <v>8</v>
      </c>
      <c r="K24" s="361">
        <v>9</v>
      </c>
      <c r="L24" s="233">
        <v>1</v>
      </c>
      <c r="M24" s="307">
        <v>2</v>
      </c>
      <c r="N24" s="234">
        <v>3</v>
      </c>
      <c r="O24" s="234">
        <v>3</v>
      </c>
      <c r="P24" s="294">
        <v>4</v>
      </c>
      <c r="Q24" s="314">
        <v>5</v>
      </c>
      <c r="R24" s="315">
        <v>6</v>
      </c>
      <c r="S24" s="235">
        <v>7</v>
      </c>
      <c r="T24" s="326">
        <v>8</v>
      </c>
      <c r="U24" s="361">
        <v>9</v>
      </c>
      <c r="V24" s="362">
        <v>10</v>
      </c>
      <c r="W24" s="214" t="s">
        <v>0</v>
      </c>
      <c r="X24" s="364"/>
      <c r="Y24" s="364"/>
      <c r="Z24" s="364"/>
    </row>
    <row r="25" spans="1:27" x14ac:dyDescent="0.2">
      <c r="A25" s="236" t="s">
        <v>3</v>
      </c>
      <c r="B25" s="237">
        <v>270</v>
      </c>
      <c r="C25" s="238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308">
        <v>270</v>
      </c>
      <c r="L25" s="237">
        <v>270</v>
      </c>
      <c r="M25" s="238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308">
        <v>270</v>
      </c>
      <c r="W25" s="240">
        <v>270</v>
      </c>
      <c r="X25" s="341"/>
      <c r="Y25" s="313"/>
      <c r="Z25" s="313"/>
    </row>
    <row r="26" spans="1:27" x14ac:dyDescent="0.2">
      <c r="A26" s="241" t="s">
        <v>6</v>
      </c>
      <c r="B26" s="242">
        <v>262</v>
      </c>
      <c r="C26" s="243">
        <v>268</v>
      </c>
      <c r="D26" s="243">
        <v>277</v>
      </c>
      <c r="E26" s="243">
        <v>257</v>
      </c>
      <c r="F26" s="243">
        <v>276</v>
      </c>
      <c r="G26" s="243">
        <v>272</v>
      </c>
      <c r="H26" s="243">
        <v>273</v>
      </c>
      <c r="I26" s="243">
        <v>271</v>
      </c>
      <c r="J26" s="243">
        <v>275</v>
      </c>
      <c r="K26" s="281">
        <v>278</v>
      </c>
      <c r="L26" s="242">
        <v>264</v>
      </c>
      <c r="M26" s="243">
        <v>264</v>
      </c>
      <c r="N26" s="243">
        <v>263</v>
      </c>
      <c r="O26" s="243">
        <v>270</v>
      </c>
      <c r="P26" s="243">
        <v>256</v>
      </c>
      <c r="Q26" s="243">
        <v>265</v>
      </c>
      <c r="R26" s="243">
        <v>284</v>
      </c>
      <c r="S26" s="243">
        <v>267</v>
      </c>
      <c r="T26" s="243">
        <v>274</v>
      </c>
      <c r="U26" s="243">
        <v>285</v>
      </c>
      <c r="V26" s="281">
        <v>277</v>
      </c>
      <c r="W26" s="317">
        <v>270</v>
      </c>
      <c r="X26" s="321"/>
      <c r="Y26" s="313"/>
      <c r="Z26" s="313"/>
    </row>
    <row r="27" spans="1:27" x14ac:dyDescent="0.2">
      <c r="A27" s="231" t="s">
        <v>7</v>
      </c>
      <c r="B27" s="245">
        <v>67.599999999999994</v>
      </c>
      <c r="C27" s="246">
        <v>86.7</v>
      </c>
      <c r="D27" s="246">
        <v>70.2</v>
      </c>
      <c r="E27" s="246">
        <v>89.6</v>
      </c>
      <c r="F27" s="246">
        <v>92.7</v>
      </c>
      <c r="G27" s="246">
        <v>77.5</v>
      </c>
      <c r="H27" s="246">
        <v>92.2</v>
      </c>
      <c r="I27" s="246">
        <v>93.8</v>
      </c>
      <c r="J27" s="246">
        <v>84.4</v>
      </c>
      <c r="K27" s="282">
        <v>96.2</v>
      </c>
      <c r="L27" s="245">
        <v>66.7</v>
      </c>
      <c r="M27" s="246">
        <v>92.1</v>
      </c>
      <c r="N27" s="246">
        <v>97.4</v>
      </c>
      <c r="O27" s="246">
        <v>85.4</v>
      </c>
      <c r="P27" s="246">
        <v>80.5</v>
      </c>
      <c r="Q27" s="246">
        <v>92.7</v>
      </c>
      <c r="R27" s="246">
        <v>88.4</v>
      </c>
      <c r="S27" s="246">
        <v>88.9</v>
      </c>
      <c r="T27" s="246">
        <v>78.900000000000006</v>
      </c>
      <c r="U27" s="246">
        <v>100</v>
      </c>
      <c r="V27" s="282">
        <v>90.3</v>
      </c>
      <c r="W27" s="248">
        <v>83</v>
      </c>
      <c r="X27" s="341"/>
      <c r="Y27" s="364"/>
      <c r="Z27" s="364"/>
    </row>
    <row r="28" spans="1:27" ht="13.5" thickBot="1" x14ac:dyDescent="0.25">
      <c r="A28" s="231" t="s">
        <v>8</v>
      </c>
      <c r="B28" s="329">
        <v>9.2999999999999999E-2</v>
      </c>
      <c r="C28" s="330">
        <v>7.1999999999999995E-2</v>
      </c>
      <c r="D28" s="330">
        <v>9.1999999999999998E-2</v>
      </c>
      <c r="E28" s="330">
        <v>7.0000000000000007E-2</v>
      </c>
      <c r="F28" s="330">
        <v>0.06</v>
      </c>
      <c r="G28" s="330">
        <v>8.2000000000000003E-2</v>
      </c>
      <c r="H28" s="330">
        <v>5.8000000000000003E-2</v>
      </c>
      <c r="I28" s="330">
        <v>5.5E-2</v>
      </c>
      <c r="J28" s="330">
        <v>6.5000000000000002E-2</v>
      </c>
      <c r="K28" s="334">
        <v>5.0999999999999997E-2</v>
      </c>
      <c r="L28" s="329">
        <v>9.4E-2</v>
      </c>
      <c r="M28" s="330">
        <v>5.8000000000000003E-2</v>
      </c>
      <c r="N28" s="330">
        <v>5.5E-2</v>
      </c>
      <c r="O28" s="330">
        <v>7.5999999999999998E-2</v>
      </c>
      <c r="P28" s="330">
        <v>7.2999999999999995E-2</v>
      </c>
      <c r="Q28" s="330">
        <v>6.4000000000000001E-2</v>
      </c>
      <c r="R28" s="330">
        <v>6.8000000000000005E-2</v>
      </c>
      <c r="S28" s="330">
        <v>6.2E-2</v>
      </c>
      <c r="T28" s="330">
        <v>6.9000000000000006E-2</v>
      </c>
      <c r="U28" s="330">
        <v>4.4999999999999998E-2</v>
      </c>
      <c r="V28" s="334">
        <v>6.8000000000000005E-2</v>
      </c>
      <c r="W28" s="344">
        <v>7.2999999999999995E-2</v>
      </c>
      <c r="X28" s="341"/>
      <c r="Y28" s="210"/>
      <c r="Z28" s="210"/>
    </row>
    <row r="29" spans="1:27" x14ac:dyDescent="0.2">
      <c r="A29" s="241" t="s">
        <v>1</v>
      </c>
      <c r="B29" s="332">
        <f>B26/B25*100-100</f>
        <v>-2.9629629629629619</v>
      </c>
      <c r="C29" s="333">
        <f t="shared" ref="C29:E29" si="12">C26/C25*100-100</f>
        <v>-0.74074074074074758</v>
      </c>
      <c r="D29" s="333">
        <f t="shared" si="12"/>
        <v>2.5925925925925952</v>
      </c>
      <c r="E29" s="333">
        <f t="shared" si="12"/>
        <v>-4.8148148148148096</v>
      </c>
      <c r="F29" s="333">
        <f>F26/F25*100-100</f>
        <v>2.2222222222222143</v>
      </c>
      <c r="G29" s="333">
        <f t="shared" ref="G29:K29" si="13">G26/G25*100-100</f>
        <v>0.74074074074073337</v>
      </c>
      <c r="H29" s="333">
        <f t="shared" si="13"/>
        <v>1.1111111111111143</v>
      </c>
      <c r="I29" s="333">
        <f t="shared" si="13"/>
        <v>0.3703703703703809</v>
      </c>
      <c r="J29" s="333">
        <f t="shared" si="13"/>
        <v>1.8518518518518619</v>
      </c>
      <c r="K29" s="335">
        <f t="shared" si="13"/>
        <v>2.9629629629629619</v>
      </c>
      <c r="L29" s="332">
        <f>L26/L25*100-100</f>
        <v>-2.2222222222222285</v>
      </c>
      <c r="M29" s="333">
        <f t="shared" ref="M29:W29" si="14">M26/M25*100-100</f>
        <v>-2.2222222222222285</v>
      </c>
      <c r="N29" s="333">
        <f t="shared" si="14"/>
        <v>-2.5925925925925952</v>
      </c>
      <c r="O29" s="333">
        <f t="shared" si="14"/>
        <v>0</v>
      </c>
      <c r="P29" s="333">
        <f t="shared" si="14"/>
        <v>-5.1851851851851762</v>
      </c>
      <c r="Q29" s="333">
        <f t="shared" si="14"/>
        <v>-1.8518518518518476</v>
      </c>
      <c r="R29" s="333">
        <f t="shared" si="14"/>
        <v>5.1851851851851762</v>
      </c>
      <c r="S29" s="333">
        <f t="shared" si="14"/>
        <v>-1.1111111111111143</v>
      </c>
      <c r="T29" s="333">
        <f t="shared" si="14"/>
        <v>1.481481481481481</v>
      </c>
      <c r="U29" s="333">
        <f t="shared" si="14"/>
        <v>5.5555555555555571</v>
      </c>
      <c r="V29" s="335">
        <f t="shared" si="14"/>
        <v>2.5925925925925952</v>
      </c>
      <c r="W29" s="346">
        <f t="shared" si="14"/>
        <v>0</v>
      </c>
      <c r="X29" s="321"/>
      <c r="Y29" s="364"/>
      <c r="Z29" s="364"/>
    </row>
    <row r="30" spans="1:27" ht="13.5" thickBot="1" x14ac:dyDescent="0.25">
      <c r="A30" s="256" t="s">
        <v>27</v>
      </c>
      <c r="B30" s="257">
        <f>B26-B12</f>
        <v>121.22916666666666</v>
      </c>
      <c r="C30" s="258">
        <f t="shared" ref="C30:W30" si="15">C26-C12</f>
        <v>121.83720930232559</v>
      </c>
      <c r="D30" s="258">
        <f t="shared" si="15"/>
        <v>129.22222222222223</v>
      </c>
      <c r="E30" s="258">
        <f t="shared" si="15"/>
        <v>113.32258064516128</v>
      </c>
      <c r="F30" s="258">
        <f t="shared" si="15"/>
        <v>124.09433962264151</v>
      </c>
      <c r="G30" s="258">
        <f t="shared" si="15"/>
        <v>118.98333333333332</v>
      </c>
      <c r="H30" s="258">
        <f t="shared" si="15"/>
        <v>106.91</v>
      </c>
      <c r="I30" s="258">
        <f t="shared" si="15"/>
        <v>102.22727272727272</v>
      </c>
      <c r="J30" s="258">
        <f t="shared" si="15"/>
        <v>104.7741935483871</v>
      </c>
      <c r="K30" s="366">
        <f t="shared" si="15"/>
        <v>99.515151515151501</v>
      </c>
      <c r="L30" s="257">
        <f>L26-L12</f>
        <v>133.87931034482759</v>
      </c>
      <c r="M30" s="258">
        <f t="shared" si="15"/>
        <v>129.61643835616439</v>
      </c>
      <c r="N30" s="258">
        <f t="shared" si="15"/>
        <v>124.32692307692307</v>
      </c>
      <c r="O30" s="258">
        <f t="shared" si="15"/>
        <v>122.98305084745763</v>
      </c>
      <c r="P30" s="258">
        <f t="shared" si="15"/>
        <v>111.80000000000001</v>
      </c>
      <c r="Q30" s="258">
        <f t="shared" si="15"/>
        <v>112.4655172413793</v>
      </c>
      <c r="R30" s="258">
        <f t="shared" si="15"/>
        <v>129.67241379310346</v>
      </c>
      <c r="S30" s="258">
        <f t="shared" si="15"/>
        <v>100.53488372093022</v>
      </c>
      <c r="T30" s="258">
        <f t="shared" si="15"/>
        <v>106.53947368421052</v>
      </c>
      <c r="U30" s="258">
        <f t="shared" si="15"/>
        <v>111.78260869565219</v>
      </c>
      <c r="V30" s="366">
        <f t="shared" si="15"/>
        <v>92.609756097560989</v>
      </c>
      <c r="W30" s="288">
        <f t="shared" si="15"/>
        <v>114.93242217160213</v>
      </c>
      <c r="X30" s="342"/>
      <c r="Y30" s="210"/>
      <c r="Z30" s="210"/>
    </row>
    <row r="31" spans="1:27" x14ac:dyDescent="0.2">
      <c r="A31" s="260" t="s">
        <v>51</v>
      </c>
      <c r="B31" s="261">
        <v>429</v>
      </c>
      <c r="C31" s="262">
        <v>799</v>
      </c>
      <c r="D31" s="262">
        <v>623</v>
      </c>
      <c r="E31" s="262">
        <v>626</v>
      </c>
      <c r="F31" s="262">
        <v>544</v>
      </c>
      <c r="G31" s="262">
        <v>544</v>
      </c>
      <c r="H31" s="262">
        <v>863</v>
      </c>
      <c r="I31" s="262">
        <v>852</v>
      </c>
      <c r="J31" s="262">
        <v>600</v>
      </c>
      <c r="K31" s="367">
        <v>329</v>
      </c>
      <c r="L31" s="348">
        <v>478</v>
      </c>
      <c r="M31" s="349">
        <v>507</v>
      </c>
      <c r="N31" s="349">
        <v>506</v>
      </c>
      <c r="O31" s="349">
        <v>546</v>
      </c>
      <c r="P31" s="349">
        <v>550</v>
      </c>
      <c r="Q31" s="262">
        <v>543</v>
      </c>
      <c r="R31" s="262">
        <v>541</v>
      </c>
      <c r="S31" s="262">
        <v>841</v>
      </c>
      <c r="T31" s="262">
        <v>757</v>
      </c>
      <c r="U31" s="262">
        <v>425</v>
      </c>
      <c r="V31" s="263">
        <v>398</v>
      </c>
      <c r="W31" s="350">
        <f>SUM(B31:V31)</f>
        <v>12301</v>
      </c>
      <c r="X31" s="364" t="s">
        <v>56</v>
      </c>
      <c r="Y31" s="265">
        <f>W17-W31</f>
        <v>113</v>
      </c>
      <c r="Z31" s="266">
        <f>Y31/W17</f>
        <v>9.1026260673433227E-3</v>
      </c>
    </row>
    <row r="32" spans="1:27" x14ac:dyDescent="0.2">
      <c r="A32" s="267" t="s">
        <v>28</v>
      </c>
      <c r="B32" s="218">
        <v>36</v>
      </c>
      <c r="C32" s="269">
        <v>35.5</v>
      </c>
      <c r="D32" s="269">
        <v>35</v>
      </c>
      <c r="E32" s="269">
        <v>36</v>
      </c>
      <c r="F32" s="269">
        <v>35</v>
      </c>
      <c r="G32" s="269">
        <v>34.5</v>
      </c>
      <c r="H32" s="269">
        <v>34</v>
      </c>
      <c r="I32" s="269">
        <v>34</v>
      </c>
      <c r="J32" s="269">
        <v>34</v>
      </c>
      <c r="K32" s="311">
        <v>33.5</v>
      </c>
      <c r="L32" s="218">
        <v>36</v>
      </c>
      <c r="M32" s="269">
        <v>36</v>
      </c>
      <c r="N32" s="269">
        <v>35.5</v>
      </c>
      <c r="O32" s="269">
        <v>35</v>
      </c>
      <c r="P32" s="269">
        <v>35.5</v>
      </c>
      <c r="Q32" s="269">
        <v>35</v>
      </c>
      <c r="R32" s="269">
        <v>33.5</v>
      </c>
      <c r="S32" s="269">
        <v>33.5</v>
      </c>
      <c r="T32" s="269">
        <v>34</v>
      </c>
      <c r="U32" s="269">
        <v>33</v>
      </c>
      <c r="V32" s="219">
        <v>33</v>
      </c>
      <c r="W32" s="336"/>
      <c r="X32" s="364" t="s">
        <v>57</v>
      </c>
      <c r="Y32" s="364">
        <v>29.68</v>
      </c>
      <c r="Z32" s="364"/>
    </row>
    <row r="33" spans="1:40" ht="13.5" thickBot="1" x14ac:dyDescent="0.25">
      <c r="A33" s="268" t="s">
        <v>26</v>
      </c>
      <c r="B33" s="216">
        <f>(B32-B18)</f>
        <v>5</v>
      </c>
      <c r="C33" s="217">
        <f t="shared" ref="C33:V33" si="16">(C32-C18)</f>
        <v>5</v>
      </c>
      <c r="D33" s="217">
        <f>(D32-D18)</f>
        <v>4.5</v>
      </c>
      <c r="E33" s="217">
        <f t="shared" si="16"/>
        <v>5.5</v>
      </c>
      <c r="F33" s="217">
        <f t="shared" si="16"/>
        <v>5</v>
      </c>
      <c r="G33" s="217">
        <f t="shared" si="16"/>
        <v>5</v>
      </c>
      <c r="H33" s="217">
        <f t="shared" si="16"/>
        <v>5.5</v>
      </c>
      <c r="I33" s="217">
        <f t="shared" si="16"/>
        <v>5.5</v>
      </c>
      <c r="J33" s="217">
        <f t="shared" si="16"/>
        <v>5.5</v>
      </c>
      <c r="K33" s="337">
        <f t="shared" si="16"/>
        <v>5.5</v>
      </c>
      <c r="L33" s="216">
        <f t="shared" si="16"/>
        <v>5</v>
      </c>
      <c r="M33" s="217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5.5</v>
      </c>
      <c r="Q33" s="217">
        <f t="shared" si="16"/>
        <v>5.5</v>
      </c>
      <c r="R33" s="217">
        <f t="shared" si="16"/>
        <v>4.5</v>
      </c>
      <c r="S33" s="217">
        <f t="shared" si="16"/>
        <v>5</v>
      </c>
      <c r="T33" s="217">
        <f t="shared" si="16"/>
        <v>5.5</v>
      </c>
      <c r="U33" s="217">
        <f t="shared" si="16"/>
        <v>4.5</v>
      </c>
      <c r="V33" s="327">
        <f t="shared" si="16"/>
        <v>5</v>
      </c>
      <c r="W33" s="338"/>
      <c r="X33" s="364" t="s">
        <v>26</v>
      </c>
      <c r="Y33" s="364">
        <f>Y32-Y18</f>
        <v>8</v>
      </c>
      <c r="Z33" s="364"/>
    </row>
    <row r="34" spans="1:40" x14ac:dyDescent="0.2">
      <c r="C34" s="200">
        <v>35.5</v>
      </c>
      <c r="D34" s="200">
        <v>35</v>
      </c>
      <c r="E34" s="200" t="s">
        <v>65</v>
      </c>
      <c r="F34" s="200">
        <v>35</v>
      </c>
      <c r="H34" s="200">
        <v>34</v>
      </c>
      <c r="I34" s="200">
        <v>34</v>
      </c>
      <c r="J34" s="200">
        <v>34</v>
      </c>
      <c r="K34" s="200">
        <v>33.5</v>
      </c>
      <c r="P34" s="200">
        <v>35.5</v>
      </c>
      <c r="Q34" s="200">
        <v>35</v>
      </c>
      <c r="R34" s="200">
        <v>33.5</v>
      </c>
      <c r="S34" s="200">
        <v>34</v>
      </c>
      <c r="T34" s="200">
        <v>34</v>
      </c>
      <c r="U34" s="319">
        <v>33</v>
      </c>
      <c r="V34" s="319">
        <v>33</v>
      </c>
    </row>
    <row r="35" spans="1:40" ht="13.5" thickBot="1" x14ac:dyDescent="0.25">
      <c r="A35" s="385"/>
      <c r="B35" s="385"/>
      <c r="C35" s="385"/>
      <c r="D35" s="385"/>
      <c r="E35" s="385"/>
      <c r="F35" s="385"/>
      <c r="G35" s="385"/>
      <c r="H35" s="385"/>
      <c r="I35" s="385"/>
      <c r="J35" s="385"/>
      <c r="K35" s="385"/>
      <c r="L35" s="385"/>
      <c r="M35" s="385"/>
      <c r="N35" s="385"/>
      <c r="O35" s="385"/>
      <c r="P35" s="385"/>
      <c r="Q35" s="385"/>
      <c r="R35" s="385"/>
      <c r="S35" s="385"/>
      <c r="T35" s="385"/>
      <c r="U35" s="385"/>
      <c r="V35" s="385"/>
      <c r="W35" s="385"/>
      <c r="X35" s="385"/>
      <c r="Y35" s="385"/>
      <c r="Z35" s="385"/>
      <c r="AA35" s="385"/>
      <c r="AB35" s="385"/>
      <c r="AC35" s="385"/>
      <c r="AD35" s="385"/>
      <c r="AE35" s="385"/>
    </row>
    <row r="36" spans="1:40" ht="13.5" thickBot="1" x14ac:dyDescent="0.25">
      <c r="A36" s="230" t="s">
        <v>66</v>
      </c>
      <c r="B36" s="429" t="s">
        <v>53</v>
      </c>
      <c r="C36" s="430"/>
      <c r="D36" s="430"/>
      <c r="E36" s="430"/>
      <c r="F36" s="430"/>
      <c r="G36" s="430"/>
      <c r="H36" s="430"/>
      <c r="I36" s="430"/>
      <c r="J36" s="430"/>
      <c r="K36" s="430"/>
      <c r="L36" s="429" t="s">
        <v>63</v>
      </c>
      <c r="M36" s="430"/>
      <c r="N36" s="430"/>
      <c r="O36" s="430"/>
      <c r="P36" s="430"/>
      <c r="Q36" s="430"/>
      <c r="R36" s="430"/>
      <c r="S36" s="430"/>
      <c r="T36" s="430"/>
      <c r="U36" s="430"/>
      <c r="V36" s="431"/>
      <c r="W36" s="292" t="s">
        <v>55</v>
      </c>
      <c r="X36" s="385"/>
      <c r="Y36" s="385"/>
      <c r="Z36" s="385"/>
      <c r="AA36" s="385"/>
      <c r="AB36" s="385"/>
      <c r="AC36" s="385"/>
      <c r="AD36" s="385"/>
      <c r="AE36" s="385"/>
    </row>
    <row r="37" spans="1:40" x14ac:dyDescent="0.2">
      <c r="A37" s="231" t="s">
        <v>54</v>
      </c>
      <c r="B37" s="339">
        <v>1</v>
      </c>
      <c r="C37" s="232">
        <v>2</v>
      </c>
      <c r="D37" s="232">
        <v>3</v>
      </c>
      <c r="E37" s="232">
        <v>4</v>
      </c>
      <c r="F37" s="232">
        <v>5</v>
      </c>
      <c r="G37" s="232">
        <v>6</v>
      </c>
      <c r="H37" s="232">
        <v>7</v>
      </c>
      <c r="I37" s="232">
        <v>8</v>
      </c>
      <c r="J37" s="232">
        <v>9</v>
      </c>
      <c r="K37" s="340">
        <v>10</v>
      </c>
      <c r="L37" s="339">
        <v>1</v>
      </c>
      <c r="M37" s="232">
        <v>2</v>
      </c>
      <c r="N37" s="232">
        <v>3</v>
      </c>
      <c r="O37" s="232">
        <v>4</v>
      </c>
      <c r="P37" s="232">
        <v>5</v>
      </c>
      <c r="Q37" s="232">
        <v>6</v>
      </c>
      <c r="R37" s="232">
        <v>7</v>
      </c>
      <c r="S37" s="232">
        <v>8</v>
      </c>
      <c r="T37" s="232">
        <v>9</v>
      </c>
      <c r="U37" s="232">
        <v>10</v>
      </c>
      <c r="V37" s="340">
        <v>11</v>
      </c>
      <c r="W37" s="343">
        <v>924</v>
      </c>
      <c r="X37" s="385"/>
      <c r="Y37" s="385"/>
      <c r="Z37" s="385"/>
      <c r="AA37" s="385"/>
      <c r="AB37" s="385"/>
      <c r="AC37" s="385"/>
      <c r="AD37" s="385"/>
      <c r="AE37" s="385"/>
    </row>
    <row r="38" spans="1:40" x14ac:dyDescent="0.2">
      <c r="A38" s="231" t="s">
        <v>2</v>
      </c>
      <c r="B38" s="233">
        <v>1</v>
      </c>
      <c r="C38" s="307">
        <v>2</v>
      </c>
      <c r="D38" s="234">
        <v>3</v>
      </c>
      <c r="E38" s="234">
        <v>3</v>
      </c>
      <c r="F38" s="294">
        <v>4</v>
      </c>
      <c r="G38" s="314">
        <v>5</v>
      </c>
      <c r="H38" s="315">
        <v>6</v>
      </c>
      <c r="I38" s="235">
        <v>7</v>
      </c>
      <c r="J38" s="326">
        <v>8</v>
      </c>
      <c r="K38" s="361">
        <v>9</v>
      </c>
      <c r="L38" s="233">
        <v>1</v>
      </c>
      <c r="M38" s="307">
        <v>2</v>
      </c>
      <c r="N38" s="234">
        <v>3</v>
      </c>
      <c r="O38" s="234">
        <v>3</v>
      </c>
      <c r="P38" s="294">
        <v>4</v>
      </c>
      <c r="Q38" s="314">
        <v>5</v>
      </c>
      <c r="R38" s="315">
        <v>6</v>
      </c>
      <c r="S38" s="235">
        <v>7</v>
      </c>
      <c r="T38" s="326">
        <v>8</v>
      </c>
      <c r="U38" s="361">
        <v>9</v>
      </c>
      <c r="V38" s="362">
        <v>10</v>
      </c>
      <c r="W38" s="214" t="s">
        <v>0</v>
      </c>
      <c r="X38" s="385"/>
      <c r="Y38" s="385"/>
      <c r="Z38" s="385"/>
      <c r="AA38" s="385"/>
      <c r="AB38" s="385"/>
      <c r="AC38" s="385"/>
      <c r="AD38" s="385"/>
      <c r="AE38" s="385"/>
    </row>
    <row r="39" spans="1:40" x14ac:dyDescent="0.2">
      <c r="A39" s="236" t="s">
        <v>3</v>
      </c>
      <c r="B39" s="237">
        <v>400</v>
      </c>
      <c r="C39" s="238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308">
        <v>400</v>
      </c>
      <c r="L39" s="237">
        <v>400</v>
      </c>
      <c r="M39" s="238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308">
        <v>400</v>
      </c>
      <c r="W39" s="240">
        <v>400</v>
      </c>
      <c r="X39" s="341"/>
      <c r="Y39" s="313"/>
      <c r="Z39" s="313"/>
      <c r="AA39" s="385"/>
      <c r="AB39" s="385"/>
      <c r="AC39" s="385"/>
      <c r="AD39" s="385"/>
      <c r="AE39" s="385"/>
    </row>
    <row r="40" spans="1:40" ht="12.75" customHeight="1" x14ac:dyDescent="0.2">
      <c r="A40" s="241" t="s">
        <v>6</v>
      </c>
      <c r="B40" s="242">
        <v>393</v>
      </c>
      <c r="C40" s="243">
        <v>398</v>
      </c>
      <c r="D40" s="243">
        <v>407</v>
      </c>
      <c r="E40" s="243">
        <v>408</v>
      </c>
      <c r="F40" s="243">
        <v>415</v>
      </c>
      <c r="G40" s="243">
        <v>413</v>
      </c>
      <c r="H40" s="243">
        <v>399</v>
      </c>
      <c r="I40" s="243">
        <v>417</v>
      </c>
      <c r="J40" s="243">
        <v>418</v>
      </c>
      <c r="K40" s="281">
        <v>405</v>
      </c>
      <c r="L40" s="242">
        <v>414</v>
      </c>
      <c r="M40" s="243">
        <v>398</v>
      </c>
      <c r="N40" s="243">
        <v>388</v>
      </c>
      <c r="O40" s="243">
        <v>404</v>
      </c>
      <c r="P40" s="243">
        <v>382</v>
      </c>
      <c r="Q40" s="243">
        <v>397</v>
      </c>
      <c r="R40" s="243">
        <v>401</v>
      </c>
      <c r="S40" s="243">
        <v>390</v>
      </c>
      <c r="T40" s="243">
        <v>403</v>
      </c>
      <c r="U40" s="243">
        <v>393</v>
      </c>
      <c r="V40" s="281">
        <v>418</v>
      </c>
      <c r="W40" s="317">
        <v>403</v>
      </c>
      <c r="X40" s="321"/>
      <c r="Y40" s="313"/>
      <c r="Z40" s="313"/>
      <c r="AA40" s="385"/>
      <c r="AB40" s="433" t="s">
        <v>67</v>
      </c>
      <c r="AC40" s="433"/>
      <c r="AD40" s="433"/>
      <c r="AE40" s="385"/>
    </row>
    <row r="41" spans="1:40" x14ac:dyDescent="0.2">
      <c r="A41" s="231" t="s">
        <v>7</v>
      </c>
      <c r="B41" s="245">
        <v>76</v>
      </c>
      <c r="C41" s="246">
        <v>75.599999999999994</v>
      </c>
      <c r="D41" s="246">
        <v>75</v>
      </c>
      <c r="E41" s="246">
        <v>84.4</v>
      </c>
      <c r="F41" s="246">
        <v>75</v>
      </c>
      <c r="G41" s="246">
        <v>85</v>
      </c>
      <c r="H41" s="246">
        <v>78.3</v>
      </c>
      <c r="I41" s="246">
        <v>89.1</v>
      </c>
      <c r="J41" s="246">
        <v>63.3</v>
      </c>
      <c r="K41" s="282">
        <v>78.099999999999994</v>
      </c>
      <c r="L41" s="245">
        <v>66.7</v>
      </c>
      <c r="M41" s="246">
        <v>65</v>
      </c>
      <c r="N41" s="246">
        <v>71.8</v>
      </c>
      <c r="O41" s="246">
        <v>75</v>
      </c>
      <c r="P41" s="246">
        <v>58.5</v>
      </c>
      <c r="Q41" s="246">
        <v>65.900000000000006</v>
      </c>
      <c r="R41" s="246">
        <v>77.5</v>
      </c>
      <c r="S41" s="246">
        <v>74.599999999999994</v>
      </c>
      <c r="T41" s="246">
        <v>75.900000000000006</v>
      </c>
      <c r="U41" s="246">
        <v>85.3</v>
      </c>
      <c r="V41" s="282">
        <v>90</v>
      </c>
      <c r="W41" s="248">
        <v>73.900000000000006</v>
      </c>
      <c r="X41" s="341"/>
      <c r="Y41" s="385"/>
      <c r="Z41" s="385"/>
      <c r="AA41" s="385"/>
      <c r="AB41" s="433"/>
      <c r="AC41" s="433"/>
      <c r="AD41" s="433"/>
      <c r="AE41" s="385"/>
    </row>
    <row r="42" spans="1:40" ht="13.5" thickBot="1" x14ac:dyDescent="0.25">
      <c r="A42" s="231" t="s">
        <v>8</v>
      </c>
      <c r="B42" s="329">
        <v>8.3000000000000004E-2</v>
      </c>
      <c r="C42" s="330">
        <v>8.2000000000000003E-2</v>
      </c>
      <c r="D42" s="330">
        <v>7.9000000000000001E-2</v>
      </c>
      <c r="E42" s="330">
        <v>7.0999999999999994E-2</v>
      </c>
      <c r="F42" s="330">
        <v>8.1000000000000003E-2</v>
      </c>
      <c r="G42" s="330">
        <v>7.4999999999999997E-2</v>
      </c>
      <c r="H42" s="330">
        <v>8.5000000000000006E-2</v>
      </c>
      <c r="I42" s="330">
        <v>6.4000000000000001E-2</v>
      </c>
      <c r="J42" s="330">
        <v>0.10100000000000001</v>
      </c>
      <c r="K42" s="334">
        <v>8.5000000000000006E-2</v>
      </c>
      <c r="L42" s="329">
        <v>0.11</v>
      </c>
      <c r="M42" s="330">
        <v>0.10299999999999999</v>
      </c>
      <c r="N42" s="330">
        <v>9.2999999999999999E-2</v>
      </c>
      <c r="O42" s="330">
        <v>7.8E-2</v>
      </c>
      <c r="P42" s="330">
        <v>0.104</v>
      </c>
      <c r="Q42" s="330">
        <v>9.7000000000000003E-2</v>
      </c>
      <c r="R42" s="330">
        <v>8.7999999999999995E-2</v>
      </c>
      <c r="S42" s="330">
        <v>9.0999999999999998E-2</v>
      </c>
      <c r="T42" s="330">
        <v>8.1000000000000003E-2</v>
      </c>
      <c r="U42" s="330">
        <v>6.8000000000000005E-2</v>
      </c>
      <c r="V42" s="334">
        <v>6.9000000000000006E-2</v>
      </c>
      <c r="W42" s="344">
        <v>8.8999999999999996E-2</v>
      </c>
      <c r="X42" s="341"/>
      <c r="Y42" s="210"/>
      <c r="Z42" s="210"/>
      <c r="AA42" s="385"/>
      <c r="AB42" s="433"/>
      <c r="AC42" s="433"/>
      <c r="AD42" s="433"/>
      <c r="AE42" s="385"/>
    </row>
    <row r="43" spans="1:40" x14ac:dyDescent="0.2">
      <c r="A43" s="241" t="s">
        <v>1</v>
      </c>
      <c r="B43" s="332">
        <f>B40/B39*100-100</f>
        <v>-1.75</v>
      </c>
      <c r="C43" s="333">
        <f t="shared" ref="C43:E43" si="17">C40/C39*100-100</f>
        <v>-0.5</v>
      </c>
      <c r="D43" s="333">
        <f t="shared" si="17"/>
        <v>1.75</v>
      </c>
      <c r="E43" s="333">
        <f t="shared" si="17"/>
        <v>2</v>
      </c>
      <c r="F43" s="333">
        <f>F40/F39*100-100</f>
        <v>3.7500000000000142</v>
      </c>
      <c r="G43" s="333">
        <f t="shared" ref="G43:K43" si="18">G40/G39*100-100</f>
        <v>3.25</v>
      </c>
      <c r="H43" s="333">
        <f t="shared" si="18"/>
        <v>-0.25</v>
      </c>
      <c r="I43" s="333">
        <f t="shared" si="18"/>
        <v>4.25</v>
      </c>
      <c r="J43" s="333">
        <f t="shared" si="18"/>
        <v>4.5</v>
      </c>
      <c r="K43" s="335">
        <f t="shared" si="18"/>
        <v>1.25</v>
      </c>
      <c r="L43" s="332">
        <f>L40/L39*100-100</f>
        <v>3.4999999999999858</v>
      </c>
      <c r="M43" s="333">
        <f t="shared" ref="M43:W43" si="19">M40/M39*100-100</f>
        <v>-0.5</v>
      </c>
      <c r="N43" s="333">
        <f t="shared" si="19"/>
        <v>-3</v>
      </c>
      <c r="O43" s="333">
        <f t="shared" si="19"/>
        <v>1</v>
      </c>
      <c r="P43" s="333">
        <f t="shared" si="19"/>
        <v>-4.5</v>
      </c>
      <c r="Q43" s="333">
        <f t="shared" si="19"/>
        <v>-0.75</v>
      </c>
      <c r="R43" s="333">
        <f t="shared" si="19"/>
        <v>0.25</v>
      </c>
      <c r="S43" s="333">
        <f t="shared" si="19"/>
        <v>-2.5</v>
      </c>
      <c r="T43" s="333">
        <f t="shared" si="19"/>
        <v>0.75</v>
      </c>
      <c r="U43" s="333">
        <f t="shared" si="19"/>
        <v>-1.75</v>
      </c>
      <c r="V43" s="335">
        <f t="shared" si="19"/>
        <v>4.5</v>
      </c>
      <c r="W43" s="346">
        <f t="shared" si="19"/>
        <v>0.75</v>
      </c>
      <c r="X43" s="321"/>
      <c r="Y43" s="385"/>
      <c r="Z43" s="385"/>
      <c r="AA43" s="385"/>
      <c r="AB43" s="385"/>
      <c r="AC43" s="385"/>
      <c r="AD43" s="385"/>
      <c r="AE43" s="385"/>
    </row>
    <row r="44" spans="1:40" ht="13.5" thickBot="1" x14ac:dyDescent="0.25">
      <c r="A44" s="256" t="s">
        <v>27</v>
      </c>
      <c r="B44" s="257">
        <f>B40-B26</f>
        <v>131</v>
      </c>
      <c r="C44" s="258">
        <f t="shared" ref="C44:W44" si="20">C40-C26</f>
        <v>130</v>
      </c>
      <c r="D44" s="258">
        <f t="shared" si="20"/>
        <v>130</v>
      </c>
      <c r="E44" s="258">
        <f t="shared" si="20"/>
        <v>151</v>
      </c>
      <c r="F44" s="258">
        <f t="shared" si="20"/>
        <v>139</v>
      </c>
      <c r="G44" s="258">
        <f t="shared" si="20"/>
        <v>141</v>
      </c>
      <c r="H44" s="258">
        <f t="shared" si="20"/>
        <v>126</v>
      </c>
      <c r="I44" s="258">
        <f t="shared" si="20"/>
        <v>146</v>
      </c>
      <c r="J44" s="258">
        <f t="shared" si="20"/>
        <v>143</v>
      </c>
      <c r="K44" s="366">
        <f t="shared" si="20"/>
        <v>127</v>
      </c>
      <c r="L44" s="257">
        <f t="shared" si="20"/>
        <v>150</v>
      </c>
      <c r="M44" s="258">
        <f t="shared" si="20"/>
        <v>134</v>
      </c>
      <c r="N44" s="258">
        <f t="shared" si="20"/>
        <v>125</v>
      </c>
      <c r="O44" s="258">
        <f t="shared" si="20"/>
        <v>134</v>
      </c>
      <c r="P44" s="258">
        <f t="shared" si="20"/>
        <v>126</v>
      </c>
      <c r="Q44" s="258">
        <f t="shared" si="20"/>
        <v>132</v>
      </c>
      <c r="R44" s="258">
        <f t="shared" si="20"/>
        <v>117</v>
      </c>
      <c r="S44" s="258">
        <f t="shared" si="20"/>
        <v>123</v>
      </c>
      <c r="T44" s="258">
        <f t="shared" si="20"/>
        <v>129</v>
      </c>
      <c r="U44" s="258">
        <f t="shared" si="20"/>
        <v>108</v>
      </c>
      <c r="V44" s="366">
        <f t="shared" si="20"/>
        <v>141</v>
      </c>
      <c r="W44" s="288">
        <f t="shared" si="20"/>
        <v>133</v>
      </c>
      <c r="X44" s="342"/>
      <c r="Y44" s="210"/>
      <c r="Z44" s="210"/>
      <c r="AA44" s="385"/>
      <c r="AB44" s="385"/>
      <c r="AC44" s="385"/>
      <c r="AD44" s="385"/>
      <c r="AE44" s="385"/>
    </row>
    <row r="45" spans="1:40" x14ac:dyDescent="0.2">
      <c r="A45" s="260" t="s">
        <v>51</v>
      </c>
      <c r="B45" s="261">
        <v>425</v>
      </c>
      <c r="C45" s="262">
        <v>799</v>
      </c>
      <c r="D45" s="262">
        <v>622</v>
      </c>
      <c r="E45" s="262">
        <v>626</v>
      </c>
      <c r="F45" s="262">
        <v>542</v>
      </c>
      <c r="G45" s="262">
        <v>544</v>
      </c>
      <c r="H45" s="262">
        <v>861</v>
      </c>
      <c r="I45" s="262">
        <v>852</v>
      </c>
      <c r="J45" s="262">
        <v>600</v>
      </c>
      <c r="K45" s="367">
        <v>329</v>
      </c>
      <c r="L45" s="348">
        <v>474</v>
      </c>
      <c r="M45" s="349">
        <v>506</v>
      </c>
      <c r="N45" s="349">
        <v>504</v>
      </c>
      <c r="O45" s="349">
        <v>546</v>
      </c>
      <c r="P45" s="349">
        <v>549</v>
      </c>
      <c r="Q45" s="262">
        <v>542</v>
      </c>
      <c r="R45" s="262">
        <v>540</v>
      </c>
      <c r="S45" s="262">
        <v>840</v>
      </c>
      <c r="T45" s="262">
        <v>753</v>
      </c>
      <c r="U45" s="262">
        <v>424</v>
      </c>
      <c r="V45" s="263">
        <v>397</v>
      </c>
      <c r="W45" s="350">
        <f>SUM(B45:V45)</f>
        <v>12275</v>
      </c>
      <c r="X45" s="385" t="s">
        <v>56</v>
      </c>
      <c r="Y45" s="265">
        <f>W31-W45</f>
        <v>26</v>
      </c>
      <c r="Z45" s="266">
        <f>Y45/W31</f>
        <v>2.1136492968051378E-3</v>
      </c>
      <c r="AA45" s="385"/>
      <c r="AB45" s="385"/>
      <c r="AC45" s="385"/>
      <c r="AD45" s="385"/>
      <c r="AE45" s="385"/>
    </row>
    <row r="46" spans="1:40" x14ac:dyDescent="0.2">
      <c r="A46" s="267" t="s">
        <v>28</v>
      </c>
      <c r="B46" s="387">
        <v>40</v>
      </c>
      <c r="C46" s="388">
        <v>39.5</v>
      </c>
      <c r="D46" s="388">
        <v>39</v>
      </c>
      <c r="E46" s="388">
        <v>39.5</v>
      </c>
      <c r="F46" s="388">
        <v>38.5</v>
      </c>
      <c r="G46" s="388">
        <v>38</v>
      </c>
      <c r="H46" s="388">
        <v>38</v>
      </c>
      <c r="I46" s="388">
        <v>37.5</v>
      </c>
      <c r="J46" s="388">
        <v>37.5</v>
      </c>
      <c r="K46" s="311">
        <v>37.5</v>
      </c>
      <c r="L46" s="387">
        <v>39.5</v>
      </c>
      <c r="M46" s="388">
        <v>40</v>
      </c>
      <c r="N46" s="388">
        <v>39.5</v>
      </c>
      <c r="O46" s="388">
        <v>39</v>
      </c>
      <c r="P46" s="388">
        <v>40</v>
      </c>
      <c r="Q46" s="388">
        <v>39</v>
      </c>
      <c r="R46" s="388">
        <v>37.5</v>
      </c>
      <c r="S46" s="388">
        <v>38</v>
      </c>
      <c r="T46" s="388">
        <v>38</v>
      </c>
      <c r="U46" s="388">
        <v>37.5</v>
      </c>
      <c r="V46" s="389">
        <v>37</v>
      </c>
      <c r="W46" s="336"/>
      <c r="X46" s="385" t="s">
        <v>57</v>
      </c>
      <c r="Y46" s="385">
        <v>34.700000000000003</v>
      </c>
      <c r="Z46" s="385"/>
      <c r="AA46" s="385"/>
      <c r="AB46" s="385"/>
      <c r="AC46" s="385"/>
      <c r="AD46" s="385"/>
      <c r="AE46" s="385"/>
    </row>
    <row r="47" spans="1:40" ht="13.5" thickBot="1" x14ac:dyDescent="0.25">
      <c r="A47" s="268" t="s">
        <v>26</v>
      </c>
      <c r="B47" s="216">
        <f>(B46-B32)</f>
        <v>4</v>
      </c>
      <c r="C47" s="217">
        <f t="shared" ref="C47" si="21">(C46-C32)</f>
        <v>4</v>
      </c>
      <c r="D47" s="217">
        <f>(D46-D32)</f>
        <v>4</v>
      </c>
      <c r="E47" s="217">
        <f t="shared" ref="E47:V47" si="22">(E46-E32)</f>
        <v>3.5</v>
      </c>
      <c r="F47" s="217">
        <f t="shared" si="22"/>
        <v>3.5</v>
      </c>
      <c r="G47" s="217">
        <f t="shared" si="22"/>
        <v>3.5</v>
      </c>
      <c r="H47" s="217">
        <f t="shared" si="22"/>
        <v>4</v>
      </c>
      <c r="I47" s="217">
        <f t="shared" si="22"/>
        <v>3.5</v>
      </c>
      <c r="J47" s="217">
        <f t="shared" si="22"/>
        <v>3.5</v>
      </c>
      <c r="K47" s="337">
        <f t="shared" si="22"/>
        <v>4</v>
      </c>
      <c r="L47" s="216">
        <f t="shared" si="22"/>
        <v>3.5</v>
      </c>
      <c r="M47" s="217">
        <f t="shared" si="22"/>
        <v>4</v>
      </c>
      <c r="N47" s="217">
        <f t="shared" si="22"/>
        <v>4</v>
      </c>
      <c r="O47" s="217">
        <f t="shared" si="22"/>
        <v>4</v>
      </c>
      <c r="P47" s="217">
        <f t="shared" si="22"/>
        <v>4.5</v>
      </c>
      <c r="Q47" s="217">
        <f t="shared" si="22"/>
        <v>4</v>
      </c>
      <c r="R47" s="217">
        <f t="shared" si="22"/>
        <v>4</v>
      </c>
      <c r="S47" s="217">
        <f t="shared" si="22"/>
        <v>4.5</v>
      </c>
      <c r="T47" s="217">
        <f t="shared" si="22"/>
        <v>4</v>
      </c>
      <c r="U47" s="217">
        <f t="shared" si="22"/>
        <v>4.5</v>
      </c>
      <c r="V47" s="327">
        <f t="shared" si="22"/>
        <v>4</v>
      </c>
      <c r="W47" s="338"/>
      <c r="X47" s="385" t="s">
        <v>26</v>
      </c>
      <c r="Y47" s="385">
        <f>Y46-Y32</f>
        <v>5.0200000000000031</v>
      </c>
      <c r="Z47" s="385"/>
      <c r="AA47" s="385"/>
      <c r="AB47" s="385"/>
      <c r="AC47" s="385"/>
      <c r="AD47" s="385"/>
      <c r="AE47" s="385"/>
    </row>
    <row r="48" spans="1:40" x14ac:dyDescent="0.2">
      <c r="A48" s="385"/>
      <c r="B48" s="385"/>
      <c r="C48" s="385"/>
      <c r="D48" s="385">
        <v>39</v>
      </c>
      <c r="E48" s="385"/>
      <c r="F48" s="385"/>
      <c r="G48" s="385"/>
      <c r="H48" s="385"/>
      <c r="I48" s="385"/>
      <c r="J48" s="385"/>
      <c r="K48" s="385"/>
      <c r="L48" s="385"/>
      <c r="M48" s="385"/>
      <c r="N48" s="385"/>
      <c r="O48" s="385"/>
      <c r="P48" s="385"/>
      <c r="Q48" s="385">
        <v>39</v>
      </c>
      <c r="R48" s="385">
        <v>37.5</v>
      </c>
      <c r="S48" s="385" t="s">
        <v>65</v>
      </c>
      <c r="T48" s="385">
        <v>38</v>
      </c>
      <c r="U48" s="385"/>
      <c r="V48" s="385">
        <v>37</v>
      </c>
      <c r="W48" s="385"/>
      <c r="X48" s="385"/>
      <c r="Y48" s="385"/>
      <c r="Z48" s="385"/>
      <c r="AA48" s="385"/>
      <c r="AB48" s="385"/>
      <c r="AC48" s="385"/>
      <c r="AD48" s="385"/>
      <c r="AE48" s="441" t="s">
        <v>77</v>
      </c>
      <c r="AF48" s="442"/>
      <c r="AG48" s="442"/>
      <c r="AH48" s="443"/>
      <c r="AI48" s="414"/>
      <c r="AJ48" s="210"/>
      <c r="AK48" s="435" t="s">
        <v>85</v>
      </c>
      <c r="AL48" s="436"/>
      <c r="AM48" s="436"/>
      <c r="AN48" s="437"/>
    </row>
    <row r="49" spans="1:47" x14ac:dyDescent="0.2">
      <c r="A49" s="411"/>
      <c r="B49" s="411"/>
      <c r="C49" s="411"/>
      <c r="D49" s="411"/>
      <c r="E49" s="411"/>
      <c r="F49" s="411"/>
      <c r="G49" s="411"/>
      <c r="H49" s="411"/>
      <c r="I49" s="411"/>
      <c r="J49" s="411"/>
      <c r="K49" s="411"/>
      <c r="L49" s="411"/>
      <c r="M49" s="411"/>
      <c r="N49" s="411"/>
      <c r="O49" s="411"/>
      <c r="P49" s="411"/>
      <c r="Q49" s="411"/>
      <c r="R49" s="411"/>
      <c r="S49" s="411"/>
      <c r="T49" s="411"/>
      <c r="U49" s="411"/>
      <c r="V49" s="411"/>
      <c r="W49" s="411"/>
      <c r="X49" s="411"/>
      <c r="Y49" s="411"/>
      <c r="Z49" s="411"/>
      <c r="AA49" s="385"/>
      <c r="AB49" s="385"/>
      <c r="AC49" s="385"/>
      <c r="AD49" s="385"/>
      <c r="AE49" s="444" t="s">
        <v>78</v>
      </c>
      <c r="AF49" s="445"/>
      <c r="AG49" s="445"/>
      <c r="AH49" s="446"/>
      <c r="AI49" s="414"/>
      <c r="AJ49" s="210"/>
      <c r="AK49" s="438" t="s">
        <v>86</v>
      </c>
      <c r="AL49" s="439"/>
      <c r="AM49" s="439"/>
      <c r="AN49" s="440"/>
    </row>
    <row r="50" spans="1:47" ht="13.5" thickBot="1" x14ac:dyDescent="0.25">
      <c r="A50" s="385"/>
      <c r="B50" s="385">
        <v>40</v>
      </c>
      <c r="C50" s="399">
        <v>40</v>
      </c>
      <c r="D50" s="399">
        <v>40</v>
      </c>
      <c r="E50" s="399">
        <v>40</v>
      </c>
      <c r="F50" s="399">
        <v>40</v>
      </c>
      <c r="G50" s="399">
        <v>40</v>
      </c>
      <c r="H50" s="399">
        <v>40</v>
      </c>
      <c r="I50" s="399">
        <v>40</v>
      </c>
      <c r="J50" s="399">
        <v>40</v>
      </c>
      <c r="K50" s="399">
        <v>40</v>
      </c>
      <c r="L50" s="399">
        <v>40</v>
      </c>
      <c r="M50" s="399">
        <v>40</v>
      </c>
      <c r="N50" s="385"/>
      <c r="O50" s="385"/>
      <c r="P50" s="385"/>
      <c r="Q50" s="385"/>
      <c r="R50" s="385"/>
      <c r="S50" s="385"/>
      <c r="T50" s="385"/>
      <c r="U50" s="385"/>
      <c r="V50" s="385"/>
      <c r="W50" s="385"/>
      <c r="X50" s="385"/>
      <c r="Y50" s="385"/>
      <c r="Z50" s="385"/>
      <c r="AA50" s="370"/>
      <c r="AB50" s="370"/>
      <c r="AE50" s="376" t="s">
        <v>54</v>
      </c>
      <c r="AF50" s="377" t="s">
        <v>68</v>
      </c>
      <c r="AG50" s="377" t="s">
        <v>59</v>
      </c>
      <c r="AH50" s="378" t="s">
        <v>51</v>
      </c>
      <c r="AI50" s="414" t="s">
        <v>95</v>
      </c>
      <c r="AJ50" s="210"/>
      <c r="AK50" s="376" t="s">
        <v>54</v>
      </c>
      <c r="AL50" s="377" t="s">
        <v>68</v>
      </c>
      <c r="AM50" s="377" t="s">
        <v>59</v>
      </c>
      <c r="AN50" s="378" t="s">
        <v>51</v>
      </c>
      <c r="AP50" s="434"/>
      <c r="AQ50" s="434"/>
      <c r="AR50" s="434"/>
      <c r="AS50" s="434"/>
      <c r="AT50" s="413"/>
      <c r="AU50" s="413"/>
    </row>
    <row r="51" spans="1:47" ht="13.5" thickBot="1" x14ac:dyDescent="0.25">
      <c r="A51" s="230" t="s">
        <v>76</v>
      </c>
      <c r="B51" s="429" t="s">
        <v>53</v>
      </c>
      <c r="C51" s="430"/>
      <c r="D51" s="430"/>
      <c r="E51" s="430"/>
      <c r="F51" s="430"/>
      <c r="G51" s="430"/>
      <c r="H51" s="430"/>
      <c r="I51" s="430"/>
      <c r="J51" s="430"/>
      <c r="K51" s="430"/>
      <c r="L51" s="430"/>
      <c r="M51" s="431"/>
      <c r="N51" s="429" t="s">
        <v>63</v>
      </c>
      <c r="O51" s="430"/>
      <c r="P51" s="430"/>
      <c r="Q51" s="430"/>
      <c r="R51" s="430"/>
      <c r="S51" s="430"/>
      <c r="T51" s="430"/>
      <c r="U51" s="430"/>
      <c r="V51" s="430"/>
      <c r="W51" s="430"/>
      <c r="X51" s="431"/>
      <c r="Y51" s="292" t="s">
        <v>55</v>
      </c>
      <c r="Z51" s="370"/>
      <c r="AA51" s="370"/>
      <c r="AB51" s="370"/>
      <c r="AE51" s="379">
        <v>1</v>
      </c>
      <c r="AF51" s="380">
        <v>1</v>
      </c>
      <c r="AG51" s="380">
        <v>420</v>
      </c>
      <c r="AH51" s="386">
        <v>334</v>
      </c>
      <c r="AI51" s="411">
        <v>420</v>
      </c>
      <c r="AJ51" s="210"/>
      <c r="AK51" s="379">
        <v>1</v>
      </c>
      <c r="AL51" s="380">
        <v>1</v>
      </c>
      <c r="AM51" s="380">
        <v>430</v>
      </c>
      <c r="AN51" s="403">
        <v>346</v>
      </c>
      <c r="AO51" s="200">
        <v>44.5</v>
      </c>
      <c r="AP51" s="434"/>
      <c r="AQ51" s="434"/>
      <c r="AR51" s="434"/>
      <c r="AS51" s="434"/>
      <c r="AT51" s="413"/>
      <c r="AU51" s="413"/>
    </row>
    <row r="52" spans="1:47" x14ac:dyDescent="0.2">
      <c r="A52" s="231" t="s">
        <v>54</v>
      </c>
      <c r="B52" s="339">
        <v>1</v>
      </c>
      <c r="C52" s="232">
        <v>2</v>
      </c>
      <c r="D52" s="232">
        <v>3</v>
      </c>
      <c r="E52" s="232">
        <v>4</v>
      </c>
      <c r="F52" s="232">
        <v>5</v>
      </c>
      <c r="G52" s="232">
        <v>6</v>
      </c>
      <c r="H52" s="232">
        <v>7</v>
      </c>
      <c r="I52" s="232">
        <v>8</v>
      </c>
      <c r="J52" s="232">
        <v>9</v>
      </c>
      <c r="K52" s="232">
        <v>10</v>
      </c>
      <c r="L52" s="232">
        <v>11</v>
      </c>
      <c r="M52" s="340">
        <v>12</v>
      </c>
      <c r="N52" s="339">
        <v>1</v>
      </c>
      <c r="O52" s="232">
        <v>2</v>
      </c>
      <c r="P52" s="232">
        <v>3</v>
      </c>
      <c r="Q52" s="232">
        <v>4</v>
      </c>
      <c r="R52" s="232">
        <v>5</v>
      </c>
      <c r="S52" s="232">
        <v>6</v>
      </c>
      <c r="T52" s="232">
        <v>7</v>
      </c>
      <c r="U52" s="232">
        <v>8</v>
      </c>
      <c r="V52" s="232">
        <v>9</v>
      </c>
      <c r="W52" s="232">
        <v>10</v>
      </c>
      <c r="X52" s="340">
        <v>11</v>
      </c>
      <c r="Y52" s="343">
        <v>869</v>
      </c>
      <c r="Z52" s="370"/>
      <c r="AA52" s="370"/>
      <c r="AB52" s="370"/>
      <c r="AE52" s="381">
        <v>2</v>
      </c>
      <c r="AF52" s="382">
        <v>2</v>
      </c>
      <c r="AG52" s="416" t="s">
        <v>79</v>
      </c>
      <c r="AH52" s="389">
        <v>644</v>
      </c>
      <c r="AI52" s="416" t="s">
        <v>96</v>
      </c>
      <c r="AJ52" s="210"/>
      <c r="AK52" s="381">
        <v>2</v>
      </c>
      <c r="AL52" s="382">
        <v>2</v>
      </c>
      <c r="AM52" s="416" t="s">
        <v>87</v>
      </c>
      <c r="AN52" s="406">
        <v>820</v>
      </c>
      <c r="AO52" s="200">
        <v>44</v>
      </c>
      <c r="AP52" s="417" t="s">
        <v>94</v>
      </c>
      <c r="AQ52" s="413"/>
      <c r="AR52" s="413"/>
      <c r="AS52" s="413"/>
      <c r="AT52" s="413"/>
      <c r="AU52" s="413"/>
    </row>
    <row r="53" spans="1:47" x14ac:dyDescent="0.2">
      <c r="A53" s="231" t="s">
        <v>2</v>
      </c>
      <c r="B53" s="233">
        <v>1</v>
      </c>
      <c r="C53" s="307">
        <v>2</v>
      </c>
      <c r="D53" s="234">
        <v>3</v>
      </c>
      <c r="E53" s="234">
        <v>3</v>
      </c>
      <c r="F53" s="294">
        <v>4</v>
      </c>
      <c r="G53" s="294">
        <v>4</v>
      </c>
      <c r="H53" s="314">
        <v>5</v>
      </c>
      <c r="I53" s="314">
        <v>5</v>
      </c>
      <c r="J53" s="315">
        <v>6</v>
      </c>
      <c r="K53" s="315">
        <v>6</v>
      </c>
      <c r="L53" s="235">
        <v>7</v>
      </c>
      <c r="M53" s="326">
        <v>8</v>
      </c>
      <c r="N53" s="233">
        <v>1</v>
      </c>
      <c r="O53" s="307">
        <v>2</v>
      </c>
      <c r="P53" s="234">
        <v>3</v>
      </c>
      <c r="Q53" s="234">
        <v>3</v>
      </c>
      <c r="R53" s="294">
        <v>4</v>
      </c>
      <c r="S53" s="314">
        <v>5</v>
      </c>
      <c r="T53" s="315">
        <v>6</v>
      </c>
      <c r="U53" s="235">
        <v>7</v>
      </c>
      <c r="V53" s="326">
        <v>8</v>
      </c>
      <c r="W53" s="361">
        <v>9</v>
      </c>
      <c r="X53" s="362">
        <v>10</v>
      </c>
      <c r="Y53" s="214" t="s">
        <v>0</v>
      </c>
      <c r="Z53" s="370"/>
      <c r="AA53" s="313"/>
      <c r="AB53" s="313"/>
      <c r="AE53" s="381">
        <v>3</v>
      </c>
      <c r="AF53" s="382">
        <v>3</v>
      </c>
      <c r="AG53" s="382" t="s">
        <v>80</v>
      </c>
      <c r="AH53" s="389">
        <v>498</v>
      </c>
      <c r="AI53" s="382" t="s">
        <v>97</v>
      </c>
      <c r="AJ53" s="210"/>
      <c r="AK53" s="381">
        <v>3</v>
      </c>
      <c r="AL53" s="382">
        <v>3</v>
      </c>
      <c r="AM53" s="382" t="s">
        <v>88</v>
      </c>
      <c r="AN53" s="406">
        <v>513</v>
      </c>
      <c r="AO53" s="200">
        <v>43.5</v>
      </c>
      <c r="AP53" s="415"/>
      <c r="AQ53" s="415"/>
      <c r="AR53" s="415"/>
      <c r="AS53" s="413"/>
      <c r="AT53" s="413"/>
      <c r="AU53" s="413"/>
    </row>
    <row r="54" spans="1:47" x14ac:dyDescent="0.2">
      <c r="A54" s="236" t="s">
        <v>3</v>
      </c>
      <c r="B54" s="237">
        <v>520</v>
      </c>
      <c r="C54" s="238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308">
        <v>520</v>
      </c>
      <c r="N54" s="237">
        <v>520</v>
      </c>
      <c r="O54" s="238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308">
        <v>520</v>
      </c>
      <c r="Y54" s="240">
        <v>520</v>
      </c>
      <c r="Z54" s="341"/>
      <c r="AA54" s="313"/>
      <c r="AB54" s="313"/>
      <c r="AE54" s="381">
        <v>4</v>
      </c>
      <c r="AF54" s="382">
        <v>3</v>
      </c>
      <c r="AG54" s="382" t="s">
        <v>80</v>
      </c>
      <c r="AH54" s="389">
        <v>498</v>
      </c>
      <c r="AI54" s="382" t="s">
        <v>97</v>
      </c>
      <c r="AJ54" s="210"/>
      <c r="AK54" s="381">
        <v>4</v>
      </c>
      <c r="AL54" s="382">
        <v>3</v>
      </c>
      <c r="AM54" s="382" t="s">
        <v>88</v>
      </c>
      <c r="AN54" s="406">
        <v>514</v>
      </c>
      <c r="AO54" s="200">
        <v>43.5</v>
      </c>
      <c r="AP54" s="415"/>
      <c r="AQ54" s="415"/>
      <c r="AR54" s="415"/>
      <c r="AS54" s="413"/>
      <c r="AT54" s="413"/>
      <c r="AU54" s="413"/>
    </row>
    <row r="55" spans="1:47" x14ac:dyDescent="0.2">
      <c r="A55" s="241" t="s">
        <v>6</v>
      </c>
      <c r="B55" s="242">
        <v>474</v>
      </c>
      <c r="C55" s="243">
        <v>495</v>
      </c>
      <c r="D55" s="243">
        <v>512</v>
      </c>
      <c r="E55" s="243">
        <v>516</v>
      </c>
      <c r="F55" s="243">
        <v>537</v>
      </c>
      <c r="G55" s="243">
        <v>548</v>
      </c>
      <c r="H55" s="243">
        <v>569</v>
      </c>
      <c r="I55" s="243">
        <v>562</v>
      </c>
      <c r="J55" s="243">
        <v>592</v>
      </c>
      <c r="K55" s="243">
        <v>590</v>
      </c>
      <c r="L55" s="243">
        <v>623</v>
      </c>
      <c r="M55" s="281">
        <v>651</v>
      </c>
      <c r="N55" s="242">
        <v>545</v>
      </c>
      <c r="O55" s="243">
        <v>577</v>
      </c>
      <c r="P55" s="243">
        <v>523</v>
      </c>
      <c r="Q55" s="243">
        <v>570</v>
      </c>
      <c r="R55" s="243">
        <v>517</v>
      </c>
      <c r="S55" s="243">
        <v>548</v>
      </c>
      <c r="T55" s="243">
        <v>560</v>
      </c>
      <c r="U55" s="243">
        <v>531</v>
      </c>
      <c r="V55" s="243">
        <v>556</v>
      </c>
      <c r="W55" s="243">
        <v>544</v>
      </c>
      <c r="X55" s="281">
        <v>614</v>
      </c>
      <c r="Y55" s="317">
        <v>552.03763440860212</v>
      </c>
      <c r="Z55" s="325"/>
      <c r="AA55" s="370"/>
      <c r="AB55" s="370"/>
      <c r="AE55" s="381">
        <v>5</v>
      </c>
      <c r="AF55" s="382">
        <v>4</v>
      </c>
      <c r="AG55" s="382" t="s">
        <v>81</v>
      </c>
      <c r="AH55" s="389">
        <v>599</v>
      </c>
      <c r="AI55" s="382" t="s">
        <v>88</v>
      </c>
      <c r="AJ55" s="210"/>
      <c r="AK55" s="381">
        <v>5</v>
      </c>
      <c r="AL55" s="382">
        <v>4</v>
      </c>
      <c r="AM55" s="382" t="s">
        <v>89</v>
      </c>
      <c r="AN55" s="406">
        <v>769</v>
      </c>
      <c r="AO55" s="200">
        <v>43</v>
      </c>
      <c r="AP55" s="415"/>
      <c r="AQ55" s="415"/>
      <c r="AR55" s="415"/>
      <c r="AS55" s="413"/>
      <c r="AT55" s="413"/>
      <c r="AU55" s="413"/>
    </row>
    <row r="56" spans="1:47" x14ac:dyDescent="0.2">
      <c r="A56" s="231" t="s">
        <v>7</v>
      </c>
      <c r="B56" s="245">
        <v>68</v>
      </c>
      <c r="C56" s="246">
        <v>95.8</v>
      </c>
      <c r="D56" s="246">
        <v>100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82">
        <v>100</v>
      </c>
      <c r="N56" s="245">
        <v>60</v>
      </c>
      <c r="O56" s="246">
        <v>63.2</v>
      </c>
      <c r="P56" s="246">
        <v>76.3</v>
      </c>
      <c r="Q56" s="246">
        <v>72.5</v>
      </c>
      <c r="R56" s="246">
        <v>80</v>
      </c>
      <c r="S56" s="246">
        <v>58.5</v>
      </c>
      <c r="T56" s="246">
        <v>75</v>
      </c>
      <c r="U56" s="246">
        <v>68.3</v>
      </c>
      <c r="V56" s="246">
        <v>76.8</v>
      </c>
      <c r="W56" s="246">
        <v>81.2</v>
      </c>
      <c r="X56" s="282">
        <v>69</v>
      </c>
      <c r="Y56" s="449">
        <v>0.70430107526881724</v>
      </c>
      <c r="Z56" s="341"/>
      <c r="AA56" s="210"/>
      <c r="AB56" s="210"/>
      <c r="AE56" s="387">
        <v>6</v>
      </c>
      <c r="AF56" s="388">
        <v>4</v>
      </c>
      <c r="AG56" s="388" t="s">
        <v>81</v>
      </c>
      <c r="AH56" s="389">
        <v>600</v>
      </c>
      <c r="AI56" s="382" t="s">
        <v>88</v>
      </c>
      <c r="AJ56" s="210"/>
      <c r="AK56" s="404">
        <v>6</v>
      </c>
      <c r="AL56" s="405">
        <v>5</v>
      </c>
      <c r="AM56" s="405" t="s">
        <v>90</v>
      </c>
      <c r="AN56" s="406">
        <v>585</v>
      </c>
      <c r="AO56" s="200">
        <v>42.5</v>
      </c>
      <c r="AP56" s="415">
        <v>42.5</v>
      </c>
      <c r="AQ56" s="415"/>
      <c r="AR56" s="415"/>
      <c r="AS56" s="413"/>
      <c r="AT56" s="413"/>
      <c r="AU56" s="413"/>
    </row>
    <row r="57" spans="1:47" ht="13.5" thickBot="1" x14ac:dyDescent="0.25">
      <c r="A57" s="231" t="s">
        <v>8</v>
      </c>
      <c r="B57" s="329">
        <v>9.8000000000000004E-2</v>
      </c>
      <c r="C57" s="330">
        <v>5.7000000000000002E-2</v>
      </c>
      <c r="D57" s="330">
        <v>0.03</v>
      </c>
      <c r="E57" s="330">
        <v>3.6999999999999998E-2</v>
      </c>
      <c r="F57" s="330">
        <v>3.1E-2</v>
      </c>
      <c r="G57" s="330">
        <v>4.1000000000000002E-2</v>
      </c>
      <c r="H57" s="330">
        <v>4.1000000000000002E-2</v>
      </c>
      <c r="I57" s="330">
        <v>3.7999999999999999E-2</v>
      </c>
      <c r="J57" s="330">
        <v>3.9E-2</v>
      </c>
      <c r="K57" s="330">
        <v>3.2000000000000001E-2</v>
      </c>
      <c r="L57" s="330">
        <v>2.5000000000000001E-2</v>
      </c>
      <c r="M57" s="334">
        <v>4.2000000000000003E-2</v>
      </c>
      <c r="N57" s="329">
        <v>0.10299999999999999</v>
      </c>
      <c r="O57" s="330">
        <v>9.6000000000000002E-2</v>
      </c>
      <c r="P57" s="330">
        <v>9.2999999999999999E-2</v>
      </c>
      <c r="Q57" s="330">
        <v>9.6000000000000002E-2</v>
      </c>
      <c r="R57" s="330">
        <v>8.4000000000000005E-2</v>
      </c>
      <c r="S57" s="330">
        <v>0.10100000000000001</v>
      </c>
      <c r="T57" s="330">
        <v>0.08</v>
      </c>
      <c r="U57" s="330">
        <v>9.5000000000000001E-2</v>
      </c>
      <c r="V57" s="330">
        <v>8.3000000000000004E-2</v>
      </c>
      <c r="W57" s="330">
        <v>8.6999999999999994E-2</v>
      </c>
      <c r="X57" s="334">
        <v>8.6999999999999994E-2</v>
      </c>
      <c r="Y57" s="448">
        <v>9.5984557832883691E-2</v>
      </c>
      <c r="Z57" s="341"/>
      <c r="AA57" s="370"/>
      <c r="AB57" s="370"/>
      <c r="AE57" s="387">
        <v>7</v>
      </c>
      <c r="AF57" s="388">
        <v>5</v>
      </c>
      <c r="AG57" s="388" t="s">
        <v>82</v>
      </c>
      <c r="AH57" s="389">
        <v>641</v>
      </c>
      <c r="AI57" s="412" t="s">
        <v>98</v>
      </c>
      <c r="AJ57" s="210"/>
      <c r="AK57" s="404">
        <v>7</v>
      </c>
      <c r="AL57" s="405">
        <v>5</v>
      </c>
      <c r="AM57" s="405" t="s">
        <v>90</v>
      </c>
      <c r="AN57" s="406">
        <v>585</v>
      </c>
      <c r="AO57" s="200">
        <v>42.5</v>
      </c>
      <c r="AP57" s="415">
        <v>42.5</v>
      </c>
      <c r="AQ57" s="415"/>
      <c r="AR57" s="415"/>
      <c r="AS57" s="413"/>
      <c r="AT57" s="413"/>
      <c r="AU57" s="413"/>
    </row>
    <row r="58" spans="1:47" x14ac:dyDescent="0.2">
      <c r="A58" s="241" t="s">
        <v>1</v>
      </c>
      <c r="B58" s="332">
        <f>B55/B54*100-100</f>
        <v>-8.8461538461538538</v>
      </c>
      <c r="C58" s="333">
        <f t="shared" ref="C58:E58" si="23">C55/C54*100-100</f>
        <v>-4.8076923076923066</v>
      </c>
      <c r="D58" s="333">
        <f t="shared" si="23"/>
        <v>-1.538461538461533</v>
      </c>
      <c r="E58" s="333">
        <f t="shared" si="23"/>
        <v>-0.7692307692307736</v>
      </c>
      <c r="F58" s="333">
        <f>F55/F54*100-100</f>
        <v>3.2692307692307736</v>
      </c>
      <c r="G58" s="333">
        <f t="shared" ref="G58:M58" si="24">G55/G54*100-100</f>
        <v>5.3846153846153868</v>
      </c>
      <c r="H58" s="333">
        <f t="shared" si="24"/>
        <v>9.423076923076934</v>
      </c>
      <c r="I58" s="333">
        <f t="shared" si="24"/>
        <v>8.076923076923066</v>
      </c>
      <c r="J58" s="333">
        <v>13.84615384615384</v>
      </c>
      <c r="K58" s="333">
        <v>13.461538461538453</v>
      </c>
      <c r="L58" s="333">
        <f t="shared" si="24"/>
        <v>19.807692307692307</v>
      </c>
      <c r="M58" s="335">
        <f t="shared" si="24"/>
        <v>25.192307692307693</v>
      </c>
      <c r="N58" s="332">
        <f>N55/N54*100-100</f>
        <v>4.8076923076923066</v>
      </c>
      <c r="O58" s="333">
        <f t="shared" ref="O58:Y58" si="25">O55/O54*100-100</f>
        <v>10.961538461538467</v>
      </c>
      <c r="P58" s="333">
        <f t="shared" si="25"/>
        <v>0.5769230769230802</v>
      </c>
      <c r="Q58" s="333">
        <f t="shared" si="25"/>
        <v>9.6153846153846274</v>
      </c>
      <c r="R58" s="333">
        <f t="shared" si="25"/>
        <v>-0.5769230769230802</v>
      </c>
      <c r="S58" s="333">
        <f t="shared" si="25"/>
        <v>5.3846153846153868</v>
      </c>
      <c r="T58" s="333">
        <f t="shared" si="25"/>
        <v>7.6923076923076934</v>
      </c>
      <c r="U58" s="333">
        <f t="shared" si="25"/>
        <v>2.1153846153846132</v>
      </c>
      <c r="V58" s="333">
        <f t="shared" si="25"/>
        <v>6.9230769230769198</v>
      </c>
      <c r="W58" s="333">
        <f t="shared" si="25"/>
        <v>4.6153846153846274</v>
      </c>
      <c r="X58" s="335">
        <f t="shared" si="25"/>
        <v>18.07692307692308</v>
      </c>
      <c r="Y58" s="451">
        <f t="shared" si="25"/>
        <v>6.1610835401157971</v>
      </c>
      <c r="Z58" s="450"/>
      <c r="AA58" s="210"/>
      <c r="AB58" s="210"/>
      <c r="AE58" s="387">
        <v>8</v>
      </c>
      <c r="AF58" s="388">
        <v>5</v>
      </c>
      <c r="AG58" s="388" t="s">
        <v>82</v>
      </c>
      <c r="AH58" s="389">
        <v>642</v>
      </c>
      <c r="AI58" s="412" t="s">
        <v>98</v>
      </c>
      <c r="AJ58" s="210"/>
      <c r="AK58" s="404">
        <v>8</v>
      </c>
      <c r="AL58" s="405">
        <v>6</v>
      </c>
      <c r="AM58" s="405" t="s">
        <v>91</v>
      </c>
      <c r="AN58" s="406">
        <v>467</v>
      </c>
      <c r="AO58" s="200">
        <v>42</v>
      </c>
      <c r="AP58" s="413">
        <v>42</v>
      </c>
      <c r="AQ58" s="413"/>
      <c r="AR58" s="413"/>
      <c r="AS58" s="413"/>
      <c r="AT58" s="413"/>
      <c r="AU58" s="413"/>
    </row>
    <row r="59" spans="1:47" ht="13.5" thickBot="1" x14ac:dyDescent="0.25">
      <c r="A59" s="256" t="s">
        <v>27</v>
      </c>
      <c r="B59" s="257">
        <f t="shared" ref="B59:I59" si="26">B55-B40</f>
        <v>81</v>
      </c>
      <c r="C59" s="258">
        <f t="shared" si="26"/>
        <v>97</v>
      </c>
      <c r="D59" s="258">
        <f t="shared" si="26"/>
        <v>105</v>
      </c>
      <c r="E59" s="258">
        <f t="shared" si="26"/>
        <v>108</v>
      </c>
      <c r="F59" s="258">
        <f t="shared" si="26"/>
        <v>122</v>
      </c>
      <c r="G59" s="258">
        <f t="shared" si="26"/>
        <v>135</v>
      </c>
      <c r="H59" s="258">
        <f t="shared" si="26"/>
        <v>170</v>
      </c>
      <c r="I59" s="258">
        <f t="shared" si="26"/>
        <v>145</v>
      </c>
      <c r="J59" s="258">
        <v>174</v>
      </c>
      <c r="K59" s="258">
        <v>185</v>
      </c>
      <c r="L59" s="258">
        <f t="shared" ref="L59:Y59" si="27">L55-J40</f>
        <v>205</v>
      </c>
      <c r="M59" s="366">
        <f t="shared" si="27"/>
        <v>246</v>
      </c>
      <c r="N59" s="257">
        <f t="shared" si="27"/>
        <v>131</v>
      </c>
      <c r="O59" s="258">
        <f t="shared" si="27"/>
        <v>179</v>
      </c>
      <c r="P59" s="258">
        <f t="shared" si="27"/>
        <v>135</v>
      </c>
      <c r="Q59" s="258">
        <f t="shared" si="27"/>
        <v>166</v>
      </c>
      <c r="R59" s="258">
        <f t="shared" si="27"/>
        <v>135</v>
      </c>
      <c r="S59" s="258">
        <f t="shared" si="27"/>
        <v>151</v>
      </c>
      <c r="T59" s="258">
        <f t="shared" si="27"/>
        <v>159</v>
      </c>
      <c r="U59" s="258">
        <f t="shared" si="27"/>
        <v>141</v>
      </c>
      <c r="V59" s="258">
        <f t="shared" si="27"/>
        <v>153</v>
      </c>
      <c r="W59" s="258">
        <f t="shared" si="27"/>
        <v>151</v>
      </c>
      <c r="X59" s="366">
        <f t="shared" si="27"/>
        <v>196</v>
      </c>
      <c r="Y59" s="288">
        <f t="shared" si="27"/>
        <v>149.03763440860212</v>
      </c>
      <c r="Z59" s="342"/>
      <c r="AA59" s="265">
        <f>W45-Y60</f>
        <v>17</v>
      </c>
      <c r="AB59" s="266">
        <f>AA59/W45</f>
        <v>1.3849287169042769E-3</v>
      </c>
      <c r="AE59" s="387">
        <v>9</v>
      </c>
      <c r="AF59" s="388">
        <v>6</v>
      </c>
      <c r="AG59" s="388" t="s">
        <v>83</v>
      </c>
      <c r="AH59" s="389">
        <v>460</v>
      </c>
      <c r="AI59" s="412" t="s">
        <v>99</v>
      </c>
      <c r="AJ59" s="210"/>
      <c r="AK59" s="404">
        <v>9</v>
      </c>
      <c r="AL59" s="405">
        <v>6</v>
      </c>
      <c r="AM59" s="405" t="s">
        <v>91</v>
      </c>
      <c r="AN59" s="406">
        <v>467</v>
      </c>
      <c r="AO59" s="200">
        <v>42</v>
      </c>
      <c r="AP59" s="413">
        <v>42</v>
      </c>
      <c r="AQ59" s="413"/>
      <c r="AR59" s="413"/>
      <c r="AS59" s="413"/>
      <c r="AT59" s="413"/>
      <c r="AU59" s="413"/>
    </row>
    <row r="60" spans="1:47" x14ac:dyDescent="0.2">
      <c r="A60" s="260" t="s">
        <v>51</v>
      </c>
      <c r="B60" s="261">
        <v>334</v>
      </c>
      <c r="C60" s="262">
        <v>644</v>
      </c>
      <c r="D60" s="262">
        <v>498</v>
      </c>
      <c r="E60" s="262">
        <v>498</v>
      </c>
      <c r="F60" s="262">
        <v>599</v>
      </c>
      <c r="G60" s="262">
        <v>600</v>
      </c>
      <c r="H60" s="262">
        <v>641</v>
      </c>
      <c r="I60" s="262">
        <v>642</v>
      </c>
      <c r="J60" s="262">
        <v>460</v>
      </c>
      <c r="K60" s="262">
        <v>460</v>
      </c>
      <c r="L60" s="262">
        <v>530</v>
      </c>
      <c r="M60" s="410">
        <v>284</v>
      </c>
      <c r="N60" s="407">
        <v>472</v>
      </c>
      <c r="O60" s="349">
        <v>506</v>
      </c>
      <c r="P60" s="349">
        <v>503</v>
      </c>
      <c r="Q60" s="349">
        <v>546</v>
      </c>
      <c r="R60" s="349">
        <v>548</v>
      </c>
      <c r="S60" s="262">
        <v>541</v>
      </c>
      <c r="T60" s="262">
        <v>540</v>
      </c>
      <c r="U60" s="262">
        <v>839</v>
      </c>
      <c r="V60" s="262">
        <v>752</v>
      </c>
      <c r="W60" s="262">
        <v>424</v>
      </c>
      <c r="X60" s="263">
        <v>397</v>
      </c>
      <c r="Y60" s="350">
        <f>SUM(B60:X60)</f>
        <v>12258</v>
      </c>
      <c r="Z60" s="370" t="s">
        <v>56</v>
      </c>
      <c r="AA60" s="370">
        <v>38.61</v>
      </c>
      <c r="AB60" s="370"/>
      <c r="AE60" s="387">
        <v>10</v>
      </c>
      <c r="AF60" s="388">
        <v>6</v>
      </c>
      <c r="AG60" s="388" t="s">
        <v>83</v>
      </c>
      <c r="AH60" s="389">
        <v>460</v>
      </c>
      <c r="AI60" s="412" t="s">
        <v>99</v>
      </c>
      <c r="AJ60" s="210"/>
      <c r="AK60" s="404">
        <v>10</v>
      </c>
      <c r="AL60" s="405">
        <v>7</v>
      </c>
      <c r="AM60" s="405" t="s">
        <v>92</v>
      </c>
      <c r="AN60" s="406">
        <v>674</v>
      </c>
      <c r="AO60" s="200">
        <v>41</v>
      </c>
      <c r="AP60" s="413">
        <v>41</v>
      </c>
      <c r="AQ60" s="413"/>
      <c r="AR60" s="413"/>
      <c r="AS60" s="413"/>
      <c r="AT60" s="413"/>
      <c r="AU60" s="413"/>
    </row>
    <row r="61" spans="1:47" ht="13.5" thickBot="1" x14ac:dyDescent="0.25">
      <c r="A61" s="267" t="s">
        <v>28</v>
      </c>
      <c r="B61" s="400">
        <v>44.5</v>
      </c>
      <c r="C61" s="401">
        <v>44</v>
      </c>
      <c r="D61" s="401">
        <v>44</v>
      </c>
      <c r="E61" s="401">
        <v>44</v>
      </c>
      <c r="F61" s="401">
        <v>43.5</v>
      </c>
      <c r="G61" s="401">
        <v>43.5</v>
      </c>
      <c r="H61" s="401">
        <v>43</v>
      </c>
      <c r="I61" s="401">
        <v>43</v>
      </c>
      <c r="J61" s="401">
        <v>42</v>
      </c>
      <c r="K61" s="401">
        <v>42</v>
      </c>
      <c r="L61" s="401">
        <v>41</v>
      </c>
      <c r="M61" s="402">
        <v>40</v>
      </c>
      <c r="N61" s="408"/>
      <c r="O61" s="374"/>
      <c r="P61" s="374"/>
      <c r="Q61" s="374"/>
      <c r="R61" s="374"/>
      <c r="S61" s="374"/>
      <c r="T61" s="374"/>
      <c r="U61" s="374"/>
      <c r="V61" s="374"/>
      <c r="W61" s="374"/>
      <c r="X61" s="375"/>
      <c r="Y61" s="336"/>
      <c r="Z61" s="370" t="s">
        <v>57</v>
      </c>
      <c r="AA61" s="370">
        <f>AA60-Y46</f>
        <v>3.9099999999999966</v>
      </c>
      <c r="AB61" s="370"/>
      <c r="AE61" s="387">
        <v>11</v>
      </c>
      <c r="AF61" s="388">
        <v>7</v>
      </c>
      <c r="AG61" s="388" t="s">
        <v>84</v>
      </c>
      <c r="AH61" s="389">
        <v>530</v>
      </c>
      <c r="AI61" s="412" t="s">
        <v>100</v>
      </c>
      <c r="AK61" s="216">
        <v>11</v>
      </c>
      <c r="AL61" s="217">
        <v>8</v>
      </c>
      <c r="AM61" s="217">
        <v>640</v>
      </c>
      <c r="AN61" s="327">
        <v>323</v>
      </c>
      <c r="AO61" s="200">
        <v>40</v>
      </c>
      <c r="AP61" s="413"/>
      <c r="AQ61" s="413"/>
      <c r="AR61" s="413"/>
      <c r="AS61" s="413"/>
      <c r="AT61" s="413"/>
      <c r="AU61" s="413"/>
    </row>
    <row r="62" spans="1:47" ht="13.5" thickBot="1" x14ac:dyDescent="0.25">
      <c r="A62" s="268" t="s">
        <v>26</v>
      </c>
      <c r="B62" s="216">
        <f>(B61-B50)</f>
        <v>4.5</v>
      </c>
      <c r="C62" s="217">
        <f t="shared" ref="C62:M62" si="28">(C61-C50)</f>
        <v>4</v>
      </c>
      <c r="D62" s="217">
        <f t="shared" si="28"/>
        <v>4</v>
      </c>
      <c r="E62" s="217">
        <f t="shared" si="28"/>
        <v>4</v>
      </c>
      <c r="F62" s="217">
        <f t="shared" si="28"/>
        <v>3.5</v>
      </c>
      <c r="G62" s="217">
        <f t="shared" si="28"/>
        <v>3.5</v>
      </c>
      <c r="H62" s="217">
        <f t="shared" si="28"/>
        <v>3</v>
      </c>
      <c r="I62" s="217">
        <f t="shared" si="28"/>
        <v>3</v>
      </c>
      <c r="J62" s="217">
        <f t="shared" si="28"/>
        <v>2</v>
      </c>
      <c r="K62" s="217">
        <f t="shared" si="28"/>
        <v>2</v>
      </c>
      <c r="L62" s="217">
        <f t="shared" si="28"/>
        <v>1</v>
      </c>
      <c r="M62" s="327">
        <f t="shared" si="28"/>
        <v>0</v>
      </c>
      <c r="N62" s="409">
        <f t="shared" ref="N62:X62" si="29">(N61-L46)</f>
        <v>-39.5</v>
      </c>
      <c r="O62" s="217">
        <f t="shared" si="29"/>
        <v>-40</v>
      </c>
      <c r="P62" s="217">
        <f t="shared" si="29"/>
        <v>-39.5</v>
      </c>
      <c r="Q62" s="217">
        <f t="shared" si="29"/>
        <v>-39</v>
      </c>
      <c r="R62" s="217">
        <f t="shared" si="29"/>
        <v>-40</v>
      </c>
      <c r="S62" s="217">
        <f t="shared" si="29"/>
        <v>-39</v>
      </c>
      <c r="T62" s="217">
        <f t="shared" si="29"/>
        <v>-37.5</v>
      </c>
      <c r="U62" s="217">
        <f t="shared" si="29"/>
        <v>-38</v>
      </c>
      <c r="V62" s="217">
        <f t="shared" si="29"/>
        <v>-38</v>
      </c>
      <c r="W62" s="217">
        <f t="shared" si="29"/>
        <v>-37.5</v>
      </c>
      <c r="X62" s="327">
        <f t="shared" si="29"/>
        <v>-37</v>
      </c>
      <c r="Y62" s="338"/>
      <c r="Z62" s="370" t="s">
        <v>26</v>
      </c>
      <c r="AE62" s="216">
        <v>12</v>
      </c>
      <c r="AF62" s="217">
        <v>8</v>
      </c>
      <c r="AG62" s="217">
        <v>620</v>
      </c>
      <c r="AH62" s="327">
        <v>284</v>
      </c>
      <c r="AI62" s="217">
        <v>610</v>
      </c>
      <c r="AP62" s="413"/>
      <c r="AQ62" s="413"/>
      <c r="AR62" s="413"/>
      <c r="AS62" s="413"/>
      <c r="AT62" s="413"/>
      <c r="AU62" s="413"/>
    </row>
    <row r="63" spans="1:47" x14ac:dyDescent="0.2">
      <c r="B63" s="200">
        <v>44.5</v>
      </c>
      <c r="C63" s="200">
        <v>44</v>
      </c>
      <c r="D63" s="200">
        <v>44</v>
      </c>
      <c r="E63" s="200">
        <v>44</v>
      </c>
      <c r="F63" s="200">
        <v>43.5</v>
      </c>
      <c r="G63" s="200">
        <v>43.5</v>
      </c>
      <c r="H63" s="200">
        <v>43</v>
      </c>
      <c r="I63" s="200">
        <v>43</v>
      </c>
      <c r="J63" s="200">
        <v>42</v>
      </c>
      <c r="K63" s="200">
        <v>42</v>
      </c>
      <c r="L63" s="200">
        <v>41</v>
      </c>
      <c r="M63" s="200">
        <v>40</v>
      </c>
      <c r="AP63" s="413"/>
      <c r="AQ63" s="413"/>
      <c r="AR63" s="413"/>
      <c r="AS63" s="413"/>
      <c r="AT63" s="413"/>
      <c r="AU63" s="413"/>
    </row>
    <row r="64" spans="1:47" x14ac:dyDescent="0.2">
      <c r="AP64" s="413"/>
      <c r="AQ64" s="413"/>
      <c r="AR64" s="413"/>
      <c r="AS64" s="413"/>
      <c r="AT64" s="413"/>
      <c r="AU64" s="413"/>
    </row>
    <row r="65" spans="17:33" x14ac:dyDescent="0.2">
      <c r="Q65" s="319"/>
      <c r="R65" s="319"/>
      <c r="U65" s="200"/>
      <c r="V65" s="200"/>
    </row>
    <row r="66" spans="17:33" x14ac:dyDescent="0.2">
      <c r="Q66" s="319"/>
      <c r="AD66" s="413"/>
      <c r="AE66" s="413"/>
      <c r="AF66" s="413"/>
      <c r="AG66" s="413"/>
    </row>
    <row r="67" spans="17:33" x14ac:dyDescent="0.2">
      <c r="Q67" s="319"/>
      <c r="AD67" s="413"/>
      <c r="AE67" s="413"/>
      <c r="AF67" s="413"/>
      <c r="AG67" s="413"/>
    </row>
    <row r="68" spans="17:33" x14ac:dyDescent="0.2">
      <c r="Q68" s="319"/>
    </row>
    <row r="69" spans="17:33" x14ac:dyDescent="0.2">
      <c r="Q69" s="319"/>
    </row>
    <row r="70" spans="17:33" x14ac:dyDescent="0.2">
      <c r="Q70" s="319"/>
    </row>
    <row r="71" spans="17:33" x14ac:dyDescent="0.2">
      <c r="Q71" s="319"/>
    </row>
    <row r="72" spans="17:33" x14ac:dyDescent="0.2">
      <c r="Q72" s="319"/>
    </row>
    <row r="73" spans="17:33" x14ac:dyDescent="0.2">
      <c r="Q73" s="319"/>
    </row>
    <row r="74" spans="17:33" x14ac:dyDescent="0.2">
      <c r="Q74" s="319"/>
    </row>
    <row r="75" spans="17:33" x14ac:dyDescent="0.2">
      <c r="Q75" s="319"/>
    </row>
    <row r="76" spans="17:33" x14ac:dyDescent="0.2">
      <c r="Q76" s="319"/>
    </row>
    <row r="77" spans="17:33" x14ac:dyDescent="0.2">
      <c r="Q77" s="319"/>
    </row>
    <row r="78" spans="17:33" x14ac:dyDescent="0.2">
      <c r="Q78" s="319"/>
    </row>
    <row r="79" spans="17:33" x14ac:dyDescent="0.2">
      <c r="Q79" s="319"/>
    </row>
  </sheetData>
  <mergeCells count="17">
    <mergeCell ref="AP50:AS50"/>
    <mergeCell ref="AP51:AS51"/>
    <mergeCell ref="AK48:AN48"/>
    <mergeCell ref="AK49:AN49"/>
    <mergeCell ref="N51:X51"/>
    <mergeCell ref="AE48:AH48"/>
    <mergeCell ref="AE49:AH49"/>
    <mergeCell ref="B51:M51"/>
    <mergeCell ref="AG6:AH6"/>
    <mergeCell ref="AB40:AD42"/>
    <mergeCell ref="F2:I2"/>
    <mergeCell ref="B22:K22"/>
    <mergeCell ref="L22:V22"/>
    <mergeCell ref="B36:K36"/>
    <mergeCell ref="L36:V36"/>
    <mergeCell ref="B8:K8"/>
    <mergeCell ref="L8:V8"/>
  </mergeCells>
  <conditionalFormatting sqref="B55:X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2024-06-15T18:20:37Z</dcterms:modified>
</cp:coreProperties>
</file>