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2\"/>
    </mc:Choice>
  </mc:AlternateContent>
  <bookViews>
    <workbookView xWindow="-120" yWindow="-120" windowWidth="15480" windowHeight="73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554" i="251" l="1"/>
  <c r="F554" i="251"/>
  <c r="E554" i="251"/>
  <c r="D554" i="251"/>
  <c r="C554" i="251"/>
  <c r="B554" i="251"/>
  <c r="J553" i="251"/>
  <c r="H552" i="251"/>
  <c r="J551" i="251" s="1"/>
  <c r="K551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Y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W554" i="249"/>
  <c r="Y554" i="249" s="1"/>
  <c r="Z554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C603" i="248" l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G541" i="251" l="1"/>
  <c r="F541" i="251"/>
  <c r="E541" i="251"/>
  <c r="D541" i="251"/>
  <c r="C541" i="251"/>
  <c r="B541" i="251"/>
  <c r="J540" i="251"/>
  <c r="H539" i="251"/>
  <c r="J538" i="251" s="1"/>
  <c r="K538" i="251" s="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30" i="250" s="1"/>
  <c r="K630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W540" i="249"/>
  <c r="Y540" i="249" s="1"/>
  <c r="Z540" i="249" s="1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Y606" i="248" l="1"/>
  <c r="V606" i="248"/>
  <c r="U606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W604" i="248"/>
  <c r="Y604" i="248" s="1"/>
  <c r="Z604" i="248" s="1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528" i="249" l="1"/>
  <c r="B528" i="249"/>
  <c r="B525" i="249"/>
  <c r="C592" i="248"/>
  <c r="D592" i="248"/>
  <c r="E592" i="248"/>
  <c r="F592" i="248"/>
  <c r="G592" i="248"/>
  <c r="H592" i="248"/>
  <c r="I592" i="248"/>
  <c r="J592" i="248"/>
  <c r="K592" i="248"/>
  <c r="L592" i="248"/>
  <c r="M592" i="248"/>
  <c r="N592" i="248"/>
  <c r="O592" i="248"/>
  <c r="P592" i="248"/>
  <c r="Q592" i="248"/>
  <c r="R592" i="248"/>
  <c r="S592" i="248"/>
  <c r="T592" i="248"/>
  <c r="U592" i="248"/>
  <c r="V592" i="248"/>
  <c r="B592" i="248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G528" i="251" l="1"/>
  <c r="F528" i="251"/>
  <c r="E528" i="251"/>
  <c r="D528" i="251"/>
  <c r="C528" i="251"/>
  <c r="B528" i="251"/>
  <c r="J527" i="251"/>
  <c r="H526" i="251"/>
  <c r="J525" i="251" s="1"/>
  <c r="K525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J616" i="250" s="1"/>
  <c r="K616" i="250" s="1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W526" i="249"/>
  <c r="Y526" i="249" s="1"/>
  <c r="Z526" i="249" s="1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Y590" i="248" s="1"/>
  <c r="Z590" i="248" s="1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C578" i="248" l="1"/>
  <c r="D578" i="248"/>
  <c r="E578" i="248"/>
  <c r="F578" i="248"/>
  <c r="G578" i="248"/>
  <c r="H578" i="248"/>
  <c r="I578" i="248"/>
  <c r="J578" i="248"/>
  <c r="K578" i="248"/>
  <c r="L578" i="248"/>
  <c r="M578" i="248"/>
  <c r="N578" i="248"/>
  <c r="O578" i="248"/>
  <c r="P578" i="248"/>
  <c r="Q578" i="248"/>
  <c r="R578" i="248"/>
  <c r="S578" i="248"/>
  <c r="T578" i="248"/>
  <c r="U578" i="248"/>
  <c r="V578" i="248"/>
  <c r="B578" i="248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Y576" i="248"/>
  <c r="Y563" i="248"/>
  <c r="P514" i="249" l="1"/>
  <c r="Q514" i="249"/>
  <c r="R514" i="249"/>
  <c r="S514" i="249"/>
  <c r="T514" i="249"/>
  <c r="U514" i="249"/>
  <c r="V514" i="249"/>
  <c r="G515" i="251"/>
  <c r="F515" i="251"/>
  <c r="E515" i="251"/>
  <c r="D515" i="251"/>
  <c r="C515" i="251"/>
  <c r="B515" i="251"/>
  <c r="J514" i="251"/>
  <c r="H513" i="251"/>
  <c r="J512" i="251" s="1"/>
  <c r="K512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J602" i="250" s="1"/>
  <c r="K602" i="250" s="1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Y512" i="249" s="1"/>
  <c r="Z512" i="249" s="1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Z576" i="248" s="1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B499" i="251" l="1"/>
  <c r="C499" i="251"/>
  <c r="D499" i="251"/>
  <c r="E499" i="251"/>
  <c r="F499" i="251"/>
  <c r="G499" i="251"/>
  <c r="J501" i="251"/>
  <c r="H500" i="251" l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Z563" i="248" s="1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499" i="249" l="1"/>
  <c r="Z499" i="249" s="1"/>
  <c r="H487" i="251"/>
  <c r="J499" i="251" s="1"/>
  <c r="K499" i="251" s="1"/>
  <c r="G489" i="251"/>
  <c r="G502" i="251" s="1"/>
  <c r="F489" i="251"/>
  <c r="F502" i="251" s="1"/>
  <c r="E489" i="251"/>
  <c r="E502" i="251" s="1"/>
  <c r="D489" i="251"/>
  <c r="D502" i="251" s="1"/>
  <c r="C489" i="251"/>
  <c r="C502" i="251" s="1"/>
  <c r="B489" i="251"/>
  <c r="B502" i="251" s="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Y535" i="248"/>
  <c r="Z535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<sst xmlns="http://schemas.openxmlformats.org/spreadsheetml/2006/main" count="3563" uniqueCount="258">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</sst>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590</v>
          </cell>
          <cell r="F371">
            <v>54</v>
          </cell>
          <cell r="Q371">
            <v>597</v>
          </cell>
          <cell r="R371">
            <v>55</v>
          </cell>
          <cell r="AC371">
            <v>598</v>
          </cell>
          <cell r="AD371">
            <v>54</v>
          </cell>
          <cell r="AO371">
            <v>145</v>
          </cell>
          <cell r="AP371">
            <v>13</v>
          </cell>
          <cell r="BA371">
            <v>590</v>
          </cell>
          <cell r="BB371">
            <v>55</v>
          </cell>
          <cell r="BM371">
            <v>595</v>
          </cell>
          <cell r="BN371">
            <v>53</v>
          </cell>
          <cell r="BY371">
            <v>591</v>
          </cell>
          <cell r="BZ371">
            <v>55</v>
          </cell>
          <cell r="CK371">
            <v>585</v>
          </cell>
          <cell r="CL371">
            <v>51</v>
          </cell>
          <cell r="CW371">
            <v>592</v>
          </cell>
          <cell r="CX371">
            <v>49</v>
          </cell>
          <cell r="DI371">
            <v>593</v>
          </cell>
          <cell r="DJ371">
            <v>50</v>
          </cell>
          <cell r="DU371">
            <v>156</v>
          </cell>
          <cell r="DV371">
            <v>7</v>
          </cell>
          <cell r="EG371">
            <v>599</v>
          </cell>
          <cell r="EH371">
            <v>51</v>
          </cell>
          <cell r="ES371">
            <v>585</v>
          </cell>
          <cell r="ET371">
            <v>51</v>
          </cell>
          <cell r="FE371">
            <v>589</v>
          </cell>
          <cell r="FF371">
            <v>52</v>
          </cell>
          <cell r="FQ371">
            <v>602</v>
          </cell>
          <cell r="FR371">
            <v>54</v>
          </cell>
          <cell r="GC371">
            <v>601</v>
          </cell>
          <cell r="GD371">
            <v>55</v>
          </cell>
          <cell r="GO371">
            <v>606</v>
          </cell>
          <cell r="GP371">
            <v>55</v>
          </cell>
          <cell r="HA371">
            <v>94</v>
          </cell>
          <cell r="HB371">
            <v>11</v>
          </cell>
          <cell r="HM371">
            <v>611</v>
          </cell>
          <cell r="HN371">
            <v>54</v>
          </cell>
          <cell r="HY371">
            <v>602</v>
          </cell>
          <cell r="HZ371">
            <v>54</v>
          </cell>
          <cell r="IK371">
            <v>605</v>
          </cell>
          <cell r="IL371">
            <v>55</v>
          </cell>
        </row>
      </sheetData>
      <sheetData sheetId="2">
        <row r="371">
          <cell r="E371">
            <v>515</v>
          </cell>
          <cell r="F371">
            <v>47</v>
          </cell>
          <cell r="Q371">
            <v>530</v>
          </cell>
          <cell r="R371">
            <v>49</v>
          </cell>
          <cell r="AC371">
            <v>82</v>
          </cell>
          <cell r="AD371">
            <v>9</v>
          </cell>
          <cell r="AO371">
            <v>558</v>
          </cell>
          <cell r="AP371">
            <v>50</v>
          </cell>
          <cell r="BA371">
            <v>546</v>
          </cell>
          <cell r="BB371">
            <v>50</v>
          </cell>
          <cell r="BM371">
            <v>557</v>
          </cell>
          <cell r="BN371">
            <v>50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30" t="s">
        <v>18</v>
      </c>
      <c r="C4" s="931"/>
      <c r="D4" s="931"/>
      <c r="E4" s="931"/>
      <c r="F4" s="931"/>
      <c r="G4" s="931"/>
      <c r="H4" s="931"/>
      <c r="I4" s="931"/>
      <c r="J4" s="932"/>
      <c r="K4" s="930" t="s">
        <v>21</v>
      </c>
      <c r="L4" s="931"/>
      <c r="M4" s="931"/>
      <c r="N4" s="931"/>
      <c r="O4" s="931"/>
      <c r="P4" s="931"/>
      <c r="Q4" s="931"/>
      <c r="R4" s="931"/>
      <c r="S4" s="931"/>
      <c r="T4" s="93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30" t="s">
        <v>23</v>
      </c>
      <c r="C17" s="931"/>
      <c r="D17" s="931"/>
      <c r="E17" s="931"/>
      <c r="F17" s="93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56"/>
  <sheetViews>
    <sheetView showGridLines="0" topLeftCell="A517" zoomScale="70" zoomScaleNormal="70" workbookViewId="0">
      <selection activeCell="W552" sqref="W552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974" t="s">
        <v>53</v>
      </c>
      <c r="C8" s="975"/>
      <c r="D8" s="975"/>
      <c r="E8" s="975"/>
      <c r="F8" s="975"/>
      <c r="G8" s="976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74" t="s">
        <v>53</v>
      </c>
      <c r="C21" s="975"/>
      <c r="D21" s="975"/>
      <c r="E21" s="975"/>
      <c r="F21" s="975"/>
      <c r="G21" s="976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74" t="s">
        <v>53</v>
      </c>
      <c r="C34" s="975"/>
      <c r="D34" s="975"/>
      <c r="E34" s="975"/>
      <c r="F34" s="975"/>
      <c r="G34" s="976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974" t="s">
        <v>53</v>
      </c>
      <c r="C47" s="975"/>
      <c r="D47" s="975"/>
      <c r="E47" s="975"/>
      <c r="F47" s="975"/>
      <c r="G47" s="976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974" t="s">
        <v>53</v>
      </c>
      <c r="C60" s="975"/>
      <c r="D60" s="975"/>
      <c r="E60" s="975"/>
      <c r="F60" s="976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974" t="s">
        <v>53</v>
      </c>
      <c r="C73" s="975"/>
      <c r="D73" s="975"/>
      <c r="E73" s="975"/>
      <c r="F73" s="976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89" t="s">
        <v>53</v>
      </c>
      <c r="C86" s="990"/>
      <c r="D86" s="990"/>
      <c r="E86" s="990"/>
      <c r="F86" s="991"/>
      <c r="G86" s="1048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51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89" t="s">
        <v>53</v>
      </c>
      <c r="C99" s="990"/>
      <c r="D99" s="990"/>
      <c r="E99" s="990"/>
      <c r="F99" s="991"/>
      <c r="G99" s="1048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51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89" t="s">
        <v>53</v>
      </c>
      <c r="C112" s="990"/>
      <c r="D112" s="990"/>
      <c r="E112" s="990"/>
      <c r="F112" s="991"/>
      <c r="G112" s="1048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51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89" t="s">
        <v>53</v>
      </c>
      <c r="C125" s="990"/>
      <c r="D125" s="990"/>
      <c r="E125" s="990"/>
      <c r="F125" s="991"/>
      <c r="G125" s="1048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51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89" t="s">
        <v>53</v>
      </c>
      <c r="C138" s="990"/>
      <c r="D138" s="990"/>
      <c r="E138" s="990"/>
      <c r="F138" s="991"/>
      <c r="G138" s="1048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51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89" t="s">
        <v>53</v>
      </c>
      <c r="C151" s="990"/>
      <c r="D151" s="990"/>
      <c r="E151" s="990"/>
      <c r="F151" s="991"/>
      <c r="G151" s="1048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51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89" t="s">
        <v>53</v>
      </c>
      <c r="C164" s="990"/>
      <c r="D164" s="990"/>
      <c r="E164" s="990"/>
      <c r="F164" s="991"/>
      <c r="G164" s="1048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51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989" t="s">
        <v>53</v>
      </c>
      <c r="C177" s="990"/>
      <c r="D177" s="990"/>
      <c r="E177" s="990"/>
      <c r="F177" s="991"/>
      <c r="G177" s="1048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49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989" t="s">
        <v>53</v>
      </c>
      <c r="C190" s="990"/>
      <c r="D190" s="990"/>
      <c r="E190" s="990"/>
      <c r="F190" s="991"/>
      <c r="G190" s="1048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49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89" t="s">
        <v>53</v>
      </c>
      <c r="C203" s="990"/>
      <c r="D203" s="990"/>
      <c r="E203" s="990"/>
      <c r="F203" s="991"/>
      <c r="G203" s="1048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49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89" t="s">
        <v>53</v>
      </c>
      <c r="C216" s="990"/>
      <c r="D216" s="990"/>
      <c r="E216" s="990"/>
      <c r="F216" s="991"/>
      <c r="G216" s="1048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49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89" t="s">
        <v>53</v>
      </c>
      <c r="C229" s="990"/>
      <c r="D229" s="990"/>
      <c r="E229" s="990"/>
      <c r="F229" s="991"/>
      <c r="G229" s="1048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49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89" t="s">
        <v>53</v>
      </c>
      <c r="C242" s="990"/>
      <c r="D242" s="990"/>
      <c r="E242" s="990"/>
      <c r="F242" s="991"/>
      <c r="G242" s="1048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49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89" t="s">
        <v>53</v>
      </c>
      <c r="C255" s="990"/>
      <c r="D255" s="990"/>
      <c r="E255" s="990"/>
      <c r="F255" s="991"/>
      <c r="G255" s="1048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49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89" t="s">
        <v>53</v>
      </c>
      <c r="C268" s="990"/>
      <c r="D268" s="990"/>
      <c r="E268" s="990"/>
      <c r="F268" s="991"/>
      <c r="G268" s="1048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49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89" t="s">
        <v>53</v>
      </c>
      <c r="C282" s="990"/>
      <c r="D282" s="990"/>
      <c r="E282" s="991"/>
      <c r="F282" s="1048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49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35" t="s">
        <v>53</v>
      </c>
      <c r="C296" s="936"/>
      <c r="D296" s="936"/>
      <c r="E296" s="936"/>
      <c r="F296" s="936"/>
      <c r="G296" s="936"/>
      <c r="H296" s="937"/>
      <c r="I296" s="935" t="s">
        <v>114</v>
      </c>
      <c r="J296" s="936"/>
      <c r="K296" s="936"/>
      <c r="L296" s="936"/>
      <c r="M296" s="936"/>
      <c r="N296" s="936"/>
      <c r="O296" s="937"/>
      <c r="P296" s="935" t="s">
        <v>63</v>
      </c>
      <c r="Q296" s="936"/>
      <c r="R296" s="936"/>
      <c r="S296" s="936"/>
      <c r="T296" s="936"/>
      <c r="U296" s="936"/>
      <c r="V296" s="937"/>
      <c r="W296" s="1048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050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35" t="s">
        <v>53</v>
      </c>
      <c r="C309" s="936"/>
      <c r="D309" s="936"/>
      <c r="E309" s="936"/>
      <c r="F309" s="936"/>
      <c r="G309" s="936"/>
      <c r="H309" s="937"/>
      <c r="I309" s="935" t="s">
        <v>114</v>
      </c>
      <c r="J309" s="936"/>
      <c r="K309" s="936"/>
      <c r="L309" s="936"/>
      <c r="M309" s="936"/>
      <c r="N309" s="936"/>
      <c r="O309" s="937"/>
      <c r="P309" s="935" t="s">
        <v>63</v>
      </c>
      <c r="Q309" s="936"/>
      <c r="R309" s="936"/>
      <c r="S309" s="936"/>
      <c r="T309" s="936"/>
      <c r="U309" s="936"/>
      <c r="V309" s="937"/>
      <c r="W309" s="1048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050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35" t="s">
        <v>53</v>
      </c>
      <c r="C322" s="936"/>
      <c r="D322" s="936"/>
      <c r="E322" s="936"/>
      <c r="F322" s="936"/>
      <c r="G322" s="936"/>
      <c r="H322" s="937"/>
      <c r="I322" s="935" t="s">
        <v>114</v>
      </c>
      <c r="J322" s="936"/>
      <c r="K322" s="936"/>
      <c r="L322" s="936"/>
      <c r="M322" s="936"/>
      <c r="N322" s="936"/>
      <c r="O322" s="937"/>
      <c r="P322" s="935" t="s">
        <v>63</v>
      </c>
      <c r="Q322" s="936"/>
      <c r="R322" s="936"/>
      <c r="S322" s="936"/>
      <c r="T322" s="936"/>
      <c r="U322" s="936"/>
      <c r="V322" s="937"/>
      <c r="W322" s="1048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050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35" t="s">
        <v>53</v>
      </c>
      <c r="C335" s="936"/>
      <c r="D335" s="936"/>
      <c r="E335" s="936"/>
      <c r="F335" s="936"/>
      <c r="G335" s="936"/>
      <c r="H335" s="937"/>
      <c r="I335" s="935" t="s">
        <v>114</v>
      </c>
      <c r="J335" s="936"/>
      <c r="K335" s="936"/>
      <c r="L335" s="936"/>
      <c r="M335" s="936"/>
      <c r="N335" s="936"/>
      <c r="O335" s="937"/>
      <c r="P335" s="935" t="s">
        <v>63</v>
      </c>
      <c r="Q335" s="936"/>
      <c r="R335" s="936"/>
      <c r="S335" s="936"/>
      <c r="T335" s="936"/>
      <c r="U335" s="936"/>
      <c r="V335" s="937"/>
      <c r="W335" s="1048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050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35" t="s">
        <v>53</v>
      </c>
      <c r="C348" s="936"/>
      <c r="D348" s="936"/>
      <c r="E348" s="936"/>
      <c r="F348" s="936"/>
      <c r="G348" s="936"/>
      <c r="H348" s="937"/>
      <c r="I348" s="935" t="s">
        <v>114</v>
      </c>
      <c r="J348" s="936"/>
      <c r="K348" s="936"/>
      <c r="L348" s="936"/>
      <c r="M348" s="936"/>
      <c r="N348" s="936"/>
      <c r="O348" s="937"/>
      <c r="P348" s="935" t="s">
        <v>63</v>
      </c>
      <c r="Q348" s="936"/>
      <c r="R348" s="936"/>
      <c r="S348" s="936"/>
      <c r="T348" s="936"/>
      <c r="U348" s="936"/>
      <c r="V348" s="937"/>
      <c r="W348" s="1048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050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35" t="s">
        <v>53</v>
      </c>
      <c r="C361" s="936"/>
      <c r="D361" s="936"/>
      <c r="E361" s="936"/>
      <c r="F361" s="936"/>
      <c r="G361" s="936"/>
      <c r="H361" s="937"/>
      <c r="I361" s="935" t="s">
        <v>114</v>
      </c>
      <c r="J361" s="936"/>
      <c r="K361" s="936"/>
      <c r="L361" s="936"/>
      <c r="M361" s="936"/>
      <c r="N361" s="936"/>
      <c r="O361" s="937"/>
      <c r="P361" s="935" t="s">
        <v>63</v>
      </c>
      <c r="Q361" s="936"/>
      <c r="R361" s="936"/>
      <c r="S361" s="936"/>
      <c r="T361" s="936"/>
      <c r="U361" s="936"/>
      <c r="V361" s="937"/>
      <c r="W361" s="1048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050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35" t="s">
        <v>53</v>
      </c>
      <c r="C374" s="936"/>
      <c r="D374" s="936"/>
      <c r="E374" s="936"/>
      <c r="F374" s="936"/>
      <c r="G374" s="936"/>
      <c r="H374" s="937"/>
      <c r="I374" s="935" t="s">
        <v>114</v>
      </c>
      <c r="J374" s="936"/>
      <c r="K374" s="936"/>
      <c r="L374" s="936"/>
      <c r="M374" s="936"/>
      <c r="N374" s="936"/>
      <c r="O374" s="937"/>
      <c r="P374" s="935" t="s">
        <v>63</v>
      </c>
      <c r="Q374" s="936"/>
      <c r="R374" s="936"/>
      <c r="S374" s="936"/>
      <c r="T374" s="936"/>
      <c r="U374" s="936"/>
      <c r="V374" s="937"/>
      <c r="W374" s="1048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050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35" t="s">
        <v>53</v>
      </c>
      <c r="C387" s="936"/>
      <c r="D387" s="936"/>
      <c r="E387" s="936"/>
      <c r="F387" s="936"/>
      <c r="G387" s="936"/>
      <c r="H387" s="937"/>
      <c r="I387" s="935" t="s">
        <v>114</v>
      </c>
      <c r="J387" s="936"/>
      <c r="K387" s="936"/>
      <c r="L387" s="936"/>
      <c r="M387" s="936"/>
      <c r="N387" s="936"/>
      <c r="O387" s="937"/>
      <c r="P387" s="935" t="s">
        <v>63</v>
      </c>
      <c r="Q387" s="936"/>
      <c r="R387" s="936"/>
      <c r="S387" s="936"/>
      <c r="T387" s="936"/>
      <c r="U387" s="936"/>
      <c r="V387" s="937"/>
      <c r="W387" s="1048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050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35" t="s">
        <v>53</v>
      </c>
      <c r="C400" s="936"/>
      <c r="D400" s="936"/>
      <c r="E400" s="936"/>
      <c r="F400" s="936"/>
      <c r="G400" s="936"/>
      <c r="H400" s="937"/>
      <c r="I400" s="935" t="s">
        <v>114</v>
      </c>
      <c r="J400" s="936"/>
      <c r="K400" s="936"/>
      <c r="L400" s="936"/>
      <c r="M400" s="936"/>
      <c r="N400" s="936"/>
      <c r="O400" s="937"/>
      <c r="P400" s="935" t="s">
        <v>63</v>
      </c>
      <c r="Q400" s="936"/>
      <c r="R400" s="936"/>
      <c r="S400" s="936"/>
      <c r="T400" s="936"/>
      <c r="U400" s="936"/>
      <c r="V400" s="937"/>
      <c r="W400" s="1048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050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35" t="s">
        <v>53</v>
      </c>
      <c r="C413" s="936"/>
      <c r="D413" s="936"/>
      <c r="E413" s="936"/>
      <c r="F413" s="936"/>
      <c r="G413" s="936"/>
      <c r="H413" s="937"/>
      <c r="I413" s="935" t="s">
        <v>114</v>
      </c>
      <c r="J413" s="936"/>
      <c r="K413" s="936"/>
      <c r="L413" s="936"/>
      <c r="M413" s="936"/>
      <c r="N413" s="936"/>
      <c r="O413" s="937"/>
      <c r="P413" s="935" t="s">
        <v>63</v>
      </c>
      <c r="Q413" s="936"/>
      <c r="R413" s="936"/>
      <c r="S413" s="936"/>
      <c r="T413" s="936"/>
      <c r="U413" s="936"/>
      <c r="V413" s="937"/>
      <c r="W413" s="1048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050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35" t="s">
        <v>53</v>
      </c>
      <c r="C426" s="936"/>
      <c r="D426" s="936"/>
      <c r="E426" s="936"/>
      <c r="F426" s="936"/>
      <c r="G426" s="936"/>
      <c r="H426" s="937"/>
      <c r="I426" s="935" t="s">
        <v>114</v>
      </c>
      <c r="J426" s="936"/>
      <c r="K426" s="936"/>
      <c r="L426" s="936"/>
      <c r="M426" s="936"/>
      <c r="N426" s="936"/>
      <c r="O426" s="937"/>
      <c r="P426" s="935" t="s">
        <v>63</v>
      </c>
      <c r="Q426" s="936"/>
      <c r="R426" s="936"/>
      <c r="S426" s="936"/>
      <c r="T426" s="936"/>
      <c r="U426" s="936"/>
      <c r="V426" s="937"/>
      <c r="W426" s="1048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050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35" t="s">
        <v>53</v>
      </c>
      <c r="C439" s="936"/>
      <c r="D439" s="936"/>
      <c r="E439" s="936"/>
      <c r="F439" s="936"/>
      <c r="G439" s="936"/>
      <c r="H439" s="937"/>
      <c r="I439" s="935" t="s">
        <v>114</v>
      </c>
      <c r="J439" s="936"/>
      <c r="K439" s="936"/>
      <c r="L439" s="936"/>
      <c r="M439" s="936"/>
      <c r="N439" s="936"/>
      <c r="O439" s="937"/>
      <c r="P439" s="935" t="s">
        <v>63</v>
      </c>
      <c r="Q439" s="936"/>
      <c r="R439" s="936"/>
      <c r="S439" s="936"/>
      <c r="T439" s="936"/>
      <c r="U439" s="936"/>
      <c r="V439" s="937"/>
      <c r="W439" s="1048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050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35" t="s">
        <v>53</v>
      </c>
      <c r="C452" s="936"/>
      <c r="D452" s="936"/>
      <c r="E452" s="936"/>
      <c r="F452" s="936"/>
      <c r="G452" s="936"/>
      <c r="H452" s="937"/>
      <c r="I452" s="935" t="s">
        <v>114</v>
      </c>
      <c r="J452" s="936"/>
      <c r="K452" s="936"/>
      <c r="L452" s="936"/>
      <c r="M452" s="936"/>
      <c r="N452" s="936"/>
      <c r="O452" s="937"/>
      <c r="P452" s="935" t="s">
        <v>63</v>
      </c>
      <c r="Q452" s="936"/>
      <c r="R452" s="936"/>
      <c r="S452" s="936"/>
      <c r="T452" s="936"/>
      <c r="U452" s="936"/>
      <c r="V452" s="937"/>
      <c r="W452" s="1048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050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35" t="s">
        <v>53</v>
      </c>
      <c r="C465" s="936"/>
      <c r="D465" s="936"/>
      <c r="E465" s="936"/>
      <c r="F465" s="936"/>
      <c r="G465" s="936"/>
      <c r="H465" s="937"/>
      <c r="I465" s="935" t="s">
        <v>114</v>
      </c>
      <c r="J465" s="936"/>
      <c r="K465" s="936"/>
      <c r="L465" s="936"/>
      <c r="M465" s="936"/>
      <c r="N465" s="936"/>
      <c r="O465" s="937"/>
      <c r="P465" s="935" t="s">
        <v>63</v>
      </c>
      <c r="Q465" s="936"/>
      <c r="R465" s="936"/>
      <c r="S465" s="936"/>
      <c r="T465" s="936"/>
      <c r="U465" s="936"/>
      <c r="V465" s="937"/>
      <c r="W465" s="1048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050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54</v>
      </c>
      <c r="C473" s="857">
        <f>[1]LF!$R$371</f>
        <v>55</v>
      </c>
      <c r="D473" s="857">
        <f>[1]LF!$AD$371</f>
        <v>54</v>
      </c>
      <c r="E473" s="857">
        <f>[1]LF!$AP$371</f>
        <v>13</v>
      </c>
      <c r="F473" s="857">
        <f>[1]LF!$BB$371</f>
        <v>55</v>
      </c>
      <c r="G473" s="857">
        <f>[1]LF!$BN$371</f>
        <v>53</v>
      </c>
      <c r="H473" s="858">
        <f>[1]LF!$BZ$371</f>
        <v>55</v>
      </c>
      <c r="I473" s="859">
        <f>[1]LF!$CL$371</f>
        <v>51</v>
      </c>
      <c r="J473" s="857">
        <f>[1]LF!$CX$371</f>
        <v>49</v>
      </c>
      <c r="K473" s="857">
        <f>[1]LF!$DJ$371</f>
        <v>50</v>
      </c>
      <c r="L473" s="857">
        <f>[1]LF!$DV$371</f>
        <v>7</v>
      </c>
      <c r="M473" s="857">
        <f>[1]LF!$EH$371</f>
        <v>51</v>
      </c>
      <c r="N473" s="857">
        <f>[1]LF!$ET$371</f>
        <v>51</v>
      </c>
      <c r="O473" s="860">
        <f>[1]LF!$FF$371</f>
        <v>52</v>
      </c>
      <c r="P473" s="851">
        <f>[1]LF!$FR$371</f>
        <v>54</v>
      </c>
      <c r="Q473" s="852">
        <f>[1]LF!$GD$371</f>
        <v>55</v>
      </c>
      <c r="R473" s="852">
        <f>[1]LF!$GP$371</f>
        <v>55</v>
      </c>
      <c r="S473" s="852">
        <f>[1]LF!$HB$371</f>
        <v>11</v>
      </c>
      <c r="T473" s="852">
        <f>[1]LF!$HN$371</f>
        <v>54</v>
      </c>
      <c r="U473" s="852">
        <f>[1]LF!$HZ$371</f>
        <v>54</v>
      </c>
      <c r="V473" s="853">
        <f>[1]LF!$IL$371</f>
        <v>55</v>
      </c>
      <c r="W473" s="371">
        <f>SUM(B473:V473)</f>
        <v>988</v>
      </c>
      <c r="X473" s="835" t="s">
        <v>56</v>
      </c>
      <c r="Y473" s="265">
        <f>W460-W473</f>
        <v>74</v>
      </c>
      <c r="Z473" s="306">
        <f>Y473/W460</f>
        <v>6.9679849340866296E-2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35" t="s">
        <v>53</v>
      </c>
      <c r="C478" s="936"/>
      <c r="D478" s="936"/>
      <c r="E478" s="936"/>
      <c r="F478" s="936"/>
      <c r="G478" s="936"/>
      <c r="H478" s="937"/>
      <c r="I478" s="935" t="s">
        <v>114</v>
      </c>
      <c r="J478" s="936"/>
      <c r="K478" s="936"/>
      <c r="L478" s="936"/>
      <c r="M478" s="936"/>
      <c r="N478" s="936"/>
      <c r="O478" s="937"/>
      <c r="P478" s="935" t="s">
        <v>63</v>
      </c>
      <c r="Q478" s="936"/>
      <c r="R478" s="936"/>
      <c r="S478" s="936"/>
      <c r="T478" s="936"/>
      <c r="U478" s="936"/>
      <c r="V478" s="937"/>
      <c r="W478" s="1048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49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-15</v>
      </c>
      <c r="Z486" s="306">
        <f>Y486/W473</f>
        <v>-1.5182186234817813E-2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35" t="s">
        <v>53</v>
      </c>
      <c r="C491" s="936"/>
      <c r="D491" s="936"/>
      <c r="E491" s="936"/>
      <c r="F491" s="936"/>
      <c r="G491" s="936"/>
      <c r="H491" s="937"/>
      <c r="I491" s="935" t="s">
        <v>114</v>
      </c>
      <c r="J491" s="936"/>
      <c r="K491" s="936"/>
      <c r="L491" s="936"/>
      <c r="M491" s="936"/>
      <c r="N491" s="936"/>
      <c r="O491" s="937"/>
      <c r="P491" s="935" t="s">
        <v>63</v>
      </c>
      <c r="Q491" s="936"/>
      <c r="R491" s="936"/>
      <c r="S491" s="936"/>
      <c r="T491" s="936"/>
      <c r="U491" s="936"/>
      <c r="V491" s="937"/>
      <c r="W491" s="1048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049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935" t="s">
        <v>53</v>
      </c>
      <c r="C504" s="936"/>
      <c r="D504" s="936"/>
      <c r="E504" s="936"/>
      <c r="F504" s="936"/>
      <c r="G504" s="936"/>
      <c r="H504" s="937"/>
      <c r="I504" s="935" t="s">
        <v>114</v>
      </c>
      <c r="J504" s="936"/>
      <c r="K504" s="936"/>
      <c r="L504" s="936"/>
      <c r="M504" s="936"/>
      <c r="N504" s="936"/>
      <c r="O504" s="937"/>
      <c r="P504" s="935" t="s">
        <v>63</v>
      </c>
      <c r="Q504" s="936"/>
      <c r="R504" s="936"/>
      <c r="S504" s="936"/>
      <c r="T504" s="936"/>
      <c r="U504" s="936"/>
      <c r="V504" s="937"/>
      <c r="W504" s="1048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049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/>
      <c r="C513" s="895"/>
      <c r="D513" s="896"/>
      <c r="E513" s="896"/>
      <c r="F513" s="896"/>
      <c r="G513" s="896"/>
      <c r="H513" s="896"/>
      <c r="I513" s="895"/>
      <c r="J513" s="895"/>
      <c r="K513" s="896"/>
      <c r="L513" s="896"/>
      <c r="M513" s="896"/>
      <c r="N513" s="896"/>
      <c r="O513" s="897"/>
      <c r="P513" s="895"/>
      <c r="Q513" s="895"/>
      <c r="R513" s="896"/>
      <c r="S513" s="896"/>
      <c r="T513" s="896"/>
      <c r="U513" s="896"/>
      <c r="V513" s="896"/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-150.5</v>
      </c>
      <c r="C514" s="551">
        <f t="shared" si="119"/>
        <v>-150.5</v>
      </c>
      <c r="D514" s="551">
        <f t="shared" si="119"/>
        <v>-150</v>
      </c>
      <c r="E514" s="551">
        <f t="shared" si="119"/>
        <v>-150.5</v>
      </c>
      <c r="F514" s="551">
        <f t="shared" si="119"/>
        <v>-149.5</v>
      </c>
      <c r="G514" s="551">
        <f t="shared" si="119"/>
        <v>-149</v>
      </c>
      <c r="H514" s="533">
        <f t="shared" si="119"/>
        <v>-149</v>
      </c>
      <c r="I514" s="550">
        <f t="shared" si="119"/>
        <v>-150.5</v>
      </c>
      <c r="J514" s="551">
        <f t="shared" si="119"/>
        <v>-150.5</v>
      </c>
      <c r="K514" s="551">
        <f t="shared" si="119"/>
        <v>-149.5</v>
      </c>
      <c r="L514" s="551">
        <f t="shared" si="119"/>
        <v>-150.5</v>
      </c>
      <c r="M514" s="551">
        <f t="shared" si="119"/>
        <v>-149.5</v>
      </c>
      <c r="N514" s="551">
        <f t="shared" si="119"/>
        <v>-148</v>
      </c>
      <c r="O514" s="533">
        <f t="shared" si="119"/>
        <v>-148</v>
      </c>
      <c r="P514" s="550">
        <f t="shared" si="119"/>
        <v>-150.5</v>
      </c>
      <c r="Q514" s="551">
        <f t="shared" si="119"/>
        <v>-150.5</v>
      </c>
      <c r="R514" s="551">
        <f t="shared" si="119"/>
        <v>-149.5</v>
      </c>
      <c r="S514" s="551">
        <f t="shared" si="119"/>
        <v>-150.5</v>
      </c>
      <c r="T514" s="551">
        <f t="shared" si="119"/>
        <v>-149.5</v>
      </c>
      <c r="U514" s="551">
        <f t="shared" si="119"/>
        <v>-149</v>
      </c>
      <c r="V514" s="533">
        <f t="shared" si="119"/>
        <v>-149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935" t="s">
        <v>53</v>
      </c>
      <c r="C518" s="936"/>
      <c r="D518" s="936"/>
      <c r="E518" s="936"/>
      <c r="F518" s="936"/>
      <c r="G518" s="936"/>
      <c r="H518" s="937"/>
      <c r="I518" s="935" t="s">
        <v>114</v>
      </c>
      <c r="J518" s="936"/>
      <c r="K518" s="936"/>
      <c r="L518" s="936"/>
      <c r="M518" s="936"/>
      <c r="N518" s="936"/>
      <c r="O518" s="937"/>
      <c r="P518" s="935" t="s">
        <v>63</v>
      </c>
      <c r="Q518" s="936"/>
      <c r="R518" s="936"/>
      <c r="S518" s="936"/>
      <c r="T518" s="936"/>
      <c r="U518" s="936"/>
      <c r="V518" s="937"/>
      <c r="W518" s="1048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049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W513-W526</f>
        <v>-992</v>
      </c>
      <c r="Z526" s="306" t="e">
        <f>Y526/W513</f>
        <v>#DIV/0!</v>
      </c>
    </row>
    <row r="527" spans="1:26" x14ac:dyDescent="0.2">
      <c r="A527" s="267" t="s">
        <v>28</v>
      </c>
      <c r="B527" s="905"/>
      <c r="C527" s="905"/>
      <c r="D527" s="906"/>
      <c r="E527" s="906"/>
      <c r="F527" s="906"/>
      <c r="G527" s="906"/>
      <c r="H527" s="906"/>
      <c r="I527" s="905"/>
      <c r="J527" s="905"/>
      <c r="K527" s="906"/>
      <c r="L527" s="906"/>
      <c r="M527" s="906"/>
      <c r="N527" s="906"/>
      <c r="O527" s="907"/>
      <c r="P527" s="905"/>
      <c r="Q527" s="905"/>
      <c r="R527" s="906"/>
      <c r="S527" s="906"/>
      <c r="T527" s="906"/>
      <c r="U527" s="906"/>
      <c r="V527" s="906"/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B527-B514</f>
        <v>150.5</v>
      </c>
      <c r="C528" s="551">
        <f t="shared" ref="C528:V528" si="122">C527-C514</f>
        <v>150.5</v>
      </c>
      <c r="D528" s="551">
        <f t="shared" si="122"/>
        <v>150</v>
      </c>
      <c r="E528" s="551">
        <f t="shared" si="122"/>
        <v>150.5</v>
      </c>
      <c r="F528" s="551">
        <f t="shared" si="122"/>
        <v>149.5</v>
      </c>
      <c r="G528" s="551">
        <f t="shared" si="122"/>
        <v>149</v>
      </c>
      <c r="H528" s="533">
        <f t="shared" si="122"/>
        <v>149</v>
      </c>
      <c r="I528" s="550">
        <f t="shared" si="122"/>
        <v>150.5</v>
      </c>
      <c r="J528" s="551">
        <f t="shared" si="122"/>
        <v>150.5</v>
      </c>
      <c r="K528" s="551">
        <f t="shared" si="122"/>
        <v>149.5</v>
      </c>
      <c r="L528" s="551">
        <f t="shared" si="122"/>
        <v>150.5</v>
      </c>
      <c r="M528" s="551">
        <f t="shared" si="122"/>
        <v>149.5</v>
      </c>
      <c r="N528" s="551">
        <f t="shared" si="122"/>
        <v>148</v>
      </c>
      <c r="O528" s="533">
        <f t="shared" si="122"/>
        <v>148</v>
      </c>
      <c r="P528" s="550">
        <f t="shared" si="122"/>
        <v>150.5</v>
      </c>
      <c r="Q528" s="551">
        <f t="shared" si="122"/>
        <v>150.5</v>
      </c>
      <c r="R528" s="551">
        <f t="shared" si="122"/>
        <v>149.5</v>
      </c>
      <c r="S528" s="551">
        <f t="shared" si="122"/>
        <v>150.5</v>
      </c>
      <c r="T528" s="551">
        <f t="shared" si="122"/>
        <v>149.5</v>
      </c>
      <c r="U528" s="551">
        <f t="shared" si="122"/>
        <v>149</v>
      </c>
      <c r="V528" s="533">
        <f t="shared" si="122"/>
        <v>149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  <row r="531" spans="1:26" ht="13.5" thickBot="1" x14ac:dyDescent="0.25"/>
    <row r="532" spans="1:26" ht="13.5" thickBot="1" x14ac:dyDescent="0.25">
      <c r="A532" s="272" t="s">
        <v>256</v>
      </c>
      <c r="B532" s="935" t="s">
        <v>53</v>
      </c>
      <c r="C532" s="936"/>
      <c r="D532" s="936"/>
      <c r="E532" s="936"/>
      <c r="F532" s="936"/>
      <c r="G532" s="936"/>
      <c r="H532" s="937"/>
      <c r="I532" s="935" t="s">
        <v>114</v>
      </c>
      <c r="J532" s="936"/>
      <c r="K532" s="936"/>
      <c r="L532" s="936"/>
      <c r="M532" s="936"/>
      <c r="N532" s="936"/>
      <c r="O532" s="937"/>
      <c r="P532" s="935" t="s">
        <v>63</v>
      </c>
      <c r="Q532" s="936"/>
      <c r="R532" s="936"/>
      <c r="S532" s="936"/>
      <c r="T532" s="936"/>
      <c r="U532" s="936"/>
      <c r="V532" s="937"/>
      <c r="W532" s="1048" t="s">
        <v>0</v>
      </c>
      <c r="X532" s="917">
        <v>200</v>
      </c>
      <c r="Y532" s="917"/>
      <c r="Z532" s="917"/>
    </row>
    <row r="533" spans="1:26" x14ac:dyDescent="0.2">
      <c r="A533" s="231" t="s">
        <v>54</v>
      </c>
      <c r="B533" s="795">
        <v>1</v>
      </c>
      <c r="C533" s="796">
        <v>2</v>
      </c>
      <c r="D533" s="796">
        <v>3</v>
      </c>
      <c r="E533" s="796">
        <v>4</v>
      </c>
      <c r="F533" s="796">
        <v>5</v>
      </c>
      <c r="G533" s="796">
        <v>6</v>
      </c>
      <c r="H533" s="797">
        <v>7</v>
      </c>
      <c r="I533" s="795">
        <v>1</v>
      </c>
      <c r="J533" s="796">
        <v>2</v>
      </c>
      <c r="K533" s="796">
        <v>3</v>
      </c>
      <c r="L533" s="796">
        <v>4</v>
      </c>
      <c r="M533" s="796">
        <v>5</v>
      </c>
      <c r="N533" s="796">
        <v>6</v>
      </c>
      <c r="O533" s="797">
        <v>7</v>
      </c>
      <c r="P533" s="795">
        <v>1</v>
      </c>
      <c r="Q533" s="796">
        <v>2</v>
      </c>
      <c r="R533" s="796">
        <v>3</v>
      </c>
      <c r="S533" s="796">
        <v>4</v>
      </c>
      <c r="T533" s="796">
        <v>5</v>
      </c>
      <c r="U533" s="796">
        <v>6</v>
      </c>
      <c r="V533" s="797">
        <v>7</v>
      </c>
      <c r="W533" s="1049"/>
      <c r="X533" s="917"/>
      <c r="Y533" s="917"/>
      <c r="Z533" s="917"/>
    </row>
    <row r="534" spans="1:26" x14ac:dyDescent="0.2">
      <c r="A534" s="236" t="s">
        <v>3</v>
      </c>
      <c r="B534" s="874">
        <v>4325</v>
      </c>
      <c r="C534" s="849">
        <v>4325</v>
      </c>
      <c r="D534" s="849">
        <v>4325</v>
      </c>
      <c r="E534" s="849">
        <v>4325</v>
      </c>
      <c r="F534" s="849">
        <v>4325</v>
      </c>
      <c r="G534" s="849">
        <v>4325</v>
      </c>
      <c r="H534" s="848">
        <v>4325</v>
      </c>
      <c r="I534" s="874">
        <v>4325</v>
      </c>
      <c r="J534" s="849">
        <v>4325</v>
      </c>
      <c r="K534" s="849">
        <v>4325</v>
      </c>
      <c r="L534" s="849">
        <v>4325</v>
      </c>
      <c r="M534" s="849">
        <v>4325</v>
      </c>
      <c r="N534" s="849">
        <v>4325</v>
      </c>
      <c r="O534" s="848">
        <v>4325</v>
      </c>
      <c r="P534" s="874">
        <v>4325</v>
      </c>
      <c r="Q534" s="849">
        <v>4325</v>
      </c>
      <c r="R534" s="849">
        <v>4325</v>
      </c>
      <c r="S534" s="849">
        <v>4325</v>
      </c>
      <c r="T534" s="849">
        <v>4325</v>
      </c>
      <c r="U534" s="849">
        <v>4325</v>
      </c>
      <c r="V534" s="848">
        <v>4325</v>
      </c>
      <c r="W534" s="875">
        <v>4325</v>
      </c>
      <c r="X534" s="917"/>
      <c r="Y534" s="917"/>
      <c r="Z534" s="917"/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  <c r="X535" s="917"/>
      <c r="Y535" s="917"/>
      <c r="Z535" s="917"/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  <c r="X536" s="917"/>
      <c r="Y536" s="917"/>
      <c r="Z536" s="917"/>
    </row>
    <row r="537" spans="1:26" ht="13.5" thickBot="1" x14ac:dyDescent="0.25">
      <c r="A537" s="231" t="s">
        <v>8</v>
      </c>
      <c r="B537" s="698">
        <v>5.2999999999999999E-2</v>
      </c>
      <c r="C537" s="699">
        <v>3.5999999999999997E-2</v>
      </c>
      <c r="D537" s="801">
        <v>4.5999999999999999E-2</v>
      </c>
      <c r="E537" s="801">
        <v>6.3E-2</v>
      </c>
      <c r="F537" s="801">
        <v>2.9000000000000001E-2</v>
      </c>
      <c r="G537" s="801">
        <v>8.5000000000000006E-2</v>
      </c>
      <c r="H537" s="802">
        <v>7.3999999999999996E-2</v>
      </c>
      <c r="I537" s="809">
        <v>5.8000000000000003E-2</v>
      </c>
      <c r="J537" s="801">
        <v>4.8000000000000001E-2</v>
      </c>
      <c r="K537" s="801">
        <v>7.6999999999999999E-2</v>
      </c>
      <c r="L537" s="801">
        <v>9.9000000000000005E-2</v>
      </c>
      <c r="M537" s="801">
        <v>4.2000000000000003E-2</v>
      </c>
      <c r="N537" s="801">
        <v>4.5999999999999999E-2</v>
      </c>
      <c r="O537" s="802">
        <v>2.4E-2</v>
      </c>
      <c r="P537" s="809">
        <v>7.6999999999999999E-2</v>
      </c>
      <c r="Q537" s="801">
        <v>3.2000000000000001E-2</v>
      </c>
      <c r="R537" s="801">
        <v>5.1999999999999998E-2</v>
      </c>
      <c r="S537" s="801">
        <v>3.2000000000000001E-2</v>
      </c>
      <c r="T537" s="801">
        <v>3.5999999999999997E-2</v>
      </c>
      <c r="U537" s="801">
        <v>5.8000000000000003E-2</v>
      </c>
      <c r="V537" s="802">
        <v>4.1000000000000002E-2</v>
      </c>
      <c r="W537" s="879">
        <v>6.9000000000000006E-2</v>
      </c>
      <c r="X537" s="917"/>
      <c r="Y537" s="917"/>
      <c r="Z537" s="917"/>
    </row>
    <row r="538" spans="1:26" x14ac:dyDescent="0.2">
      <c r="A538" s="241" t="s">
        <v>1</v>
      </c>
      <c r="B538" s="774">
        <f t="shared" ref="B538:W538" si="123">B535/B534*100-100</f>
        <v>5.8497109826589622</v>
      </c>
      <c r="C538" s="775">
        <f t="shared" si="123"/>
        <v>6.0115606936416128</v>
      </c>
      <c r="D538" s="775">
        <f t="shared" si="123"/>
        <v>7.1676300578034784</v>
      </c>
      <c r="E538" s="775">
        <f t="shared" si="123"/>
        <v>1.8265895953757223</v>
      </c>
      <c r="F538" s="775">
        <f t="shared" si="123"/>
        <v>10.982658959537559</v>
      </c>
      <c r="G538" s="775">
        <f t="shared" si="123"/>
        <v>14.404624277456662</v>
      </c>
      <c r="H538" s="787">
        <f t="shared" si="123"/>
        <v>12.947976878612707</v>
      </c>
      <c r="I538" s="774">
        <f t="shared" si="123"/>
        <v>1.8959537572254419</v>
      </c>
      <c r="J538" s="775">
        <f t="shared" si="123"/>
        <v>6.4277456647398878</v>
      </c>
      <c r="K538" s="775">
        <f t="shared" si="123"/>
        <v>6.9826589595375737</v>
      </c>
      <c r="L538" s="775">
        <f t="shared" si="123"/>
        <v>-10.104046242774572</v>
      </c>
      <c r="M538" s="775">
        <f t="shared" si="123"/>
        <v>12.947976878612707</v>
      </c>
      <c r="N538" s="775">
        <f t="shared" si="123"/>
        <v>10.936416184971094</v>
      </c>
      <c r="O538" s="787">
        <f t="shared" si="123"/>
        <v>14.589595375722553</v>
      </c>
      <c r="P538" s="774">
        <f t="shared" si="123"/>
        <v>2.404624277456648</v>
      </c>
      <c r="Q538" s="775">
        <f t="shared" si="123"/>
        <v>3.6994219653179243</v>
      </c>
      <c r="R538" s="775">
        <f t="shared" si="123"/>
        <v>2.4971098265895932</v>
      </c>
      <c r="S538" s="775">
        <f t="shared" si="123"/>
        <v>7.6531791907514304</v>
      </c>
      <c r="T538" s="775">
        <f t="shared" si="123"/>
        <v>7.6300578034682189</v>
      </c>
      <c r="U538" s="775">
        <f t="shared" si="123"/>
        <v>10.890173410404614</v>
      </c>
      <c r="V538" s="787">
        <f t="shared" si="123"/>
        <v>14.358381502890168</v>
      </c>
      <c r="W538" s="411">
        <f t="shared" si="123"/>
        <v>8.0462427745664655</v>
      </c>
      <c r="X538" s="917"/>
      <c r="Y538" s="917"/>
      <c r="Z538" s="917"/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  <c r="X539" s="917"/>
      <c r="Y539" s="917"/>
      <c r="Z539" s="917"/>
    </row>
    <row r="540" spans="1:26" x14ac:dyDescent="0.2">
      <c r="A540" s="267" t="s">
        <v>52</v>
      </c>
      <c r="B540" s="856">
        <v>54</v>
      </c>
      <c r="C540" s="857">
        <v>55</v>
      </c>
      <c r="D540" s="857">
        <v>54</v>
      </c>
      <c r="E540" s="857">
        <v>13</v>
      </c>
      <c r="F540" s="857">
        <v>55</v>
      </c>
      <c r="G540" s="857">
        <v>53</v>
      </c>
      <c r="H540" s="858">
        <v>55</v>
      </c>
      <c r="I540" s="859">
        <v>51</v>
      </c>
      <c r="J540" s="857">
        <v>49</v>
      </c>
      <c r="K540" s="857">
        <v>50</v>
      </c>
      <c r="L540" s="857">
        <v>8</v>
      </c>
      <c r="M540" s="857">
        <v>51</v>
      </c>
      <c r="N540" s="857">
        <v>51</v>
      </c>
      <c r="O540" s="860">
        <v>52</v>
      </c>
      <c r="P540" s="851">
        <v>54</v>
      </c>
      <c r="Q540" s="852">
        <v>55</v>
      </c>
      <c r="R540" s="852">
        <v>55</v>
      </c>
      <c r="S540" s="852">
        <v>11</v>
      </c>
      <c r="T540" s="852">
        <v>54</v>
      </c>
      <c r="U540" s="852">
        <v>54</v>
      </c>
      <c r="V540" s="853">
        <v>55</v>
      </c>
      <c r="W540" s="371">
        <f>SUM(B540:V540)</f>
        <v>989</v>
      </c>
      <c r="X540" s="917" t="s">
        <v>56</v>
      </c>
      <c r="Y540" s="265">
        <f>W527-W540</f>
        <v>-989</v>
      </c>
      <c r="Z540" s="306" t="e">
        <f>Y540/W527</f>
        <v>#DIV/0!</v>
      </c>
    </row>
    <row r="541" spans="1:26" x14ac:dyDescent="0.2">
      <c r="A541" s="267" t="s">
        <v>28</v>
      </c>
      <c r="B541" s="922"/>
      <c r="C541" s="922"/>
      <c r="D541" s="923"/>
      <c r="E541" s="923"/>
      <c r="F541" s="923"/>
      <c r="G541" s="923"/>
      <c r="H541" s="923"/>
      <c r="I541" s="922"/>
      <c r="J541" s="922"/>
      <c r="K541" s="923"/>
      <c r="L541" s="923"/>
      <c r="M541" s="923"/>
      <c r="N541" s="923"/>
      <c r="O541" s="924"/>
      <c r="P541" s="922"/>
      <c r="Q541" s="922"/>
      <c r="R541" s="923"/>
      <c r="S541" s="923"/>
      <c r="T541" s="923"/>
      <c r="U541" s="923"/>
      <c r="V541" s="923"/>
      <c r="W541" s="918"/>
      <c r="X541" s="917" t="s">
        <v>57</v>
      </c>
      <c r="Y541" s="917">
        <v>150.53</v>
      </c>
      <c r="Z541" s="917"/>
    </row>
    <row r="542" spans="1:26" ht="13.5" thickBot="1" x14ac:dyDescent="0.25">
      <c r="A542" s="268" t="s">
        <v>26</v>
      </c>
      <c r="B542" s="550">
        <f>B541-B528</f>
        <v>-150.5</v>
      </c>
      <c r="C542" s="551">
        <f t="shared" ref="C542:V542" si="125">C541-C528</f>
        <v>-150.5</v>
      </c>
      <c r="D542" s="551">
        <f t="shared" si="125"/>
        <v>-150</v>
      </c>
      <c r="E542" s="551">
        <f t="shared" si="125"/>
        <v>-150.5</v>
      </c>
      <c r="F542" s="551">
        <f t="shared" si="125"/>
        <v>-149.5</v>
      </c>
      <c r="G542" s="551">
        <f t="shared" si="125"/>
        <v>-149</v>
      </c>
      <c r="H542" s="533">
        <f t="shared" si="125"/>
        <v>-149</v>
      </c>
      <c r="I542" s="550">
        <f t="shared" si="125"/>
        <v>-150.5</v>
      </c>
      <c r="J542" s="551">
        <f t="shared" si="125"/>
        <v>-150.5</v>
      </c>
      <c r="K542" s="551">
        <f t="shared" si="125"/>
        <v>-149.5</v>
      </c>
      <c r="L542" s="551">
        <f t="shared" si="125"/>
        <v>-150.5</v>
      </c>
      <c r="M542" s="551">
        <f t="shared" si="125"/>
        <v>-149.5</v>
      </c>
      <c r="N542" s="551">
        <f t="shared" si="125"/>
        <v>-148</v>
      </c>
      <c r="O542" s="533">
        <f t="shared" si="125"/>
        <v>-148</v>
      </c>
      <c r="P542" s="550">
        <f t="shared" si="125"/>
        <v>-150.5</v>
      </c>
      <c r="Q542" s="551">
        <f t="shared" si="125"/>
        <v>-150.5</v>
      </c>
      <c r="R542" s="551">
        <f t="shared" si="125"/>
        <v>-149.5</v>
      </c>
      <c r="S542" s="551">
        <f t="shared" si="125"/>
        <v>-150.5</v>
      </c>
      <c r="T542" s="551">
        <f t="shared" si="125"/>
        <v>-149.5</v>
      </c>
      <c r="U542" s="551">
        <f t="shared" si="125"/>
        <v>-149</v>
      </c>
      <c r="V542" s="533">
        <f t="shared" si="125"/>
        <v>-149</v>
      </c>
      <c r="W542" s="333"/>
      <c r="X542" s="917" t="s">
        <v>26</v>
      </c>
      <c r="Y542" s="917">
        <f>Y541-Y527</f>
        <v>0.46000000000000796</v>
      </c>
      <c r="Z542" s="917"/>
    </row>
    <row r="545" spans="1:26" ht="13.5" thickBot="1" x14ac:dyDescent="0.25"/>
    <row r="546" spans="1:26" ht="13.5" thickBot="1" x14ac:dyDescent="0.25">
      <c r="A546" s="272" t="s">
        <v>257</v>
      </c>
      <c r="B546" s="935" t="s">
        <v>53</v>
      </c>
      <c r="C546" s="936"/>
      <c r="D546" s="936"/>
      <c r="E546" s="936"/>
      <c r="F546" s="936"/>
      <c r="G546" s="936"/>
      <c r="H546" s="937"/>
      <c r="I546" s="935" t="s">
        <v>114</v>
      </c>
      <c r="J546" s="936"/>
      <c r="K546" s="936"/>
      <c r="L546" s="936"/>
      <c r="M546" s="936"/>
      <c r="N546" s="936"/>
      <c r="O546" s="937"/>
      <c r="P546" s="935" t="s">
        <v>63</v>
      </c>
      <c r="Q546" s="936"/>
      <c r="R546" s="936"/>
      <c r="S546" s="936"/>
      <c r="T546" s="936"/>
      <c r="U546" s="936"/>
      <c r="V546" s="937"/>
      <c r="W546" s="1048" t="s">
        <v>0</v>
      </c>
      <c r="X546" s="925">
        <v>228</v>
      </c>
      <c r="Y546" s="925"/>
      <c r="Z546" s="925"/>
    </row>
    <row r="547" spans="1:26" x14ac:dyDescent="0.2">
      <c r="A547" s="231" t="s">
        <v>54</v>
      </c>
      <c r="B547" s="795">
        <v>1</v>
      </c>
      <c r="C547" s="796">
        <v>2</v>
      </c>
      <c r="D547" s="796">
        <v>3</v>
      </c>
      <c r="E547" s="796">
        <v>4</v>
      </c>
      <c r="F547" s="796">
        <v>5</v>
      </c>
      <c r="G547" s="796">
        <v>6</v>
      </c>
      <c r="H547" s="797">
        <v>7</v>
      </c>
      <c r="I547" s="795">
        <v>1</v>
      </c>
      <c r="J547" s="796">
        <v>2</v>
      </c>
      <c r="K547" s="796">
        <v>3</v>
      </c>
      <c r="L547" s="796">
        <v>4</v>
      </c>
      <c r="M547" s="796">
        <v>5</v>
      </c>
      <c r="N547" s="796">
        <v>6</v>
      </c>
      <c r="O547" s="797">
        <v>7</v>
      </c>
      <c r="P547" s="795">
        <v>1</v>
      </c>
      <c r="Q547" s="796">
        <v>2</v>
      </c>
      <c r="R547" s="796">
        <v>3</v>
      </c>
      <c r="S547" s="796">
        <v>4</v>
      </c>
      <c r="T547" s="796">
        <v>5</v>
      </c>
      <c r="U547" s="796">
        <v>6</v>
      </c>
      <c r="V547" s="797">
        <v>7</v>
      </c>
      <c r="W547" s="1049"/>
      <c r="X547" s="925"/>
      <c r="Y547" s="925"/>
      <c r="Z547" s="925"/>
    </row>
    <row r="548" spans="1:26" x14ac:dyDescent="0.2">
      <c r="A548" s="236" t="s">
        <v>3</v>
      </c>
      <c r="B548" s="874">
        <v>4340</v>
      </c>
      <c r="C548" s="849">
        <v>4340</v>
      </c>
      <c r="D548" s="849">
        <v>4340</v>
      </c>
      <c r="E548" s="849">
        <v>4340</v>
      </c>
      <c r="F548" s="849">
        <v>4340</v>
      </c>
      <c r="G548" s="849">
        <v>4340</v>
      </c>
      <c r="H548" s="848">
        <v>4340</v>
      </c>
      <c r="I548" s="874">
        <v>4340</v>
      </c>
      <c r="J548" s="849">
        <v>4340</v>
      </c>
      <c r="K548" s="849">
        <v>4340</v>
      </c>
      <c r="L548" s="849">
        <v>4340</v>
      </c>
      <c r="M548" s="849">
        <v>4340</v>
      </c>
      <c r="N548" s="849">
        <v>4340</v>
      </c>
      <c r="O548" s="848">
        <v>4340</v>
      </c>
      <c r="P548" s="874">
        <v>4340</v>
      </c>
      <c r="Q548" s="849">
        <v>4340</v>
      </c>
      <c r="R548" s="849">
        <v>4340</v>
      </c>
      <c r="S548" s="849">
        <v>4340</v>
      </c>
      <c r="T548" s="849">
        <v>4340</v>
      </c>
      <c r="U548" s="849">
        <v>4340</v>
      </c>
      <c r="V548" s="848">
        <v>4340</v>
      </c>
      <c r="W548" s="875">
        <v>4340</v>
      </c>
      <c r="X548" s="925"/>
      <c r="Y548" s="925"/>
      <c r="Z548" s="925"/>
    </row>
    <row r="549" spans="1:26" x14ac:dyDescent="0.2">
      <c r="A549" s="241" t="s">
        <v>6</v>
      </c>
      <c r="B549" s="300">
        <v>4303</v>
      </c>
      <c r="C549" s="301">
        <v>4381</v>
      </c>
      <c r="D549" s="301">
        <v>4556</v>
      </c>
      <c r="E549" s="301">
        <v>4309</v>
      </c>
      <c r="F549" s="301">
        <v>4523</v>
      </c>
      <c r="G549" s="301">
        <v>4784</v>
      </c>
      <c r="H549" s="394">
        <v>4685</v>
      </c>
      <c r="I549" s="300">
        <v>4077</v>
      </c>
      <c r="J549" s="301">
        <v>4244</v>
      </c>
      <c r="K549" s="301">
        <v>4324</v>
      </c>
      <c r="L549" s="301">
        <v>3822</v>
      </c>
      <c r="M549" s="301">
        <v>4630</v>
      </c>
      <c r="N549" s="301">
        <v>4537</v>
      </c>
      <c r="O549" s="394">
        <v>4546</v>
      </c>
      <c r="P549" s="300">
        <v>4133</v>
      </c>
      <c r="Q549" s="301">
        <v>4035</v>
      </c>
      <c r="R549" s="301">
        <v>4232</v>
      </c>
      <c r="S549" s="301">
        <v>4336</v>
      </c>
      <c r="T549" s="301">
        <v>4410</v>
      </c>
      <c r="U549" s="301">
        <v>4639</v>
      </c>
      <c r="V549" s="394">
        <v>4532</v>
      </c>
      <c r="W549" s="317">
        <v>4407</v>
      </c>
      <c r="X549" s="925"/>
      <c r="Y549" s="925"/>
      <c r="Z549" s="925"/>
    </row>
    <row r="550" spans="1:26" x14ac:dyDescent="0.2">
      <c r="A550" s="231" t="s">
        <v>7</v>
      </c>
      <c r="B550" s="302">
        <v>100</v>
      </c>
      <c r="C550" s="303">
        <v>91.7</v>
      </c>
      <c r="D550" s="304">
        <v>91.7</v>
      </c>
      <c r="E550" s="304">
        <v>100</v>
      </c>
      <c r="F550" s="304">
        <v>100</v>
      </c>
      <c r="G550" s="304">
        <v>91.7</v>
      </c>
      <c r="H550" s="395">
        <v>91.7</v>
      </c>
      <c r="I550" s="548">
        <v>100</v>
      </c>
      <c r="J550" s="304">
        <v>83.3</v>
      </c>
      <c r="K550" s="304">
        <v>66.7</v>
      </c>
      <c r="L550" s="304">
        <v>50</v>
      </c>
      <c r="M550" s="304">
        <v>100</v>
      </c>
      <c r="N550" s="304">
        <v>100</v>
      </c>
      <c r="O550" s="395">
        <v>83.3</v>
      </c>
      <c r="P550" s="548">
        <v>83.3</v>
      </c>
      <c r="Q550" s="304">
        <v>100</v>
      </c>
      <c r="R550" s="304">
        <v>91.7</v>
      </c>
      <c r="S550" s="304">
        <v>100</v>
      </c>
      <c r="T550" s="304">
        <v>100</v>
      </c>
      <c r="U550" s="304">
        <v>91.7</v>
      </c>
      <c r="V550" s="395">
        <v>91.7</v>
      </c>
      <c r="W550" s="248">
        <v>80.7</v>
      </c>
      <c r="X550" s="925"/>
      <c r="Y550" s="925"/>
      <c r="Z550" s="925"/>
    </row>
    <row r="551" spans="1:26" ht="13.5" thickBot="1" x14ac:dyDescent="0.25">
      <c r="A551" s="231" t="s">
        <v>8</v>
      </c>
      <c r="B551" s="698">
        <v>4.8000000000000001E-2</v>
      </c>
      <c r="C551" s="699">
        <v>4.2000000000000003E-2</v>
      </c>
      <c r="D551" s="801">
        <v>0.06</v>
      </c>
      <c r="E551" s="801">
        <v>7.0999999999999994E-2</v>
      </c>
      <c r="F551" s="801">
        <v>3.3000000000000002E-2</v>
      </c>
      <c r="G551" s="801">
        <v>5.8999999999999997E-2</v>
      </c>
      <c r="H551" s="802">
        <v>5.8999999999999997E-2</v>
      </c>
      <c r="I551" s="809">
        <v>5.3999999999999999E-2</v>
      </c>
      <c r="J551" s="801">
        <v>7.2999999999999995E-2</v>
      </c>
      <c r="K551" s="801">
        <v>9.0999999999999998E-2</v>
      </c>
      <c r="L551" s="801">
        <v>0.111</v>
      </c>
      <c r="M551" s="801">
        <v>3.2000000000000001E-2</v>
      </c>
      <c r="N551" s="801">
        <v>4.3999999999999997E-2</v>
      </c>
      <c r="O551" s="802">
        <v>9.2999999999999999E-2</v>
      </c>
      <c r="P551" s="809">
        <v>6.9000000000000006E-2</v>
      </c>
      <c r="Q551" s="801">
        <v>5.5E-2</v>
      </c>
      <c r="R551" s="801">
        <v>5.0999999999999997E-2</v>
      </c>
      <c r="S551" s="801">
        <v>4.1000000000000002E-2</v>
      </c>
      <c r="T551" s="801">
        <v>3.5000000000000003E-2</v>
      </c>
      <c r="U551" s="801">
        <v>5.7000000000000002E-2</v>
      </c>
      <c r="V551" s="802">
        <v>6.5000000000000002E-2</v>
      </c>
      <c r="W551" s="879">
        <v>7.5999999999999998E-2</v>
      </c>
      <c r="X551" s="925"/>
      <c r="Y551" s="925"/>
      <c r="Z551" s="925"/>
    </row>
    <row r="552" spans="1:26" x14ac:dyDescent="0.2">
      <c r="A552" s="241" t="s">
        <v>1</v>
      </c>
      <c r="B552" s="774">
        <f t="shared" ref="B552:W552" si="126">B549/B548*100-100</f>
        <v>-0.85253456221198576</v>
      </c>
      <c r="C552" s="775">
        <f t="shared" si="126"/>
        <v>0.94470046082948045</v>
      </c>
      <c r="D552" s="775">
        <f t="shared" si="126"/>
        <v>4.976958525345637</v>
      </c>
      <c r="E552" s="775">
        <f t="shared" si="126"/>
        <v>-0.7142857142857082</v>
      </c>
      <c r="F552" s="775">
        <f t="shared" si="126"/>
        <v>4.2165898617511459</v>
      </c>
      <c r="G552" s="775">
        <f t="shared" si="126"/>
        <v>10.230414746543786</v>
      </c>
      <c r="H552" s="787">
        <f t="shared" si="126"/>
        <v>7.9493087557603701</v>
      </c>
      <c r="I552" s="774">
        <f t="shared" si="126"/>
        <v>-6.0599078341013808</v>
      </c>
      <c r="J552" s="775">
        <f t="shared" si="126"/>
        <v>-2.2119815668202705</v>
      </c>
      <c r="K552" s="775">
        <f t="shared" si="126"/>
        <v>-0.3686635944700356</v>
      </c>
      <c r="L552" s="775">
        <f t="shared" si="126"/>
        <v>-11.935483870967744</v>
      </c>
      <c r="M552" s="775">
        <f t="shared" si="126"/>
        <v>6.6820276497695943</v>
      </c>
      <c r="N552" s="775">
        <f t="shared" si="126"/>
        <v>4.5391705069124413</v>
      </c>
      <c r="O552" s="787">
        <f t="shared" si="126"/>
        <v>4.7465437788018363</v>
      </c>
      <c r="P552" s="774">
        <f t="shared" si="126"/>
        <v>-4.7695852534562277</v>
      </c>
      <c r="Q552" s="775">
        <f t="shared" si="126"/>
        <v>-7.0276497695852527</v>
      </c>
      <c r="R552" s="775">
        <f t="shared" si="126"/>
        <v>-2.4884792626728114</v>
      </c>
      <c r="S552" s="775">
        <f t="shared" si="126"/>
        <v>-9.2165898617508901E-2</v>
      </c>
      <c r="T552" s="775">
        <f t="shared" si="126"/>
        <v>1.6129032258064484</v>
      </c>
      <c r="U552" s="775">
        <f t="shared" si="126"/>
        <v>6.8894009216589893</v>
      </c>
      <c r="V552" s="787">
        <f t="shared" si="126"/>
        <v>4.4239631336405552</v>
      </c>
      <c r="W552" s="411">
        <f t="shared" si="126"/>
        <v>1.5437788018433025</v>
      </c>
      <c r="X552" s="925"/>
      <c r="Y552" s="925"/>
      <c r="Z552" s="925"/>
    </row>
    <row r="553" spans="1:26" ht="13.5" thickBot="1" x14ac:dyDescent="0.25">
      <c r="A553" s="231" t="s">
        <v>27</v>
      </c>
      <c r="B553" s="220">
        <f>B549-B535</f>
        <v>-275</v>
      </c>
      <c r="C553" s="221">
        <f t="shared" ref="C553:W553" si="127">C549-C535</f>
        <v>-204</v>
      </c>
      <c r="D553" s="221">
        <f t="shared" si="127"/>
        <v>-79</v>
      </c>
      <c r="E553" s="221">
        <f t="shared" si="127"/>
        <v>-95</v>
      </c>
      <c r="F553" s="221">
        <f t="shared" si="127"/>
        <v>-277</v>
      </c>
      <c r="G553" s="221">
        <f t="shared" si="127"/>
        <v>-164</v>
      </c>
      <c r="H553" s="226">
        <f t="shared" si="127"/>
        <v>-200</v>
      </c>
      <c r="I553" s="220">
        <f t="shared" si="127"/>
        <v>-330</v>
      </c>
      <c r="J553" s="221">
        <f t="shared" si="127"/>
        <v>-359</v>
      </c>
      <c r="K553" s="221">
        <f t="shared" si="127"/>
        <v>-303</v>
      </c>
      <c r="L553" s="221">
        <f t="shared" si="127"/>
        <v>-66</v>
      </c>
      <c r="M553" s="221">
        <f t="shared" si="127"/>
        <v>-255</v>
      </c>
      <c r="N553" s="221">
        <f t="shared" si="127"/>
        <v>-261</v>
      </c>
      <c r="O553" s="226">
        <f t="shared" si="127"/>
        <v>-410</v>
      </c>
      <c r="P553" s="220">
        <f t="shared" si="127"/>
        <v>-296</v>
      </c>
      <c r="Q553" s="221">
        <f t="shared" si="127"/>
        <v>-450</v>
      </c>
      <c r="R553" s="221">
        <f t="shared" si="127"/>
        <v>-201</v>
      </c>
      <c r="S553" s="221">
        <f t="shared" si="127"/>
        <v>-320</v>
      </c>
      <c r="T553" s="221">
        <f t="shared" si="127"/>
        <v>-245</v>
      </c>
      <c r="U553" s="221">
        <f t="shared" si="127"/>
        <v>-157</v>
      </c>
      <c r="V553" s="226">
        <f t="shared" si="127"/>
        <v>-414</v>
      </c>
      <c r="W553" s="370">
        <f t="shared" si="127"/>
        <v>-266</v>
      </c>
      <c r="X553" s="925"/>
      <c r="Y553" s="925"/>
      <c r="Z553" s="925"/>
    </row>
    <row r="554" spans="1:26" x14ac:dyDescent="0.2">
      <c r="A554" s="267" t="s">
        <v>52</v>
      </c>
      <c r="B554" s="856">
        <v>54</v>
      </c>
      <c r="C554" s="857">
        <v>55</v>
      </c>
      <c r="D554" s="857">
        <v>54</v>
      </c>
      <c r="E554" s="857">
        <v>13</v>
      </c>
      <c r="F554" s="857">
        <v>55</v>
      </c>
      <c r="G554" s="857">
        <v>53</v>
      </c>
      <c r="H554" s="858">
        <v>55</v>
      </c>
      <c r="I554" s="859">
        <v>51</v>
      </c>
      <c r="J554" s="857">
        <v>49</v>
      </c>
      <c r="K554" s="857">
        <v>50</v>
      </c>
      <c r="L554" s="857">
        <v>7</v>
      </c>
      <c r="M554" s="857">
        <v>51</v>
      </c>
      <c r="N554" s="857">
        <v>51</v>
      </c>
      <c r="O554" s="860">
        <v>52</v>
      </c>
      <c r="P554" s="851">
        <v>54</v>
      </c>
      <c r="Q554" s="852">
        <v>55</v>
      </c>
      <c r="R554" s="852">
        <v>55</v>
      </c>
      <c r="S554" s="852">
        <v>11</v>
      </c>
      <c r="T554" s="852">
        <v>54</v>
      </c>
      <c r="U554" s="852">
        <v>54</v>
      </c>
      <c r="V554" s="853">
        <v>55</v>
      </c>
      <c r="W554" s="371">
        <f>SUM(B554:V554)</f>
        <v>988</v>
      </c>
      <c r="X554" s="925" t="s">
        <v>56</v>
      </c>
      <c r="Y554" s="265">
        <f>W541-W554</f>
        <v>-988</v>
      </c>
      <c r="Z554" s="306" t="e">
        <f>Y554/W541</f>
        <v>#DIV/0!</v>
      </c>
    </row>
    <row r="555" spans="1:26" x14ac:dyDescent="0.2">
      <c r="A555" s="267" t="s">
        <v>28</v>
      </c>
      <c r="B555" s="927"/>
      <c r="C555" s="927"/>
      <c r="D555" s="928"/>
      <c r="E555" s="928"/>
      <c r="F555" s="928"/>
      <c r="G555" s="928"/>
      <c r="H555" s="928"/>
      <c r="I555" s="927"/>
      <c r="J555" s="927"/>
      <c r="K555" s="928"/>
      <c r="L555" s="928"/>
      <c r="M555" s="928"/>
      <c r="N555" s="928"/>
      <c r="O555" s="929"/>
      <c r="P555" s="927"/>
      <c r="Q555" s="927"/>
      <c r="R555" s="928"/>
      <c r="S555" s="928"/>
      <c r="T555" s="928"/>
      <c r="U555" s="928"/>
      <c r="V555" s="928"/>
      <c r="W555" s="926"/>
      <c r="X555" s="925" t="s">
        <v>57</v>
      </c>
      <c r="Y555" s="925">
        <v>150.22</v>
      </c>
      <c r="Z555" s="925"/>
    </row>
    <row r="556" spans="1:26" ht="13.5" thickBot="1" x14ac:dyDescent="0.25">
      <c r="A556" s="268" t="s">
        <v>26</v>
      </c>
      <c r="B556" s="550">
        <f>B555-B542</f>
        <v>150.5</v>
      </c>
      <c r="C556" s="551">
        <f t="shared" ref="C556:V556" si="128">C555-C542</f>
        <v>150.5</v>
      </c>
      <c r="D556" s="551">
        <f t="shared" si="128"/>
        <v>150</v>
      </c>
      <c r="E556" s="551">
        <f t="shared" si="128"/>
        <v>150.5</v>
      </c>
      <c r="F556" s="551">
        <f t="shared" si="128"/>
        <v>149.5</v>
      </c>
      <c r="G556" s="551">
        <f t="shared" si="128"/>
        <v>149</v>
      </c>
      <c r="H556" s="533">
        <f t="shared" si="128"/>
        <v>149</v>
      </c>
      <c r="I556" s="550">
        <f t="shared" si="128"/>
        <v>150.5</v>
      </c>
      <c r="J556" s="551">
        <f t="shared" si="128"/>
        <v>150.5</v>
      </c>
      <c r="K556" s="551">
        <f t="shared" si="128"/>
        <v>149.5</v>
      </c>
      <c r="L556" s="551">
        <f t="shared" si="128"/>
        <v>150.5</v>
      </c>
      <c r="M556" s="551">
        <f t="shared" si="128"/>
        <v>149.5</v>
      </c>
      <c r="N556" s="551">
        <f t="shared" si="128"/>
        <v>148</v>
      </c>
      <c r="O556" s="533">
        <f t="shared" si="128"/>
        <v>148</v>
      </c>
      <c r="P556" s="550">
        <f t="shared" si="128"/>
        <v>150.5</v>
      </c>
      <c r="Q556" s="551">
        <f t="shared" si="128"/>
        <v>150.5</v>
      </c>
      <c r="R556" s="551">
        <f t="shared" si="128"/>
        <v>149.5</v>
      </c>
      <c r="S556" s="551">
        <f t="shared" si="128"/>
        <v>150.5</v>
      </c>
      <c r="T556" s="551">
        <f t="shared" si="128"/>
        <v>149.5</v>
      </c>
      <c r="U556" s="551">
        <f t="shared" si="128"/>
        <v>149</v>
      </c>
      <c r="V556" s="533">
        <f t="shared" si="128"/>
        <v>149</v>
      </c>
      <c r="W556" s="333"/>
      <c r="X556" s="925" t="s">
        <v>26</v>
      </c>
      <c r="Y556" s="925">
        <f>Y555-Y541</f>
        <v>-0.31000000000000227</v>
      </c>
      <c r="Z556" s="925"/>
    </row>
  </sheetData>
  <mergeCells count="118">
    <mergeCell ref="B546:H546"/>
    <mergeCell ref="I546:O546"/>
    <mergeCell ref="P546:V546"/>
    <mergeCell ref="W546:W547"/>
    <mergeCell ref="B532:H532"/>
    <mergeCell ref="I532:O532"/>
    <mergeCell ref="P532:V532"/>
    <mergeCell ref="W532:W533"/>
    <mergeCell ref="B518:H518"/>
    <mergeCell ref="I518:O518"/>
    <mergeCell ref="P518:V518"/>
    <mergeCell ref="W518:W519"/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B426:H426"/>
    <mergeCell ref="I426:O426"/>
    <mergeCell ref="P439:V439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B348:H348"/>
    <mergeCell ref="I348:O348"/>
    <mergeCell ref="W309:W310"/>
    <mergeCell ref="B335:H335"/>
    <mergeCell ref="I335:O335"/>
    <mergeCell ref="P335:V335"/>
    <mergeCell ref="B309:H309"/>
    <mergeCell ref="I309:O309"/>
    <mergeCell ref="P309:V309"/>
    <mergeCell ref="W335:W336"/>
    <mergeCell ref="B322:H322"/>
    <mergeCell ref="I322:O322"/>
    <mergeCell ref="P322:V322"/>
    <mergeCell ref="W322:W323"/>
    <mergeCell ref="P296:V296"/>
    <mergeCell ref="B282:E282"/>
    <mergeCell ref="B268:F268"/>
    <mergeCell ref="F282:F283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296:H296"/>
    <mergeCell ref="G112:G113"/>
    <mergeCell ref="B125:F125"/>
    <mergeCell ref="G125:G126"/>
    <mergeCell ref="B151:F151"/>
    <mergeCell ref="B203:F203"/>
    <mergeCell ref="G203:G20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B255:F255"/>
    <mergeCell ref="G255:G256"/>
    <mergeCell ref="B229:F229"/>
    <mergeCell ref="B164:F164"/>
    <mergeCell ref="G268:G269"/>
    <mergeCell ref="B216:F216"/>
    <mergeCell ref="G216:G217"/>
    <mergeCell ref="B504:H504"/>
    <mergeCell ref="I504:O504"/>
    <mergeCell ref="P504:V504"/>
    <mergeCell ref="W504:W505"/>
    <mergeCell ref="B242:F242"/>
    <mergeCell ref="G242:G243"/>
    <mergeCell ref="G229:G230"/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W296:W297"/>
    <mergeCell ref="I296:O296"/>
  </mergeCells>
  <conditionalFormatting sqref="B285:E28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:V5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633"/>
  <sheetViews>
    <sheetView showGridLines="0" topLeftCell="A602" zoomScale="68" zoomScaleNormal="68" workbookViewId="0">
      <selection activeCell="H628" sqref="H628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974" t="s">
        <v>50</v>
      </c>
      <c r="C8" s="975"/>
      <c r="D8" s="975"/>
      <c r="E8" s="975"/>
      <c r="F8" s="975"/>
      <c r="G8" s="976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974" t="s">
        <v>50</v>
      </c>
      <c r="C22" s="975"/>
      <c r="D22" s="975"/>
      <c r="E22" s="975"/>
      <c r="F22" s="975"/>
      <c r="G22" s="976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974" t="s">
        <v>50</v>
      </c>
      <c r="C36" s="975"/>
      <c r="D36" s="975"/>
      <c r="E36" s="975"/>
      <c r="F36" s="975"/>
      <c r="G36" s="976"/>
      <c r="H36" s="292" t="s">
        <v>0</v>
      </c>
      <c r="M36" s="983" t="s">
        <v>69</v>
      </c>
      <c r="N36" s="984"/>
      <c r="O36" s="984"/>
      <c r="P36" s="9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986" t="s">
        <v>70</v>
      </c>
      <c r="N37" s="987"/>
      <c r="O37" s="987"/>
      <c r="P37" s="988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974" t="s">
        <v>50</v>
      </c>
      <c r="C51" s="975"/>
      <c r="D51" s="975"/>
      <c r="E51" s="975"/>
      <c r="F51" s="975"/>
      <c r="G51" s="975"/>
      <c r="H51" s="976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52" t="s">
        <v>93</v>
      </c>
      <c r="L56" s="1052"/>
      <c r="M56" s="1052"/>
      <c r="N56" s="1052"/>
      <c r="O56" s="1052"/>
      <c r="P56" s="1052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52"/>
      <c r="L57" s="1052"/>
      <c r="M57" s="1052"/>
      <c r="N57" s="1052"/>
      <c r="O57" s="1052"/>
      <c r="P57" s="1052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974" t="s">
        <v>50</v>
      </c>
      <c r="C65" s="975"/>
      <c r="D65" s="975"/>
      <c r="E65" s="975"/>
      <c r="F65" s="975"/>
      <c r="G65" s="975"/>
      <c r="H65" s="976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52"/>
      <c r="L70" s="1052"/>
      <c r="M70" s="1052"/>
      <c r="N70" s="1052"/>
      <c r="O70" s="1052"/>
      <c r="P70" s="1052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52"/>
      <c r="L71" s="1052"/>
      <c r="M71" s="1052"/>
      <c r="N71" s="1052"/>
      <c r="O71" s="1052"/>
      <c r="P71" s="1052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974" t="s">
        <v>50</v>
      </c>
      <c r="C79" s="975"/>
      <c r="D79" s="975"/>
      <c r="E79" s="975"/>
      <c r="F79" s="975"/>
      <c r="G79" s="975"/>
      <c r="H79" s="976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89" t="s">
        <v>50</v>
      </c>
      <c r="C93" s="990"/>
      <c r="D93" s="990"/>
      <c r="E93" s="990"/>
      <c r="F93" s="990"/>
      <c r="G93" s="990"/>
      <c r="H93" s="990"/>
      <c r="I93" s="938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992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993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89" t="s">
        <v>50</v>
      </c>
      <c r="C107" s="990"/>
      <c r="D107" s="990"/>
      <c r="E107" s="990"/>
      <c r="F107" s="990"/>
      <c r="G107" s="990"/>
      <c r="H107" s="990"/>
      <c r="I107" s="938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992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993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36" t="s">
        <v>50</v>
      </c>
      <c r="C122" s="936"/>
      <c r="D122" s="936"/>
      <c r="E122" s="936"/>
      <c r="F122" s="936"/>
      <c r="G122" s="936"/>
      <c r="H122" s="936"/>
      <c r="I122" s="938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965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966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36" t="s">
        <v>50</v>
      </c>
      <c r="C137" s="936"/>
      <c r="D137" s="936"/>
      <c r="E137" s="936"/>
      <c r="F137" s="936"/>
      <c r="G137" s="936"/>
      <c r="H137" s="936"/>
      <c r="I137" s="938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965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966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36" t="s">
        <v>50</v>
      </c>
      <c r="C152" s="936"/>
      <c r="D152" s="936"/>
      <c r="E152" s="936"/>
      <c r="F152" s="936"/>
      <c r="G152" s="936"/>
      <c r="H152" s="936"/>
      <c r="I152" s="938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965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966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36" t="s">
        <v>50</v>
      </c>
      <c r="C167" s="936"/>
      <c r="D167" s="936"/>
      <c r="E167" s="936"/>
      <c r="F167" s="936"/>
      <c r="G167" s="936"/>
      <c r="H167" s="936"/>
      <c r="I167" s="938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965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966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36" t="s">
        <v>50</v>
      </c>
      <c r="C182" s="936"/>
      <c r="D182" s="936"/>
      <c r="E182" s="936"/>
      <c r="F182" s="936"/>
      <c r="G182" s="936"/>
      <c r="H182" s="936"/>
      <c r="I182" s="938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965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966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36" t="s">
        <v>50</v>
      </c>
      <c r="C197" s="936"/>
      <c r="D197" s="936"/>
      <c r="E197" s="936"/>
      <c r="F197" s="936"/>
      <c r="G197" s="936"/>
      <c r="H197" s="936"/>
      <c r="I197" s="938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965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966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36" t="s">
        <v>50</v>
      </c>
      <c r="C212" s="936"/>
      <c r="D212" s="936"/>
      <c r="E212" s="936"/>
      <c r="F212" s="936"/>
      <c r="G212" s="936"/>
      <c r="H212" s="936"/>
      <c r="I212" s="938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965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966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36" t="s">
        <v>50</v>
      </c>
      <c r="C227" s="936"/>
      <c r="D227" s="936"/>
      <c r="E227" s="936"/>
      <c r="F227" s="936"/>
      <c r="G227" s="936"/>
      <c r="H227" s="936"/>
      <c r="I227" s="938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965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966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36" t="s">
        <v>50</v>
      </c>
      <c r="C242" s="936"/>
      <c r="D242" s="936"/>
      <c r="E242" s="936"/>
      <c r="F242" s="936"/>
      <c r="G242" s="936"/>
      <c r="H242" s="936"/>
      <c r="I242" s="938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965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966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36" t="s">
        <v>50</v>
      </c>
      <c r="C256" s="936"/>
      <c r="D256" s="936"/>
      <c r="E256" s="936"/>
      <c r="F256" s="936"/>
      <c r="G256" s="936"/>
      <c r="H256" s="936"/>
      <c r="I256" s="938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965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966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36" t="s">
        <v>50</v>
      </c>
      <c r="C270" s="936"/>
      <c r="D270" s="936"/>
      <c r="E270" s="936"/>
      <c r="F270" s="936"/>
      <c r="G270" s="936"/>
      <c r="H270" s="936"/>
      <c r="I270" s="938" t="s">
        <v>0</v>
      </c>
      <c r="J270" s="213">
        <v>251</v>
      </c>
      <c r="M270" s="272" t="s">
        <v>163</v>
      </c>
      <c r="N270" s="936" t="s">
        <v>50</v>
      </c>
      <c r="O270" s="936"/>
      <c r="P270" s="936"/>
      <c r="Q270" s="936"/>
      <c r="R270" s="936"/>
      <c r="S270" s="936"/>
      <c r="T270" s="936"/>
      <c r="U270" s="938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965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965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966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966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36" t="s">
        <v>50</v>
      </c>
      <c r="C284" s="936"/>
      <c r="D284" s="936"/>
      <c r="E284" s="936"/>
      <c r="F284" s="936"/>
      <c r="G284" s="936"/>
      <c r="H284" s="936"/>
      <c r="I284" s="938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965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966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89" t="s">
        <v>50</v>
      </c>
      <c r="C298" s="990"/>
      <c r="D298" s="990"/>
      <c r="E298" s="990"/>
      <c r="F298" s="990"/>
      <c r="G298" s="990"/>
      <c r="H298" s="991"/>
      <c r="I298" s="938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992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993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36" t="s">
        <v>50</v>
      </c>
      <c r="C312" s="936"/>
      <c r="D312" s="936"/>
      <c r="E312" s="936"/>
      <c r="F312" s="936"/>
      <c r="G312" s="936"/>
      <c r="H312" s="936"/>
      <c r="I312" s="938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965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966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36" t="s">
        <v>50</v>
      </c>
      <c r="C326" s="936"/>
      <c r="D326" s="936"/>
      <c r="E326" s="936"/>
      <c r="F326" s="936"/>
      <c r="G326" s="936"/>
      <c r="H326" s="936"/>
      <c r="I326" s="938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965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966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36" t="s">
        <v>50</v>
      </c>
      <c r="C340" s="936"/>
      <c r="D340" s="936"/>
      <c r="E340" s="936"/>
      <c r="F340" s="936"/>
      <c r="G340" s="936"/>
      <c r="H340" s="936"/>
      <c r="I340" s="938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965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966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959" t="s">
        <v>172</v>
      </c>
      <c r="C356" s="960"/>
      <c r="D356" s="960"/>
      <c r="E356" s="960"/>
      <c r="F356" s="960"/>
      <c r="G356" s="960"/>
      <c r="H356" s="960"/>
      <c r="I356" s="960"/>
      <c r="J356" s="960"/>
      <c r="K356" s="961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46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49">
        <v>624</v>
      </c>
      <c r="H358" s="949">
        <v>124.5</v>
      </c>
      <c r="I358" s="949">
        <v>60</v>
      </c>
      <c r="J358" s="943" t="s">
        <v>199</v>
      </c>
      <c r="K358" s="940">
        <v>135</v>
      </c>
      <c r="L358" s="955">
        <f>G358-(D358+D359+D360+D361)</f>
        <v>0</v>
      </c>
      <c r="M358" s="673">
        <v>1</v>
      </c>
      <c r="N358" s="673">
        <v>6</v>
      </c>
      <c r="O358" s="673">
        <v>60</v>
      </c>
      <c r="P358" s="973" t="s">
        <v>194</v>
      </c>
      <c r="Q358" s="973"/>
    </row>
    <row r="359" spans="1:17" ht="15" x14ac:dyDescent="0.2">
      <c r="A359" s="574">
        <v>-1.34</v>
      </c>
      <c r="B359" s="947"/>
      <c r="C359" s="584" t="s">
        <v>234</v>
      </c>
      <c r="D359" s="674">
        <v>234</v>
      </c>
      <c r="E359" s="585">
        <v>123.5</v>
      </c>
      <c r="F359" s="584" t="s">
        <v>190</v>
      </c>
      <c r="G359" s="950"/>
      <c r="H359" s="950"/>
      <c r="I359" s="950"/>
      <c r="J359" s="944"/>
      <c r="K359" s="941"/>
      <c r="L359" s="955"/>
      <c r="M359" s="673">
        <v>2</v>
      </c>
      <c r="N359" s="673">
        <v>5</v>
      </c>
      <c r="O359" s="673">
        <v>60</v>
      </c>
      <c r="P359" s="973"/>
      <c r="Q359" s="973"/>
    </row>
    <row r="360" spans="1:17" ht="15" x14ac:dyDescent="0.2">
      <c r="A360" s="574">
        <v>1</v>
      </c>
      <c r="B360" s="947"/>
      <c r="C360" s="585">
        <v>3</v>
      </c>
      <c r="D360" s="674">
        <v>17</v>
      </c>
      <c r="E360" s="585">
        <v>123</v>
      </c>
      <c r="F360" s="584" t="s">
        <v>198</v>
      </c>
      <c r="G360" s="950"/>
      <c r="H360" s="950"/>
      <c r="I360" s="950"/>
      <c r="J360" s="944"/>
      <c r="K360" s="941"/>
      <c r="L360" s="955"/>
      <c r="M360" s="673">
        <v>3</v>
      </c>
      <c r="N360" s="673">
        <v>4</v>
      </c>
      <c r="O360" s="673">
        <v>60</v>
      </c>
      <c r="P360" s="973"/>
      <c r="Q360" s="973"/>
    </row>
    <row r="361" spans="1:17" ht="15.75" thickBot="1" x14ac:dyDescent="0.25">
      <c r="A361" s="574"/>
      <c r="B361" s="948"/>
      <c r="C361" s="591"/>
      <c r="D361" s="592"/>
      <c r="E361" s="591"/>
      <c r="F361" s="593"/>
      <c r="G361" s="951"/>
      <c r="H361" s="951"/>
      <c r="I361" s="951"/>
      <c r="J361" s="945"/>
      <c r="K361" s="942"/>
      <c r="L361" s="955"/>
      <c r="M361" s="673">
        <v>4</v>
      </c>
      <c r="N361" s="673">
        <v>3</v>
      </c>
      <c r="O361" s="673">
        <v>18</v>
      </c>
      <c r="P361" s="973"/>
      <c r="Q361" s="973"/>
    </row>
    <row r="362" spans="1:17" ht="15" x14ac:dyDescent="0.2">
      <c r="A362" s="574">
        <v>2.23</v>
      </c>
      <c r="B362" s="995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49">
        <v>624</v>
      </c>
      <c r="H362" s="949">
        <v>123</v>
      </c>
      <c r="I362" s="949">
        <v>60</v>
      </c>
      <c r="J362" s="943" t="s">
        <v>236</v>
      </c>
      <c r="K362" s="940">
        <v>135</v>
      </c>
      <c r="L362" s="955">
        <f>G362-(D362+D363+D364+D365)</f>
        <v>0</v>
      </c>
      <c r="M362" s="673">
        <v>5</v>
      </c>
      <c r="N362" s="673">
        <v>2</v>
      </c>
      <c r="O362" s="673">
        <v>60</v>
      </c>
      <c r="P362" s="973"/>
      <c r="Q362" s="973"/>
    </row>
    <row r="363" spans="1:17" ht="15" x14ac:dyDescent="0.2">
      <c r="A363" s="574">
        <v>1.5</v>
      </c>
      <c r="B363" s="996"/>
      <c r="C363" s="585">
        <v>6</v>
      </c>
      <c r="D363" s="601">
        <v>279</v>
      </c>
      <c r="E363" s="585">
        <v>121.5</v>
      </c>
      <c r="F363" s="584" t="s">
        <v>198</v>
      </c>
      <c r="G363" s="950"/>
      <c r="H363" s="950"/>
      <c r="I363" s="950"/>
      <c r="J363" s="944"/>
      <c r="K363" s="941"/>
      <c r="L363" s="955"/>
      <c r="M363" s="673">
        <v>6</v>
      </c>
      <c r="N363" s="673">
        <v>1</v>
      </c>
      <c r="O363" s="673">
        <v>60</v>
      </c>
      <c r="P363" s="973" t="s">
        <v>225</v>
      </c>
      <c r="Q363" s="973"/>
    </row>
    <row r="364" spans="1:17" ht="15" x14ac:dyDescent="0.2">
      <c r="A364" s="574"/>
      <c r="B364" s="996"/>
      <c r="C364" s="605"/>
      <c r="D364" s="606"/>
      <c r="E364" s="605"/>
      <c r="F364" s="607"/>
      <c r="G364" s="950"/>
      <c r="H364" s="950"/>
      <c r="I364" s="950"/>
      <c r="J364" s="944"/>
      <c r="K364" s="941"/>
      <c r="L364" s="955"/>
    </row>
    <row r="365" spans="1:17" ht="15.75" thickBot="1" x14ac:dyDescent="0.25">
      <c r="A365" s="574"/>
      <c r="B365" s="997"/>
      <c r="C365" s="605"/>
      <c r="D365" s="606"/>
      <c r="E365" s="605"/>
      <c r="F365" s="607"/>
      <c r="G365" s="951"/>
      <c r="H365" s="951"/>
      <c r="I365" s="951"/>
      <c r="J365" s="945"/>
      <c r="K365" s="942"/>
      <c r="L365" s="955"/>
    </row>
    <row r="366" spans="1:17" ht="15" x14ac:dyDescent="0.2">
      <c r="A366" s="574">
        <v>2</v>
      </c>
      <c r="B366" s="1001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49">
        <v>192</v>
      </c>
      <c r="H366" s="949">
        <v>121</v>
      </c>
      <c r="I366" s="949">
        <v>18</v>
      </c>
      <c r="J366" s="943" t="s">
        <v>193</v>
      </c>
      <c r="K366" s="940">
        <v>131.5</v>
      </c>
      <c r="L366" s="955">
        <f>G366-(D366+D367+D368+D369)</f>
        <v>0</v>
      </c>
    </row>
    <row r="367" spans="1:17" ht="15" x14ac:dyDescent="0.2">
      <c r="A367" s="574"/>
      <c r="B367" s="1002"/>
      <c r="C367" s="585"/>
      <c r="D367" s="675"/>
      <c r="E367" s="585"/>
      <c r="F367" s="584"/>
      <c r="G367" s="950"/>
      <c r="H367" s="950"/>
      <c r="I367" s="950"/>
      <c r="J367" s="944"/>
      <c r="K367" s="941"/>
      <c r="L367" s="955"/>
    </row>
    <row r="368" spans="1:17" ht="15" x14ac:dyDescent="0.2">
      <c r="A368" s="574"/>
      <c r="B368" s="1002"/>
      <c r="C368" s="605"/>
      <c r="D368" s="676"/>
      <c r="E368" s="605"/>
      <c r="F368" s="607"/>
      <c r="G368" s="950"/>
      <c r="H368" s="950"/>
      <c r="I368" s="950"/>
      <c r="J368" s="944"/>
      <c r="K368" s="941"/>
      <c r="L368" s="955"/>
    </row>
    <row r="369" spans="1:12" ht="15.75" thickBot="1" x14ac:dyDescent="0.25">
      <c r="A369" s="574"/>
      <c r="B369" s="1003"/>
      <c r="C369" s="591"/>
      <c r="D369" s="592"/>
      <c r="E369" s="591"/>
      <c r="F369" s="593"/>
      <c r="G369" s="951"/>
      <c r="H369" s="951"/>
      <c r="I369" s="951"/>
      <c r="J369" s="945"/>
      <c r="K369" s="942"/>
      <c r="L369" s="955"/>
    </row>
    <row r="370" spans="1:12" ht="15" x14ac:dyDescent="0.2">
      <c r="A370" s="574">
        <v>3.5</v>
      </c>
      <c r="B370" s="1053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49">
        <v>624</v>
      </c>
      <c r="H370" s="949">
        <v>121.5</v>
      </c>
      <c r="I370" s="949">
        <v>60</v>
      </c>
      <c r="J370" s="949" t="s">
        <v>193</v>
      </c>
      <c r="K370" s="940">
        <v>131.5</v>
      </c>
      <c r="L370" s="955">
        <f>G370-(D370+D371+D372+D373)</f>
        <v>0</v>
      </c>
    </row>
    <row r="371" spans="1:12" ht="15" x14ac:dyDescent="0.2">
      <c r="A371" s="574">
        <v>2.5</v>
      </c>
      <c r="B371" s="1054"/>
      <c r="C371" s="585">
        <v>2</v>
      </c>
      <c r="D371" s="679">
        <v>205</v>
      </c>
      <c r="E371" s="585">
        <v>121</v>
      </c>
      <c r="F371" s="584" t="s">
        <v>214</v>
      </c>
      <c r="G371" s="950"/>
      <c r="H371" s="950"/>
      <c r="I371" s="950"/>
      <c r="J371" s="950"/>
      <c r="K371" s="941"/>
      <c r="L371" s="955"/>
    </row>
    <row r="372" spans="1:12" ht="15" x14ac:dyDescent="0.2">
      <c r="A372" s="574"/>
      <c r="B372" s="1054"/>
      <c r="C372" s="605"/>
      <c r="D372" s="605"/>
      <c r="E372" s="605"/>
      <c r="F372" s="607"/>
      <c r="G372" s="950"/>
      <c r="H372" s="950"/>
      <c r="I372" s="950"/>
      <c r="J372" s="950"/>
      <c r="K372" s="941"/>
      <c r="L372" s="955"/>
    </row>
    <row r="373" spans="1:12" ht="15.75" thickBot="1" x14ac:dyDescent="0.25">
      <c r="A373" s="574"/>
      <c r="B373" s="1055"/>
      <c r="C373" s="591"/>
      <c r="D373" s="592"/>
      <c r="E373" s="591"/>
      <c r="F373" s="593"/>
      <c r="G373" s="951"/>
      <c r="H373" s="951"/>
      <c r="I373" s="951"/>
      <c r="J373" s="951"/>
      <c r="K373" s="942"/>
      <c r="L373" s="955"/>
    </row>
    <row r="374" spans="1:12" ht="15" x14ac:dyDescent="0.2">
      <c r="A374" s="574">
        <v>3.8</v>
      </c>
      <c r="B374" s="967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49">
        <v>623</v>
      </c>
      <c r="H374" s="949">
        <v>120.5</v>
      </c>
      <c r="I374" s="949">
        <v>60</v>
      </c>
      <c r="J374" s="943" t="s">
        <v>235</v>
      </c>
      <c r="K374" s="940">
        <v>131.5</v>
      </c>
      <c r="L374" s="955">
        <f>G374-(D374+D375+D376+D377)</f>
        <v>0</v>
      </c>
    </row>
    <row r="375" spans="1:12" ht="15" x14ac:dyDescent="0.2">
      <c r="A375" s="574">
        <v>4.5</v>
      </c>
      <c r="B375" s="968"/>
      <c r="C375" s="585">
        <v>1</v>
      </c>
      <c r="D375" s="588">
        <v>267</v>
      </c>
      <c r="E375" s="585">
        <v>117.5</v>
      </c>
      <c r="F375" s="607" t="s">
        <v>187</v>
      </c>
      <c r="G375" s="950"/>
      <c r="H375" s="950"/>
      <c r="I375" s="950"/>
      <c r="J375" s="944"/>
      <c r="K375" s="941"/>
      <c r="L375" s="955"/>
    </row>
    <row r="376" spans="1:12" ht="15" x14ac:dyDescent="0.2">
      <c r="A376" s="574"/>
      <c r="B376" s="968"/>
      <c r="C376" s="605"/>
      <c r="D376" s="605"/>
      <c r="E376" s="605"/>
      <c r="F376" s="607"/>
      <c r="G376" s="950"/>
      <c r="H376" s="950"/>
      <c r="I376" s="950"/>
      <c r="J376" s="944"/>
      <c r="K376" s="941"/>
      <c r="L376" s="955"/>
    </row>
    <row r="377" spans="1:12" ht="15.75" thickBot="1" x14ac:dyDescent="0.25">
      <c r="A377" s="574"/>
      <c r="B377" s="969"/>
      <c r="C377" s="591"/>
      <c r="D377" s="591"/>
      <c r="E377" s="591"/>
      <c r="F377" s="593"/>
      <c r="G377" s="951"/>
      <c r="H377" s="951"/>
      <c r="I377" s="951"/>
      <c r="J377" s="945"/>
      <c r="K377" s="942"/>
      <c r="L377" s="955"/>
    </row>
    <row r="378" spans="1:12" ht="15" x14ac:dyDescent="0.2">
      <c r="A378" s="574">
        <v>6.5</v>
      </c>
      <c r="B378" s="1023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49">
        <v>623</v>
      </c>
      <c r="H378" s="949">
        <v>117.5</v>
      </c>
      <c r="I378" s="949">
        <v>60</v>
      </c>
      <c r="J378" s="949" t="s">
        <v>191</v>
      </c>
      <c r="K378" s="940">
        <v>130.5</v>
      </c>
      <c r="L378" s="955">
        <f>G378-(D378+D379+D380+D381)</f>
        <v>0</v>
      </c>
    </row>
    <row r="379" spans="1:12" ht="15" x14ac:dyDescent="0.2">
      <c r="A379" s="574">
        <v>7.32</v>
      </c>
      <c r="B379" s="1024"/>
      <c r="C379" s="585">
        <v>7</v>
      </c>
      <c r="D379" s="634">
        <v>528</v>
      </c>
      <c r="E379" s="585">
        <v>117</v>
      </c>
      <c r="F379" s="584" t="s">
        <v>190</v>
      </c>
      <c r="G379" s="950"/>
      <c r="H379" s="950"/>
      <c r="I379" s="950"/>
      <c r="J379" s="950"/>
      <c r="K379" s="941"/>
      <c r="L379" s="955"/>
    </row>
    <row r="380" spans="1:12" ht="15" x14ac:dyDescent="0.2">
      <c r="A380" s="574"/>
      <c r="B380" s="1024"/>
      <c r="C380" s="605"/>
      <c r="D380" s="605"/>
      <c r="E380" s="605"/>
      <c r="F380" s="607"/>
      <c r="G380" s="950"/>
      <c r="H380" s="950"/>
      <c r="I380" s="950"/>
      <c r="J380" s="950"/>
      <c r="K380" s="941"/>
      <c r="L380" s="955"/>
    </row>
    <row r="381" spans="1:12" ht="15.75" thickBot="1" x14ac:dyDescent="0.25">
      <c r="A381" s="574"/>
      <c r="B381" s="1025"/>
      <c r="C381" s="591"/>
      <c r="D381" s="592"/>
      <c r="E381" s="591"/>
      <c r="F381" s="593"/>
      <c r="G381" s="951"/>
      <c r="H381" s="951"/>
      <c r="I381" s="951"/>
      <c r="J381" s="951"/>
      <c r="K381" s="942"/>
      <c r="L381" s="955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89" t="s">
        <v>50</v>
      </c>
      <c r="C386" s="990"/>
      <c r="D386" s="990"/>
      <c r="E386" s="990"/>
      <c r="F386" s="990"/>
      <c r="G386" s="991"/>
      <c r="H386" s="938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965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89" t="s">
        <v>50</v>
      </c>
      <c r="C399" s="990"/>
      <c r="D399" s="990"/>
      <c r="E399" s="990"/>
      <c r="F399" s="990"/>
      <c r="G399" s="991"/>
      <c r="H399" s="938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965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89" t="s">
        <v>50</v>
      </c>
      <c r="C413" s="990"/>
      <c r="D413" s="990"/>
      <c r="E413" s="990"/>
      <c r="F413" s="990"/>
      <c r="G413" s="991"/>
      <c r="H413" s="938" t="s">
        <v>0</v>
      </c>
      <c r="I413" s="213">
        <v>244</v>
      </c>
      <c r="J413" s="713"/>
      <c r="K413" s="713"/>
      <c r="L413" s="272" t="s">
        <v>240</v>
      </c>
      <c r="M413" s="989" t="s">
        <v>50</v>
      </c>
      <c r="N413" s="990"/>
      <c r="O413" s="990"/>
      <c r="P413" s="990"/>
      <c r="Q413" s="990"/>
      <c r="R413" s="991"/>
      <c r="S413" s="938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965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965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89" t="s">
        <v>50</v>
      </c>
      <c r="C427" s="990"/>
      <c r="D427" s="990"/>
      <c r="E427" s="990"/>
      <c r="F427" s="990"/>
      <c r="G427" s="991"/>
      <c r="H427" s="938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965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89" t="s">
        <v>50</v>
      </c>
      <c r="C441" s="990"/>
      <c r="D441" s="990"/>
      <c r="E441" s="990"/>
      <c r="F441" s="990"/>
      <c r="G441" s="991"/>
      <c r="H441" s="938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965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89" t="s">
        <v>50</v>
      </c>
      <c r="C455" s="990"/>
      <c r="D455" s="990"/>
      <c r="E455" s="990"/>
      <c r="F455" s="990"/>
      <c r="G455" s="991"/>
      <c r="H455" s="938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965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89" t="s">
        <v>50</v>
      </c>
      <c r="C469" s="990"/>
      <c r="D469" s="990"/>
      <c r="E469" s="990"/>
      <c r="F469" s="990"/>
      <c r="G469" s="991"/>
      <c r="H469" s="938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965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89" t="s">
        <v>50</v>
      </c>
      <c r="C483" s="990"/>
      <c r="D483" s="990"/>
      <c r="E483" s="990"/>
      <c r="F483" s="990"/>
      <c r="G483" s="991"/>
      <c r="H483" s="938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965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35" t="s">
        <v>50</v>
      </c>
      <c r="C497" s="936"/>
      <c r="D497" s="936"/>
      <c r="E497" s="936"/>
      <c r="F497" s="936"/>
      <c r="G497" s="937"/>
      <c r="H497" s="938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965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35" t="s">
        <v>50</v>
      </c>
      <c r="C511" s="936"/>
      <c r="D511" s="936"/>
      <c r="E511" s="936"/>
      <c r="F511" s="936"/>
      <c r="G511" s="937"/>
      <c r="H511" s="938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965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35" t="s">
        <v>50</v>
      </c>
      <c r="C525" s="936"/>
      <c r="D525" s="936"/>
      <c r="E525" s="936"/>
      <c r="F525" s="936"/>
      <c r="G525" s="937"/>
      <c r="H525" s="938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965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35" t="s">
        <v>50</v>
      </c>
      <c r="C539" s="936"/>
      <c r="D539" s="936"/>
      <c r="E539" s="936"/>
      <c r="F539" s="936"/>
      <c r="G539" s="937"/>
      <c r="H539" s="938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965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35" t="s">
        <v>50</v>
      </c>
      <c r="C553" s="936"/>
      <c r="D553" s="936"/>
      <c r="E553" s="936"/>
      <c r="F553" s="936"/>
      <c r="G553" s="937"/>
      <c r="H553" s="938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965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224</v>
      </c>
      <c r="K560" s="266">
        <f>J560/H547</f>
        <v>7.4369189907038516E-2</v>
      </c>
    </row>
    <row r="561" spans="1:11" x14ac:dyDescent="0.2">
      <c r="A561" s="267" t="s">
        <v>51</v>
      </c>
      <c r="B561" s="851">
        <f>[1]LM!$E$371</f>
        <v>515</v>
      </c>
      <c r="C561" s="852">
        <f>[1]LM!$Q$371</f>
        <v>530</v>
      </c>
      <c r="D561" s="852">
        <f>[1]LM!$AC$371</f>
        <v>82</v>
      </c>
      <c r="E561" s="852">
        <f>[1]LM!$AO$371</f>
        <v>558</v>
      </c>
      <c r="F561" s="852">
        <f>[1]LM!$BA$371</f>
        <v>546</v>
      </c>
      <c r="G561" s="853">
        <f>[1]LM!$BM$371</f>
        <v>557</v>
      </c>
      <c r="H561" s="371">
        <f>SUM(B561:G561)</f>
        <v>2788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35" t="s">
        <v>50</v>
      </c>
      <c r="C567" s="936"/>
      <c r="D567" s="936"/>
      <c r="E567" s="936"/>
      <c r="F567" s="936"/>
      <c r="G567" s="937"/>
      <c r="H567" s="938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965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-149</v>
      </c>
      <c r="K574" s="266">
        <f>J574/H561</f>
        <v>-5.3443328550932569E-2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35" t="s">
        <v>50</v>
      </c>
      <c r="C581" s="936"/>
      <c r="D581" s="936"/>
      <c r="E581" s="936"/>
      <c r="F581" s="936"/>
      <c r="G581" s="937"/>
      <c r="H581" s="938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965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935" t="s">
        <v>50</v>
      </c>
      <c r="C595" s="936"/>
      <c r="D595" s="936"/>
      <c r="E595" s="936"/>
      <c r="F595" s="936"/>
      <c r="G595" s="937"/>
      <c r="H595" s="938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965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/>
      <c r="C604" s="896"/>
      <c r="D604" s="896"/>
      <c r="E604" s="896"/>
      <c r="F604" s="896"/>
      <c r="G604" s="897"/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0</v>
      </c>
      <c r="C605" s="221">
        <f t="shared" si="132"/>
        <v>0</v>
      </c>
      <c r="D605" s="221">
        <f t="shared" si="132"/>
        <v>0</v>
      </c>
      <c r="E605" s="221">
        <f t="shared" si="132"/>
        <v>0</v>
      </c>
      <c r="F605" s="221">
        <f t="shared" si="132"/>
        <v>0</v>
      </c>
      <c r="G605" s="226">
        <f t="shared" si="132"/>
        <v>0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935" t="s">
        <v>50</v>
      </c>
      <c r="C609" s="936"/>
      <c r="D609" s="936"/>
      <c r="E609" s="936"/>
      <c r="F609" s="936"/>
      <c r="G609" s="937"/>
      <c r="H609" s="938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965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/>
      <c r="C618" s="906"/>
      <c r="D618" s="906"/>
      <c r="E618" s="906"/>
      <c r="F618" s="906"/>
      <c r="G618" s="907"/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0</v>
      </c>
      <c r="C619" s="221">
        <f t="shared" si="135"/>
        <v>0</v>
      </c>
      <c r="D619" s="221">
        <f t="shared" si="135"/>
        <v>0</v>
      </c>
      <c r="E619" s="221">
        <f t="shared" si="135"/>
        <v>0</v>
      </c>
      <c r="F619" s="221">
        <f t="shared" si="135"/>
        <v>0</v>
      </c>
      <c r="G619" s="226">
        <f t="shared" si="135"/>
        <v>0</v>
      </c>
      <c r="H619" s="333"/>
      <c r="I619" s="900"/>
      <c r="J619" s="900"/>
      <c r="K619" s="900"/>
    </row>
    <row r="622" spans="1:11" ht="13.5" thickBot="1" x14ac:dyDescent="0.25"/>
    <row r="623" spans="1:11" ht="13.5" thickBot="1" x14ac:dyDescent="0.25">
      <c r="A623" s="272" t="s">
        <v>255</v>
      </c>
      <c r="B623" s="935" t="s">
        <v>50</v>
      </c>
      <c r="C623" s="936"/>
      <c r="D623" s="936"/>
      <c r="E623" s="936"/>
      <c r="F623" s="936"/>
      <c r="G623" s="937"/>
      <c r="H623" s="938" t="s">
        <v>0</v>
      </c>
      <c r="I623" s="213">
        <v>230</v>
      </c>
      <c r="J623" s="917"/>
      <c r="K623" s="917"/>
    </row>
    <row r="624" spans="1:11" ht="13.5" thickBot="1" x14ac:dyDescent="0.25">
      <c r="A624" s="231" t="s">
        <v>54</v>
      </c>
      <c r="B624" s="919">
        <v>1</v>
      </c>
      <c r="C624" s="920">
        <v>2</v>
      </c>
      <c r="D624" s="920">
        <v>3</v>
      </c>
      <c r="E624" s="920">
        <v>4</v>
      </c>
      <c r="F624" s="920">
        <v>5</v>
      </c>
      <c r="G624" s="921">
        <v>6</v>
      </c>
      <c r="H624" s="965"/>
      <c r="I624" s="229"/>
      <c r="J624" s="277"/>
      <c r="K624" s="353"/>
    </row>
    <row r="625" spans="1:11" x14ac:dyDescent="0.2">
      <c r="A625" s="236" t="s">
        <v>3</v>
      </c>
      <c r="B625" s="877">
        <v>4085</v>
      </c>
      <c r="C625" s="850">
        <v>4085</v>
      </c>
      <c r="D625" s="850">
        <v>4085</v>
      </c>
      <c r="E625" s="850">
        <v>4085</v>
      </c>
      <c r="F625" s="850">
        <v>4085</v>
      </c>
      <c r="G625" s="878">
        <v>4085</v>
      </c>
      <c r="H625" s="876">
        <v>4085</v>
      </c>
      <c r="I625" s="917"/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98">
        <v>0.105</v>
      </c>
      <c r="C628" s="699">
        <v>8.4000000000000005E-2</v>
      </c>
      <c r="D628" s="699">
        <v>0.10299999999999999</v>
      </c>
      <c r="E628" s="699">
        <v>0.105</v>
      </c>
      <c r="F628" s="699">
        <v>8.1000000000000003E-2</v>
      </c>
      <c r="G628" s="700">
        <v>9.6000000000000002E-2</v>
      </c>
      <c r="H628" s="409">
        <v>9.7000000000000003E-2</v>
      </c>
      <c r="I628" s="917"/>
      <c r="J628" s="382"/>
      <c r="K628" s="917"/>
    </row>
    <row r="629" spans="1:11" ht="13.5" thickBot="1" x14ac:dyDescent="0.25">
      <c r="A629" s="241" t="s">
        <v>1</v>
      </c>
      <c r="B629" s="774">
        <f t="shared" ref="B629:H629" si="136">B626/B625*100-100</f>
        <v>22.423500611995095</v>
      </c>
      <c r="C629" s="775">
        <f t="shared" si="136"/>
        <v>17.772337821297441</v>
      </c>
      <c r="D629" s="775">
        <f t="shared" si="136"/>
        <v>12.925336597307208</v>
      </c>
      <c r="E629" s="775">
        <f t="shared" si="136"/>
        <v>23.623011015911871</v>
      </c>
      <c r="F629" s="775">
        <f t="shared" si="136"/>
        <v>21.05263157894737</v>
      </c>
      <c r="G629" s="775">
        <f t="shared" si="136"/>
        <v>22.619339045287632</v>
      </c>
      <c r="H629" s="873">
        <f t="shared" si="136"/>
        <v>21.003671970624225</v>
      </c>
      <c r="I629" s="738"/>
      <c r="J629" s="917"/>
      <c r="K629" s="917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87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851">
        <v>518</v>
      </c>
      <c r="C631" s="852">
        <v>534</v>
      </c>
      <c r="D631" s="852">
        <v>96</v>
      </c>
      <c r="E631" s="852">
        <v>562</v>
      </c>
      <c r="F631" s="852">
        <v>551</v>
      </c>
      <c r="G631" s="853">
        <v>558</v>
      </c>
      <c r="H631" s="371">
        <f>SUM(B631:G631)</f>
        <v>2819</v>
      </c>
      <c r="I631" s="917" t="s">
        <v>57</v>
      </c>
      <c r="J631" s="917">
        <v>158.53</v>
      </c>
      <c r="K631" s="917"/>
    </row>
    <row r="632" spans="1:11" x14ac:dyDescent="0.2">
      <c r="A632" s="267" t="s">
        <v>28</v>
      </c>
      <c r="B632" s="922"/>
      <c r="C632" s="923"/>
      <c r="D632" s="923"/>
      <c r="E632" s="923"/>
      <c r="F632" s="923"/>
      <c r="G632" s="924"/>
      <c r="H632" s="918"/>
      <c r="I632" s="917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0</v>
      </c>
      <c r="C633" s="221">
        <f t="shared" si="138"/>
        <v>0</v>
      </c>
      <c r="D633" s="221">
        <f t="shared" si="138"/>
        <v>0</v>
      </c>
      <c r="E633" s="221">
        <f t="shared" si="138"/>
        <v>0</v>
      </c>
      <c r="F633" s="221">
        <f t="shared" si="138"/>
        <v>0</v>
      </c>
      <c r="G633" s="226">
        <f t="shared" si="138"/>
        <v>0</v>
      </c>
      <c r="H633" s="333"/>
      <c r="I633" s="917"/>
      <c r="J633" s="917"/>
      <c r="K633" s="917"/>
    </row>
  </sheetData>
  <mergeCells count="132">
    <mergeCell ref="B623:G623"/>
    <mergeCell ref="H623:H624"/>
    <mergeCell ref="B609:G609"/>
    <mergeCell ref="H609:H610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H366:H369"/>
    <mergeCell ref="I366:I369"/>
    <mergeCell ref="B595:G59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L358:L361"/>
    <mergeCell ref="B340:H340"/>
    <mergeCell ref="I340:I342"/>
    <mergeCell ref="B326:H326"/>
    <mergeCell ref="I326:I328"/>
    <mergeCell ref="B356:K356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J366:J369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H595:H596"/>
    <mergeCell ref="B553:G553"/>
    <mergeCell ref="H553:H554"/>
    <mergeCell ref="B539:G539"/>
    <mergeCell ref="H539:H540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386:G386"/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497:G497"/>
    <mergeCell ref="H497:H498"/>
  </mergeCells>
  <conditionalFormatting sqref="B316:H3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54"/>
  <sheetViews>
    <sheetView showGridLines="0" tabSelected="1" topLeftCell="A514" zoomScale="85" zoomScaleNormal="85" workbookViewId="0">
      <selection activeCell="H549" sqref="H549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974" t="s">
        <v>53</v>
      </c>
      <c r="C8" s="975"/>
      <c r="D8" s="975"/>
      <c r="E8" s="975"/>
      <c r="F8" s="975"/>
      <c r="G8" s="975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74" t="s">
        <v>53</v>
      </c>
      <c r="C21" s="975"/>
      <c r="D21" s="975"/>
      <c r="E21" s="975"/>
      <c r="F21" s="975"/>
      <c r="G21" s="975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74" t="s">
        <v>53</v>
      </c>
      <c r="C34" s="975"/>
      <c r="D34" s="975"/>
      <c r="E34" s="975"/>
      <c r="F34" s="975"/>
      <c r="G34" s="975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974" t="s">
        <v>53</v>
      </c>
      <c r="C47" s="975"/>
      <c r="D47" s="975"/>
      <c r="E47" s="975"/>
      <c r="F47" s="975"/>
      <c r="G47" s="975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974" t="s">
        <v>53</v>
      </c>
      <c r="C60" s="975"/>
      <c r="D60" s="975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974" t="s">
        <v>53</v>
      </c>
      <c r="C73" s="975"/>
      <c r="D73" s="975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56" t="s">
        <v>53</v>
      </c>
      <c r="C86" s="1057"/>
      <c r="D86" s="1057"/>
      <c r="E86" s="1048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58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56" t="s">
        <v>53</v>
      </c>
      <c r="C99" s="1057"/>
      <c r="D99" s="1057"/>
      <c r="E99" s="1048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58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56" t="s">
        <v>53</v>
      </c>
      <c r="C112" s="1057"/>
      <c r="D112" s="1057"/>
      <c r="E112" s="1048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58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56" t="s">
        <v>53</v>
      </c>
      <c r="C125" s="1057"/>
      <c r="D125" s="1057"/>
      <c r="E125" s="1048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58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56" t="s">
        <v>53</v>
      </c>
      <c r="C138" s="1057"/>
      <c r="D138" s="1057"/>
      <c r="E138" s="1048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58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56" t="s">
        <v>53</v>
      </c>
      <c r="C151" s="1057"/>
      <c r="D151" s="1057"/>
      <c r="E151" s="1048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58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56" t="s">
        <v>53</v>
      </c>
      <c r="C164" s="1057"/>
      <c r="D164" s="1057"/>
      <c r="E164" s="1048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58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56" t="s">
        <v>53</v>
      </c>
      <c r="C177" s="1057"/>
      <c r="D177" s="1057"/>
      <c r="E177" s="1048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58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56" t="s">
        <v>53</v>
      </c>
      <c r="C190" s="1057"/>
      <c r="D190" s="1057"/>
      <c r="E190" s="1048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58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56" t="s">
        <v>53</v>
      </c>
      <c r="C203" s="1057"/>
      <c r="D203" s="1057"/>
      <c r="E203" s="1048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58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56" t="s">
        <v>53</v>
      </c>
      <c r="C216" s="1057"/>
      <c r="D216" s="1057"/>
      <c r="E216" s="1048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58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56" t="s">
        <v>53</v>
      </c>
      <c r="C229" s="1057"/>
      <c r="D229" s="1057"/>
      <c r="E229" s="1048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58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56" t="s">
        <v>53</v>
      </c>
      <c r="C242" s="1057"/>
      <c r="D242" s="1057"/>
      <c r="E242" s="1048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58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56" t="s">
        <v>53</v>
      </c>
      <c r="C255" s="1057"/>
      <c r="D255" s="1057"/>
      <c r="E255" s="1048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58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56" t="s">
        <v>53</v>
      </c>
      <c r="C268" s="1057"/>
      <c r="D268" s="1057"/>
      <c r="E268" s="1048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58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56" t="s">
        <v>53</v>
      </c>
      <c r="C282" s="1057"/>
      <c r="D282" s="1057"/>
      <c r="E282" s="1048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58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56" t="s">
        <v>53</v>
      </c>
      <c r="C296" s="1057"/>
      <c r="D296" s="1057"/>
      <c r="E296" s="1048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58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38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965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89" t="s">
        <v>50</v>
      </c>
      <c r="C323" s="990"/>
      <c r="D323" s="990"/>
      <c r="E323" s="990"/>
      <c r="F323" s="990"/>
      <c r="G323" s="991"/>
      <c r="H323" s="938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965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89" t="s">
        <v>50</v>
      </c>
      <c r="C336" s="990"/>
      <c r="D336" s="990"/>
      <c r="E336" s="990"/>
      <c r="F336" s="990"/>
      <c r="G336" s="991"/>
      <c r="H336" s="938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965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89" t="s">
        <v>50</v>
      </c>
      <c r="C349" s="990"/>
      <c r="D349" s="990"/>
      <c r="E349" s="990"/>
      <c r="F349" s="990"/>
      <c r="G349" s="991"/>
      <c r="H349" s="938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965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89" t="s">
        <v>50</v>
      </c>
      <c r="C362" s="990"/>
      <c r="D362" s="990"/>
      <c r="E362" s="990"/>
      <c r="F362" s="990"/>
      <c r="G362" s="991"/>
      <c r="H362" s="938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965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89" t="s">
        <v>50</v>
      </c>
      <c r="C375" s="990"/>
      <c r="D375" s="990"/>
      <c r="E375" s="990"/>
      <c r="F375" s="990"/>
      <c r="G375" s="991"/>
      <c r="H375" s="938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965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89" t="s">
        <v>50</v>
      </c>
      <c r="C388" s="990"/>
      <c r="D388" s="990"/>
      <c r="E388" s="990"/>
      <c r="F388" s="990"/>
      <c r="G388" s="991"/>
      <c r="H388" s="938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965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89" t="s">
        <v>50</v>
      </c>
      <c r="C401" s="990"/>
      <c r="D401" s="990"/>
      <c r="E401" s="990"/>
      <c r="F401" s="990"/>
      <c r="G401" s="991"/>
      <c r="H401" s="938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965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89" t="s">
        <v>50</v>
      </c>
      <c r="C414" s="990"/>
      <c r="D414" s="990"/>
      <c r="E414" s="990"/>
      <c r="F414" s="990"/>
      <c r="G414" s="991"/>
      <c r="H414" s="938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965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89" t="s">
        <v>50</v>
      </c>
      <c r="C427" s="990"/>
      <c r="D427" s="990"/>
      <c r="E427" s="990"/>
      <c r="F427" s="990"/>
      <c r="G427" s="991"/>
      <c r="H427" s="938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965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89" t="s">
        <v>50</v>
      </c>
      <c r="C440" s="990"/>
      <c r="D440" s="990"/>
      <c r="E440" s="990"/>
      <c r="F440" s="990"/>
      <c r="G440" s="991"/>
      <c r="H440" s="938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965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989" t="s">
        <v>50</v>
      </c>
      <c r="C453" s="990"/>
      <c r="D453" s="990"/>
      <c r="E453" s="990"/>
      <c r="F453" s="990"/>
      <c r="G453" s="991"/>
      <c r="H453" s="938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965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989" t="s">
        <v>50</v>
      </c>
      <c r="C466" s="990"/>
      <c r="D466" s="990"/>
      <c r="E466" s="990"/>
      <c r="F466" s="990"/>
      <c r="G466" s="991"/>
      <c r="H466" s="938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965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41</v>
      </c>
      <c r="K473" s="266">
        <f>J473/H461</f>
        <v>0.13851351351351351</v>
      </c>
    </row>
    <row r="474" spans="1:11" x14ac:dyDescent="0.2">
      <c r="A474" s="267" t="s">
        <v>51</v>
      </c>
      <c r="B474" s="856">
        <f>[1]LM!$F$371</f>
        <v>47</v>
      </c>
      <c r="C474" s="857">
        <f>[1]LM!$R$371</f>
        <v>49</v>
      </c>
      <c r="D474" s="857">
        <f>[1]LM!$AD$371</f>
        <v>9</v>
      </c>
      <c r="E474" s="857">
        <f>[1]LM!$AP$371</f>
        <v>50</v>
      </c>
      <c r="F474" s="857">
        <f>[1]LM!$BB$371</f>
        <v>50</v>
      </c>
      <c r="G474" s="858">
        <f>[1]LM!$BN$371</f>
        <v>50</v>
      </c>
      <c r="H474" s="371">
        <f>SUM(B474:G474)</f>
        <v>255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989" t="s">
        <v>50</v>
      </c>
      <c r="C479" s="990"/>
      <c r="D479" s="990"/>
      <c r="E479" s="990"/>
      <c r="F479" s="990"/>
      <c r="G479" s="991"/>
      <c r="H479" s="938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992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0</v>
      </c>
      <c r="K486" s="266">
        <f>J486/H474</f>
        <v>0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989" t="s">
        <v>50</v>
      </c>
      <c r="C492" s="990"/>
      <c r="D492" s="990"/>
      <c r="E492" s="990"/>
      <c r="F492" s="990"/>
      <c r="G492" s="991"/>
      <c r="H492" s="938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992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 t="shared" ref="B502:G502" si="113">(B501-B489)</f>
        <v>0.5</v>
      </c>
      <c r="C502" s="221">
        <f t="shared" si="113"/>
        <v>0.5</v>
      </c>
      <c r="D502" s="221">
        <f t="shared" si="113"/>
        <v>0.5</v>
      </c>
      <c r="E502" s="221">
        <f t="shared" si="113"/>
        <v>0.5</v>
      </c>
      <c r="F502" s="221">
        <f t="shared" si="113"/>
        <v>0.5</v>
      </c>
      <c r="G502" s="226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989" t="s">
        <v>50</v>
      </c>
      <c r="C505" s="990"/>
      <c r="D505" s="990"/>
      <c r="E505" s="990"/>
      <c r="F505" s="990"/>
      <c r="G505" s="991"/>
      <c r="H505" s="938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992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/>
      <c r="C514" s="693"/>
      <c r="D514" s="693"/>
      <c r="E514" s="694"/>
      <c r="F514" s="694"/>
      <c r="G514" s="695"/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 t="shared" ref="B515:G515" si="116">(B514-B502)</f>
        <v>-0.5</v>
      </c>
      <c r="C515" s="221">
        <f t="shared" si="116"/>
        <v>-0.5</v>
      </c>
      <c r="D515" s="221">
        <f t="shared" si="116"/>
        <v>-0.5</v>
      </c>
      <c r="E515" s="221">
        <f t="shared" si="116"/>
        <v>-0.5</v>
      </c>
      <c r="F515" s="221">
        <f t="shared" si="116"/>
        <v>-0.5</v>
      </c>
      <c r="G515" s="226">
        <f t="shared" si="116"/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989" t="s">
        <v>50</v>
      </c>
      <c r="C518" s="990"/>
      <c r="D518" s="990"/>
      <c r="E518" s="990"/>
      <c r="F518" s="990"/>
      <c r="G518" s="991"/>
      <c r="H518" s="938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992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17">C521/C520*100-100</f>
        <v>16.883408071748889</v>
      </c>
      <c r="D524" s="775">
        <f t="shared" si="117"/>
        <v>7.3766816143497635</v>
      </c>
      <c r="E524" s="775">
        <f t="shared" si="117"/>
        <v>15.224215246636774</v>
      </c>
      <c r="F524" s="775">
        <f t="shared" si="117"/>
        <v>16.6591928251121</v>
      </c>
      <c r="G524" s="787">
        <f t="shared" si="117"/>
        <v>23.811659192825104</v>
      </c>
      <c r="H524" s="316">
        <f t="shared" si="117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18">C521-C508</f>
        <v>274</v>
      </c>
      <c r="D525" s="220">
        <f t="shared" si="118"/>
        <v>143</v>
      </c>
      <c r="E525" s="220">
        <f t="shared" si="118"/>
        <v>116</v>
      </c>
      <c r="F525" s="220">
        <f t="shared" si="118"/>
        <v>-168</v>
      </c>
      <c r="G525" s="220">
        <f t="shared" si="118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/>
      <c r="C527" s="693"/>
      <c r="D527" s="693"/>
      <c r="E527" s="694"/>
      <c r="F527" s="694"/>
      <c r="G527" s="695"/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 t="shared" ref="B528:G528" si="119">(B527-B515)</f>
        <v>0.5</v>
      </c>
      <c r="C528" s="221">
        <f t="shared" si="119"/>
        <v>0.5</v>
      </c>
      <c r="D528" s="221">
        <f t="shared" si="119"/>
        <v>0.5</v>
      </c>
      <c r="E528" s="221">
        <f t="shared" si="119"/>
        <v>0.5</v>
      </c>
      <c r="F528" s="221">
        <f t="shared" si="119"/>
        <v>0.5</v>
      </c>
      <c r="G528" s="226">
        <f t="shared" si="119"/>
        <v>0.5</v>
      </c>
      <c r="H528" s="333"/>
      <c r="I528" s="900"/>
      <c r="J528" s="900"/>
      <c r="K528" s="900"/>
    </row>
    <row r="530" spans="1:11" ht="13.5" thickBot="1" x14ac:dyDescent="0.25"/>
    <row r="531" spans="1:11" ht="13.5" thickBot="1" x14ac:dyDescent="0.25">
      <c r="A531" s="272" t="s">
        <v>256</v>
      </c>
      <c r="B531" s="989" t="s">
        <v>50</v>
      </c>
      <c r="C531" s="990"/>
      <c r="D531" s="990"/>
      <c r="E531" s="990"/>
      <c r="F531" s="990"/>
      <c r="G531" s="991"/>
      <c r="H531" s="938" t="s">
        <v>0</v>
      </c>
      <c r="I531" s="213">
        <v>66</v>
      </c>
      <c r="J531" s="917"/>
      <c r="K531" s="917"/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709">
        <v>6</v>
      </c>
      <c r="H532" s="992"/>
      <c r="I532" s="229"/>
      <c r="J532" s="277"/>
      <c r="K532" s="353"/>
    </row>
    <row r="533" spans="1:11" x14ac:dyDescent="0.2">
      <c r="A533" s="236" t="s">
        <v>3</v>
      </c>
      <c r="B533" s="874">
        <v>4480</v>
      </c>
      <c r="C533" s="849">
        <v>4480</v>
      </c>
      <c r="D533" s="849">
        <v>4480</v>
      </c>
      <c r="E533" s="849">
        <v>4480</v>
      </c>
      <c r="F533" s="849">
        <v>4480</v>
      </c>
      <c r="G533" s="848">
        <v>4480</v>
      </c>
      <c r="H533" s="875">
        <v>4480</v>
      </c>
      <c r="I533" s="917"/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98">
        <v>6.9000000000000006E-2</v>
      </c>
      <c r="C536" s="699">
        <v>5.3999999999999999E-2</v>
      </c>
      <c r="D536" s="699">
        <v>9.7000000000000003E-2</v>
      </c>
      <c r="E536" s="699">
        <v>5.3999999999999999E-2</v>
      </c>
      <c r="F536" s="699">
        <v>7.8E-2</v>
      </c>
      <c r="G536" s="700">
        <v>6.9000000000000006E-2</v>
      </c>
      <c r="H536" s="558">
        <v>8.1000000000000003E-2</v>
      </c>
      <c r="I536" s="917"/>
      <c r="J536" s="382"/>
      <c r="K536" s="917"/>
    </row>
    <row r="537" spans="1:11" x14ac:dyDescent="0.2">
      <c r="A537" s="241" t="s">
        <v>1</v>
      </c>
      <c r="B537" s="774">
        <f>B534/B533*100-100</f>
        <v>9.4419642857142918</v>
      </c>
      <c r="C537" s="775">
        <f t="shared" ref="C537:H537" si="120">C534/C533*100-100</f>
        <v>12.03125</v>
      </c>
      <c r="D537" s="775">
        <f t="shared" si="120"/>
        <v>7.0982142857142918</v>
      </c>
      <c r="E537" s="775">
        <f t="shared" si="120"/>
        <v>9.2633928571428612</v>
      </c>
      <c r="F537" s="775">
        <f t="shared" si="120"/>
        <v>12.544642857142847</v>
      </c>
      <c r="G537" s="787">
        <f t="shared" si="120"/>
        <v>23.772321428571416</v>
      </c>
      <c r="H537" s="316">
        <f t="shared" si="120"/>
        <v>12.96875</v>
      </c>
      <c r="I537" s="528"/>
      <c r="J537" s="917"/>
      <c r="K537" s="917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1">C534-C521</f>
        <v>-194</v>
      </c>
      <c r="D538" s="220">
        <f t="shared" si="121"/>
        <v>9</v>
      </c>
      <c r="E538" s="220">
        <f t="shared" si="121"/>
        <v>-244</v>
      </c>
      <c r="F538" s="220">
        <f t="shared" si="121"/>
        <v>-161</v>
      </c>
      <c r="G538" s="220">
        <f t="shared" si="121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856">
        <v>47</v>
      </c>
      <c r="C539" s="857">
        <v>49</v>
      </c>
      <c r="D539" s="857">
        <v>9</v>
      </c>
      <c r="E539" s="857">
        <v>50</v>
      </c>
      <c r="F539" s="857">
        <v>50</v>
      </c>
      <c r="G539" s="858">
        <v>50</v>
      </c>
      <c r="H539" s="371">
        <f>SUM(B539:G539)</f>
        <v>255</v>
      </c>
      <c r="I539" s="917" t="s">
        <v>57</v>
      </c>
      <c r="J539" s="917">
        <v>147.96</v>
      </c>
      <c r="K539" s="917"/>
    </row>
    <row r="540" spans="1:11" x14ac:dyDescent="0.2">
      <c r="A540" s="267" t="s">
        <v>28</v>
      </c>
      <c r="B540" s="693"/>
      <c r="C540" s="693"/>
      <c r="D540" s="693"/>
      <c r="E540" s="694"/>
      <c r="F540" s="694"/>
      <c r="G540" s="695"/>
      <c r="H540" s="918"/>
      <c r="I540" s="917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 t="shared" ref="B541:G541" si="122">(B540-B528)</f>
        <v>-0.5</v>
      </c>
      <c r="C541" s="221">
        <f t="shared" si="122"/>
        <v>-0.5</v>
      </c>
      <c r="D541" s="221">
        <f t="shared" si="122"/>
        <v>-0.5</v>
      </c>
      <c r="E541" s="221">
        <f t="shared" si="122"/>
        <v>-0.5</v>
      </c>
      <c r="F541" s="221">
        <f t="shared" si="122"/>
        <v>-0.5</v>
      </c>
      <c r="G541" s="226">
        <f t="shared" si="122"/>
        <v>-0.5</v>
      </c>
      <c r="H541" s="333"/>
      <c r="I541" s="917"/>
      <c r="J541" s="917"/>
      <c r="K541" s="917"/>
    </row>
    <row r="543" spans="1:11" ht="13.5" thickBot="1" x14ac:dyDescent="0.25"/>
    <row r="544" spans="1:11" ht="13.5" thickBot="1" x14ac:dyDescent="0.25">
      <c r="A544" s="272" t="s">
        <v>257</v>
      </c>
      <c r="B544" s="989" t="s">
        <v>50</v>
      </c>
      <c r="C544" s="990"/>
      <c r="D544" s="990"/>
      <c r="E544" s="990"/>
      <c r="F544" s="990"/>
      <c r="G544" s="991"/>
      <c r="H544" s="938" t="s">
        <v>0</v>
      </c>
      <c r="I544" s="213">
        <v>64</v>
      </c>
      <c r="J544" s="925"/>
      <c r="K544" s="925"/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709">
        <v>6</v>
      </c>
      <c r="H545" s="992"/>
      <c r="I545" s="229"/>
      <c r="J545" s="277"/>
      <c r="K545" s="353"/>
    </row>
    <row r="546" spans="1:11" x14ac:dyDescent="0.2">
      <c r="A546" s="236" t="s">
        <v>3</v>
      </c>
      <c r="B546" s="874">
        <v>4500</v>
      </c>
      <c r="C546" s="849">
        <v>4500</v>
      </c>
      <c r="D546" s="849">
        <v>4500</v>
      </c>
      <c r="E546" s="849">
        <v>4500</v>
      </c>
      <c r="F546" s="849">
        <v>4500</v>
      </c>
      <c r="G546" s="848">
        <v>4500</v>
      </c>
      <c r="H546" s="875">
        <v>4500</v>
      </c>
      <c r="I546" s="925"/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98">
        <v>4.3999999999999997E-2</v>
      </c>
      <c r="C549" s="699">
        <v>7.0000000000000007E-2</v>
      </c>
      <c r="D549" s="699">
        <v>3.3000000000000002E-2</v>
      </c>
      <c r="E549" s="699">
        <v>7.9000000000000001E-2</v>
      </c>
      <c r="F549" s="699">
        <v>4.2999999999999997E-2</v>
      </c>
      <c r="G549" s="700">
        <v>7.8E-2</v>
      </c>
      <c r="H549" s="558">
        <v>0.08</v>
      </c>
      <c r="I549" s="925"/>
      <c r="J549" s="382"/>
      <c r="K549" s="925"/>
    </row>
    <row r="550" spans="1:11" x14ac:dyDescent="0.2">
      <c r="A550" s="241" t="s">
        <v>1</v>
      </c>
      <c r="B550" s="774">
        <f>B547/B546*100-100</f>
        <v>11.844444444444434</v>
      </c>
      <c r="C550" s="775">
        <f t="shared" ref="C550:H550" si="123">C547/C546*100-100</f>
        <v>15.177777777777777</v>
      </c>
      <c r="D550" s="775">
        <f t="shared" si="123"/>
        <v>2.9777777777777743</v>
      </c>
      <c r="E550" s="775">
        <f t="shared" si="123"/>
        <v>15.733333333333334</v>
      </c>
      <c r="F550" s="775">
        <f t="shared" si="123"/>
        <v>15.422222222222231</v>
      </c>
      <c r="G550" s="787">
        <f t="shared" si="123"/>
        <v>26.444444444444443</v>
      </c>
      <c r="H550" s="316">
        <f t="shared" si="123"/>
        <v>16.044444444444437</v>
      </c>
      <c r="I550" s="528"/>
      <c r="J550" s="925"/>
      <c r="K550" s="925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24">C547-C534</f>
        <v>164</v>
      </c>
      <c r="D551" s="220">
        <f t="shared" si="124"/>
        <v>-164</v>
      </c>
      <c r="E551" s="220">
        <f t="shared" si="124"/>
        <v>313</v>
      </c>
      <c r="F551" s="220">
        <f t="shared" si="124"/>
        <v>152</v>
      </c>
      <c r="G551" s="220">
        <f t="shared" si="124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856">
        <v>47</v>
      </c>
      <c r="C552" s="857">
        <v>49</v>
      </c>
      <c r="D552" s="857">
        <v>9</v>
      </c>
      <c r="E552" s="857">
        <v>50</v>
      </c>
      <c r="F552" s="857">
        <v>50</v>
      </c>
      <c r="G552" s="858">
        <v>50</v>
      </c>
      <c r="H552" s="371">
        <f>SUM(B552:G552)</f>
        <v>255</v>
      </c>
      <c r="I552" s="925" t="s">
        <v>57</v>
      </c>
      <c r="J552" s="925">
        <v>147.96</v>
      </c>
      <c r="K552" s="925"/>
    </row>
    <row r="553" spans="1:11" x14ac:dyDescent="0.2">
      <c r="A553" s="267" t="s">
        <v>28</v>
      </c>
      <c r="B553" s="693"/>
      <c r="C553" s="693"/>
      <c r="D553" s="693"/>
      <c r="E553" s="694"/>
      <c r="F553" s="694"/>
      <c r="G553" s="695"/>
      <c r="H553" s="926"/>
      <c r="I553" s="925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 t="shared" ref="B554:G554" si="125">(B553-B541)</f>
        <v>0.5</v>
      </c>
      <c r="C554" s="221">
        <f t="shared" si="125"/>
        <v>0.5</v>
      </c>
      <c r="D554" s="221">
        <f t="shared" si="125"/>
        <v>0.5</v>
      </c>
      <c r="E554" s="221">
        <f t="shared" si="125"/>
        <v>0.5</v>
      </c>
      <c r="F554" s="221">
        <f t="shared" si="125"/>
        <v>0.5</v>
      </c>
      <c r="G554" s="226">
        <f t="shared" si="125"/>
        <v>0.5</v>
      </c>
      <c r="H554" s="333"/>
      <c r="I554" s="925"/>
      <c r="J554" s="925"/>
      <c r="K554" s="925"/>
    </row>
  </sheetData>
  <mergeCells count="77">
    <mergeCell ref="B544:G544"/>
    <mergeCell ref="H544:H545"/>
    <mergeCell ref="B531:G531"/>
    <mergeCell ref="H531:H532"/>
    <mergeCell ref="B518:G518"/>
    <mergeCell ref="H518:H519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  <mergeCell ref="B125:D125"/>
    <mergeCell ref="E125:E126"/>
    <mergeCell ref="B164:D164"/>
    <mergeCell ref="B151:D151"/>
    <mergeCell ref="E138:E139"/>
    <mergeCell ref="E164:E165"/>
    <mergeCell ref="B177:D177"/>
    <mergeCell ref="E177:E178"/>
    <mergeCell ref="E151:E152"/>
    <mergeCell ref="B138:D138"/>
    <mergeCell ref="H310:H311"/>
    <mergeCell ref="E268:E269"/>
    <mergeCell ref="B255:D255"/>
    <mergeCell ref="E255:E256"/>
    <mergeCell ref="B229:D229"/>
    <mergeCell ref="B242:D242"/>
    <mergeCell ref="B190:D190"/>
    <mergeCell ref="E190:E191"/>
    <mergeCell ref="E242:E243"/>
    <mergeCell ref="E296:E297"/>
    <mergeCell ref="B282:D282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505:G505"/>
    <mergeCell ref="H505:H506"/>
    <mergeCell ref="B479:G479"/>
    <mergeCell ref="H479:H480"/>
    <mergeCell ref="B362:G362"/>
    <mergeCell ref="H362:H363"/>
    <mergeCell ref="B388:G388"/>
    <mergeCell ref="H388:H389"/>
    <mergeCell ref="B401:G401"/>
    <mergeCell ref="H401:H402"/>
    <mergeCell ref="B492:G492"/>
    <mergeCell ref="H492:H493"/>
    <mergeCell ref="B466:G466"/>
    <mergeCell ref="H466:H467"/>
    <mergeCell ref="B453:G453"/>
    <mergeCell ref="H453:H454"/>
    <mergeCell ref="B440:G440"/>
    <mergeCell ref="H440:H441"/>
    <mergeCell ref="B427:G427"/>
    <mergeCell ref="H427:H428"/>
    <mergeCell ref="B414:G414"/>
    <mergeCell ref="H414:H415"/>
  </mergeCells>
  <conditionalFormatting sqref="B193:D19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30" t="s">
        <v>18</v>
      </c>
      <c r="C4" s="931"/>
      <c r="D4" s="931"/>
      <c r="E4" s="931"/>
      <c r="F4" s="931"/>
      <c r="G4" s="931"/>
      <c r="H4" s="931"/>
      <c r="I4" s="931"/>
      <c r="J4" s="932"/>
      <c r="K4" s="930" t="s">
        <v>21</v>
      </c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31"/>
      <c r="W4" s="9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30" t="s">
        <v>23</v>
      </c>
      <c r="C17" s="931"/>
      <c r="D17" s="931"/>
      <c r="E17" s="931"/>
      <c r="F17" s="9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30" t="s">
        <v>18</v>
      </c>
      <c r="C4" s="931"/>
      <c r="D4" s="931"/>
      <c r="E4" s="931"/>
      <c r="F4" s="931"/>
      <c r="G4" s="931"/>
      <c r="H4" s="931"/>
      <c r="I4" s="931"/>
      <c r="J4" s="932"/>
      <c r="K4" s="930" t="s">
        <v>21</v>
      </c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31"/>
      <c r="W4" s="9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30" t="s">
        <v>23</v>
      </c>
      <c r="C17" s="931"/>
      <c r="D17" s="931"/>
      <c r="E17" s="931"/>
      <c r="F17" s="9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30" t="s">
        <v>18</v>
      </c>
      <c r="C4" s="931"/>
      <c r="D4" s="931"/>
      <c r="E4" s="931"/>
      <c r="F4" s="931"/>
      <c r="G4" s="931"/>
      <c r="H4" s="931"/>
      <c r="I4" s="931"/>
      <c r="J4" s="932"/>
      <c r="K4" s="930" t="s">
        <v>21</v>
      </c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31"/>
      <c r="W4" s="9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30" t="s">
        <v>23</v>
      </c>
      <c r="C17" s="931"/>
      <c r="D17" s="931"/>
      <c r="E17" s="931"/>
      <c r="F17" s="9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33" t="s">
        <v>42</v>
      </c>
      <c r="B1" s="93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33" t="s">
        <v>42</v>
      </c>
      <c r="B1" s="93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34" t="s">
        <v>42</v>
      </c>
      <c r="B1" s="93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33" t="s">
        <v>42</v>
      </c>
      <c r="B1" s="93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606"/>
  <sheetViews>
    <sheetView showGridLines="0" topLeftCell="A574" zoomScale="70" zoomScaleNormal="70" workbookViewId="0">
      <selection activeCell="W602" sqref="W602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973"/>
      <c r="G2" s="973"/>
      <c r="H2" s="973"/>
      <c r="I2" s="973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973"/>
      <c r="AH6" s="973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974" t="s">
        <v>53</v>
      </c>
      <c r="C8" s="975"/>
      <c r="D8" s="975"/>
      <c r="E8" s="975"/>
      <c r="F8" s="975"/>
      <c r="G8" s="975"/>
      <c r="H8" s="975"/>
      <c r="I8" s="975"/>
      <c r="J8" s="975"/>
      <c r="K8" s="975"/>
      <c r="L8" s="974" t="s">
        <v>63</v>
      </c>
      <c r="M8" s="975"/>
      <c r="N8" s="975"/>
      <c r="O8" s="975"/>
      <c r="P8" s="975"/>
      <c r="Q8" s="975"/>
      <c r="R8" s="975"/>
      <c r="S8" s="975"/>
      <c r="T8" s="975"/>
      <c r="U8" s="975"/>
      <c r="V8" s="976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974" t="s">
        <v>53</v>
      </c>
      <c r="C22" s="975"/>
      <c r="D22" s="975"/>
      <c r="E22" s="975"/>
      <c r="F22" s="975"/>
      <c r="G22" s="975"/>
      <c r="H22" s="975"/>
      <c r="I22" s="975"/>
      <c r="J22" s="975"/>
      <c r="K22" s="975"/>
      <c r="L22" s="974" t="s">
        <v>63</v>
      </c>
      <c r="M22" s="975"/>
      <c r="N22" s="975"/>
      <c r="O22" s="975"/>
      <c r="P22" s="975"/>
      <c r="Q22" s="975"/>
      <c r="R22" s="975"/>
      <c r="S22" s="975"/>
      <c r="T22" s="975"/>
      <c r="U22" s="975"/>
      <c r="V22" s="976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974" t="s">
        <v>53</v>
      </c>
      <c r="C36" s="975"/>
      <c r="D36" s="975"/>
      <c r="E36" s="975"/>
      <c r="F36" s="975"/>
      <c r="G36" s="975"/>
      <c r="H36" s="975"/>
      <c r="I36" s="975"/>
      <c r="J36" s="975"/>
      <c r="K36" s="975"/>
      <c r="L36" s="974" t="s">
        <v>63</v>
      </c>
      <c r="M36" s="975"/>
      <c r="N36" s="975"/>
      <c r="O36" s="975"/>
      <c r="P36" s="975"/>
      <c r="Q36" s="975"/>
      <c r="R36" s="975"/>
      <c r="S36" s="975"/>
      <c r="T36" s="975"/>
      <c r="U36" s="975"/>
      <c r="V36" s="976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994" t="s">
        <v>67</v>
      </c>
      <c r="AC40" s="994"/>
      <c r="AD40" s="994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994"/>
      <c r="AC41" s="994"/>
      <c r="AD41" s="994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994"/>
      <c r="AC42" s="994"/>
      <c r="AD42" s="994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83" t="s">
        <v>77</v>
      </c>
      <c r="AF48" s="984"/>
      <c r="AG48" s="984"/>
      <c r="AH48" s="985"/>
      <c r="AI48" s="375"/>
      <c r="AJ48" s="210"/>
      <c r="AK48" s="977" t="s">
        <v>85</v>
      </c>
      <c r="AL48" s="978"/>
      <c r="AM48" s="978"/>
      <c r="AN48" s="979"/>
    </row>
    <row r="49" spans="1:45" x14ac:dyDescent="0.2">
      <c r="AE49" s="986" t="s">
        <v>78</v>
      </c>
      <c r="AF49" s="987"/>
      <c r="AG49" s="987"/>
      <c r="AH49" s="988"/>
      <c r="AI49" s="375"/>
      <c r="AJ49" s="210"/>
      <c r="AK49" s="980" t="s">
        <v>86</v>
      </c>
      <c r="AL49" s="981"/>
      <c r="AM49" s="981"/>
      <c r="AN49" s="982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973"/>
      <c r="AQ50" s="973"/>
      <c r="AR50" s="973"/>
      <c r="AS50" s="973"/>
    </row>
    <row r="51" spans="1:45" ht="13.5" thickBot="1" x14ac:dyDescent="0.25">
      <c r="A51" s="230" t="s">
        <v>76</v>
      </c>
      <c r="B51" s="974" t="s">
        <v>53</v>
      </c>
      <c r="C51" s="975"/>
      <c r="D51" s="975"/>
      <c r="E51" s="975"/>
      <c r="F51" s="975"/>
      <c r="G51" s="975"/>
      <c r="H51" s="975"/>
      <c r="I51" s="975"/>
      <c r="J51" s="975"/>
      <c r="K51" s="975"/>
      <c r="L51" s="975"/>
      <c r="M51" s="976"/>
      <c r="N51" s="974" t="s">
        <v>63</v>
      </c>
      <c r="O51" s="975"/>
      <c r="P51" s="975"/>
      <c r="Q51" s="975"/>
      <c r="R51" s="975"/>
      <c r="S51" s="975"/>
      <c r="T51" s="975"/>
      <c r="U51" s="975"/>
      <c r="V51" s="975"/>
      <c r="W51" s="975"/>
      <c r="X51" s="976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973"/>
      <c r="AQ51" s="973"/>
      <c r="AR51" s="973"/>
      <c r="AS51" s="973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974" t="s">
        <v>53</v>
      </c>
      <c r="C66" s="975"/>
      <c r="D66" s="975"/>
      <c r="E66" s="975"/>
      <c r="F66" s="975"/>
      <c r="G66" s="975"/>
      <c r="H66" s="975"/>
      <c r="I66" s="975"/>
      <c r="J66" s="975"/>
      <c r="K66" s="975"/>
      <c r="L66" s="975"/>
      <c r="M66" s="976"/>
      <c r="N66" s="974" t="s">
        <v>63</v>
      </c>
      <c r="O66" s="975"/>
      <c r="P66" s="975"/>
      <c r="Q66" s="975"/>
      <c r="R66" s="975"/>
      <c r="S66" s="975"/>
      <c r="T66" s="975"/>
      <c r="U66" s="975"/>
      <c r="V66" s="975"/>
      <c r="W66" s="975"/>
      <c r="X66" s="976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974" t="s">
        <v>53</v>
      </c>
      <c r="C80" s="975"/>
      <c r="D80" s="975"/>
      <c r="E80" s="975"/>
      <c r="F80" s="975"/>
      <c r="G80" s="975"/>
      <c r="H80" s="975"/>
      <c r="I80" s="975"/>
      <c r="J80" s="975"/>
      <c r="K80" s="975"/>
      <c r="L80" s="975"/>
      <c r="M80" s="976"/>
      <c r="N80" s="974" t="s">
        <v>63</v>
      </c>
      <c r="O80" s="975"/>
      <c r="P80" s="975"/>
      <c r="Q80" s="975"/>
      <c r="R80" s="975"/>
      <c r="S80" s="975"/>
      <c r="T80" s="975"/>
      <c r="U80" s="975"/>
      <c r="V80" s="975"/>
      <c r="W80" s="975"/>
      <c r="X80" s="976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89" t="s">
        <v>53</v>
      </c>
      <c r="C94" s="990"/>
      <c r="D94" s="990"/>
      <c r="E94" s="990"/>
      <c r="F94" s="990"/>
      <c r="G94" s="990"/>
      <c r="H94" s="990"/>
      <c r="I94" s="990"/>
      <c r="J94" s="990"/>
      <c r="K94" s="990"/>
      <c r="L94" s="990"/>
      <c r="M94" s="991"/>
      <c r="N94" s="989" t="s">
        <v>63</v>
      </c>
      <c r="O94" s="990"/>
      <c r="P94" s="990"/>
      <c r="Q94" s="990"/>
      <c r="R94" s="990"/>
      <c r="S94" s="990"/>
      <c r="T94" s="990"/>
      <c r="U94" s="990"/>
      <c r="V94" s="990"/>
      <c r="W94" s="990"/>
      <c r="X94" s="991"/>
      <c r="Y94" s="938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992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993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89" t="s">
        <v>53</v>
      </c>
      <c r="C108" s="990"/>
      <c r="D108" s="990"/>
      <c r="E108" s="990"/>
      <c r="F108" s="990"/>
      <c r="G108" s="990"/>
      <c r="H108" s="990"/>
      <c r="I108" s="990"/>
      <c r="J108" s="990"/>
      <c r="K108" s="990"/>
      <c r="L108" s="990"/>
      <c r="M108" s="991"/>
      <c r="N108" s="989" t="s">
        <v>63</v>
      </c>
      <c r="O108" s="990"/>
      <c r="P108" s="990"/>
      <c r="Q108" s="990"/>
      <c r="R108" s="990"/>
      <c r="S108" s="990"/>
      <c r="T108" s="990"/>
      <c r="U108" s="990"/>
      <c r="V108" s="990"/>
      <c r="W108" s="990"/>
      <c r="X108" s="991"/>
      <c r="Y108" s="938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992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993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70" t="s">
        <v>63</v>
      </c>
      <c r="AF122" s="971"/>
      <c r="AG122" s="971"/>
      <c r="AH122" s="971"/>
      <c r="AI122" s="971"/>
      <c r="AJ122" s="972"/>
      <c r="AL122" s="970" t="s">
        <v>63</v>
      </c>
      <c r="AM122" s="971"/>
      <c r="AN122" s="971"/>
      <c r="AO122" s="971"/>
      <c r="AP122" s="971"/>
      <c r="AQ122" s="972"/>
      <c r="AS122" s="970" t="s">
        <v>114</v>
      </c>
      <c r="AT122" s="971"/>
      <c r="AU122" s="971"/>
      <c r="AV122" s="971"/>
      <c r="AW122" s="972"/>
    </row>
    <row r="123" spans="1:49" ht="15.75" thickBot="1" x14ac:dyDescent="0.25">
      <c r="A123" s="230" t="s">
        <v>113</v>
      </c>
      <c r="B123" s="935" t="s">
        <v>53</v>
      </c>
      <c r="C123" s="936"/>
      <c r="D123" s="936"/>
      <c r="E123" s="936"/>
      <c r="F123" s="936"/>
      <c r="G123" s="936"/>
      <c r="H123" s="936"/>
      <c r="I123" s="936"/>
      <c r="J123" s="936"/>
      <c r="K123" s="936"/>
      <c r="L123" s="935" t="s">
        <v>114</v>
      </c>
      <c r="M123" s="936"/>
      <c r="N123" s="936"/>
      <c r="O123" s="937"/>
      <c r="P123" s="936" t="s">
        <v>63</v>
      </c>
      <c r="Q123" s="936"/>
      <c r="R123" s="936"/>
      <c r="S123" s="936"/>
      <c r="T123" s="936"/>
      <c r="U123" s="936"/>
      <c r="V123" s="936"/>
      <c r="W123" s="936"/>
      <c r="X123" s="936"/>
      <c r="Y123" s="937"/>
      <c r="Z123" s="938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965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966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35" t="s">
        <v>53</v>
      </c>
      <c r="C138" s="936"/>
      <c r="D138" s="936"/>
      <c r="E138" s="936"/>
      <c r="F138" s="936"/>
      <c r="G138" s="936"/>
      <c r="H138" s="936"/>
      <c r="I138" s="936"/>
      <c r="J138" s="936"/>
      <c r="K138" s="936"/>
      <c r="L138" s="935" t="s">
        <v>114</v>
      </c>
      <c r="M138" s="936"/>
      <c r="N138" s="936"/>
      <c r="O138" s="937"/>
      <c r="P138" s="936" t="s">
        <v>63</v>
      </c>
      <c r="Q138" s="936"/>
      <c r="R138" s="936"/>
      <c r="S138" s="936"/>
      <c r="T138" s="936"/>
      <c r="U138" s="936"/>
      <c r="V138" s="936"/>
      <c r="W138" s="936"/>
      <c r="X138" s="936"/>
      <c r="Y138" s="937"/>
      <c r="Z138" s="938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965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966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35" t="s">
        <v>53</v>
      </c>
      <c r="C153" s="936"/>
      <c r="D153" s="936"/>
      <c r="E153" s="936"/>
      <c r="F153" s="936"/>
      <c r="G153" s="936"/>
      <c r="H153" s="936"/>
      <c r="I153" s="936"/>
      <c r="J153" s="936"/>
      <c r="K153" s="936"/>
      <c r="L153" s="935" t="s">
        <v>114</v>
      </c>
      <c r="M153" s="936"/>
      <c r="N153" s="936"/>
      <c r="O153" s="937"/>
      <c r="P153" s="936" t="s">
        <v>63</v>
      </c>
      <c r="Q153" s="936"/>
      <c r="R153" s="936"/>
      <c r="S153" s="936"/>
      <c r="T153" s="936"/>
      <c r="U153" s="936"/>
      <c r="V153" s="936"/>
      <c r="W153" s="936"/>
      <c r="X153" s="936"/>
      <c r="Y153" s="937"/>
      <c r="Z153" s="938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965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966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35" t="s">
        <v>53</v>
      </c>
      <c r="C167" s="936"/>
      <c r="D167" s="936"/>
      <c r="E167" s="936"/>
      <c r="F167" s="936"/>
      <c r="G167" s="936"/>
      <c r="H167" s="936"/>
      <c r="I167" s="936"/>
      <c r="J167" s="936"/>
      <c r="K167" s="936"/>
      <c r="L167" s="935" t="s">
        <v>114</v>
      </c>
      <c r="M167" s="936"/>
      <c r="N167" s="936"/>
      <c r="O167" s="937"/>
      <c r="P167" s="936" t="s">
        <v>63</v>
      </c>
      <c r="Q167" s="936"/>
      <c r="R167" s="936"/>
      <c r="S167" s="936"/>
      <c r="T167" s="936"/>
      <c r="U167" s="936"/>
      <c r="V167" s="936"/>
      <c r="W167" s="936"/>
      <c r="X167" s="936"/>
      <c r="Y167" s="937"/>
      <c r="Z167" s="938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965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966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35" t="s">
        <v>53</v>
      </c>
      <c r="C181" s="936"/>
      <c r="D181" s="936"/>
      <c r="E181" s="936"/>
      <c r="F181" s="936"/>
      <c r="G181" s="936"/>
      <c r="H181" s="936"/>
      <c r="I181" s="936"/>
      <c r="J181" s="936"/>
      <c r="K181" s="936"/>
      <c r="L181" s="935" t="s">
        <v>114</v>
      </c>
      <c r="M181" s="936"/>
      <c r="N181" s="936"/>
      <c r="O181" s="937"/>
      <c r="P181" s="936" t="s">
        <v>63</v>
      </c>
      <c r="Q181" s="936"/>
      <c r="R181" s="936"/>
      <c r="S181" s="936"/>
      <c r="T181" s="936"/>
      <c r="U181" s="936"/>
      <c r="V181" s="936"/>
      <c r="W181" s="936"/>
      <c r="X181" s="936"/>
      <c r="Y181" s="937"/>
      <c r="Z181" s="938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965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966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35" t="s">
        <v>53</v>
      </c>
      <c r="C195" s="936"/>
      <c r="D195" s="936"/>
      <c r="E195" s="936"/>
      <c r="F195" s="936"/>
      <c r="G195" s="936"/>
      <c r="H195" s="936"/>
      <c r="I195" s="936"/>
      <c r="J195" s="936"/>
      <c r="K195" s="936"/>
      <c r="L195" s="935" t="s">
        <v>114</v>
      </c>
      <c r="M195" s="936"/>
      <c r="N195" s="936"/>
      <c r="O195" s="937"/>
      <c r="P195" s="936" t="s">
        <v>63</v>
      </c>
      <c r="Q195" s="936"/>
      <c r="R195" s="936"/>
      <c r="S195" s="936"/>
      <c r="T195" s="936"/>
      <c r="U195" s="936"/>
      <c r="V195" s="936"/>
      <c r="W195" s="936"/>
      <c r="X195" s="936"/>
      <c r="Y195" s="937"/>
      <c r="Z195" s="938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965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966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35" t="s">
        <v>53</v>
      </c>
      <c r="C209" s="936"/>
      <c r="D209" s="936"/>
      <c r="E209" s="936"/>
      <c r="F209" s="936"/>
      <c r="G209" s="936"/>
      <c r="H209" s="936"/>
      <c r="I209" s="936"/>
      <c r="J209" s="936"/>
      <c r="K209" s="936"/>
      <c r="L209" s="935" t="s">
        <v>114</v>
      </c>
      <c r="M209" s="936"/>
      <c r="N209" s="936"/>
      <c r="O209" s="937"/>
      <c r="P209" s="936" t="s">
        <v>63</v>
      </c>
      <c r="Q209" s="936"/>
      <c r="R209" s="936"/>
      <c r="S209" s="936"/>
      <c r="T209" s="936"/>
      <c r="U209" s="936"/>
      <c r="V209" s="936"/>
      <c r="W209" s="936"/>
      <c r="X209" s="936"/>
      <c r="Y209" s="937"/>
      <c r="Z209" s="938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965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966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35" t="s">
        <v>53</v>
      </c>
      <c r="C223" s="936"/>
      <c r="D223" s="936"/>
      <c r="E223" s="936"/>
      <c r="F223" s="936"/>
      <c r="G223" s="936"/>
      <c r="H223" s="936"/>
      <c r="I223" s="936"/>
      <c r="J223" s="936"/>
      <c r="K223" s="936"/>
      <c r="L223" s="935" t="s">
        <v>114</v>
      </c>
      <c r="M223" s="936"/>
      <c r="N223" s="936"/>
      <c r="O223" s="937"/>
      <c r="P223" s="936" t="s">
        <v>63</v>
      </c>
      <c r="Q223" s="936"/>
      <c r="R223" s="936"/>
      <c r="S223" s="936"/>
      <c r="T223" s="936"/>
      <c r="U223" s="936"/>
      <c r="V223" s="936"/>
      <c r="W223" s="936"/>
      <c r="X223" s="936"/>
      <c r="Y223" s="937"/>
      <c r="Z223" s="938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965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966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35" t="s">
        <v>53</v>
      </c>
      <c r="C237" s="936"/>
      <c r="D237" s="936"/>
      <c r="E237" s="936"/>
      <c r="F237" s="936"/>
      <c r="G237" s="936"/>
      <c r="H237" s="936"/>
      <c r="I237" s="936"/>
      <c r="J237" s="936"/>
      <c r="K237" s="936"/>
      <c r="L237" s="935" t="s">
        <v>114</v>
      </c>
      <c r="M237" s="936"/>
      <c r="N237" s="936"/>
      <c r="O237" s="937"/>
      <c r="P237" s="936" t="s">
        <v>63</v>
      </c>
      <c r="Q237" s="936"/>
      <c r="R237" s="936"/>
      <c r="S237" s="936"/>
      <c r="T237" s="936"/>
      <c r="U237" s="936"/>
      <c r="V237" s="936"/>
      <c r="W237" s="936"/>
      <c r="X237" s="936"/>
      <c r="Y237" s="937"/>
      <c r="Z237" s="938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965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966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35" t="s">
        <v>53</v>
      </c>
      <c r="C251" s="936"/>
      <c r="D251" s="936"/>
      <c r="E251" s="936"/>
      <c r="F251" s="936"/>
      <c r="G251" s="936"/>
      <c r="H251" s="936"/>
      <c r="I251" s="936"/>
      <c r="J251" s="936"/>
      <c r="K251" s="936"/>
      <c r="L251" s="935" t="s">
        <v>114</v>
      </c>
      <c r="M251" s="936"/>
      <c r="N251" s="936"/>
      <c r="O251" s="937"/>
      <c r="P251" s="936" t="s">
        <v>63</v>
      </c>
      <c r="Q251" s="936"/>
      <c r="R251" s="936"/>
      <c r="S251" s="936"/>
      <c r="T251" s="936"/>
      <c r="U251" s="936"/>
      <c r="V251" s="936"/>
      <c r="W251" s="936"/>
      <c r="X251" s="936"/>
      <c r="Y251" s="937"/>
      <c r="Z251" s="938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965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966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35" t="s">
        <v>53</v>
      </c>
      <c r="C265" s="936"/>
      <c r="D265" s="936"/>
      <c r="E265" s="936"/>
      <c r="F265" s="936"/>
      <c r="G265" s="936"/>
      <c r="H265" s="936"/>
      <c r="I265" s="936"/>
      <c r="J265" s="936"/>
      <c r="K265" s="936"/>
      <c r="L265" s="935" t="s">
        <v>114</v>
      </c>
      <c r="M265" s="936"/>
      <c r="N265" s="936"/>
      <c r="O265" s="937"/>
      <c r="P265" s="936" t="s">
        <v>63</v>
      </c>
      <c r="Q265" s="936"/>
      <c r="R265" s="936"/>
      <c r="S265" s="936"/>
      <c r="T265" s="936"/>
      <c r="U265" s="936"/>
      <c r="V265" s="936"/>
      <c r="W265" s="936"/>
      <c r="X265" s="936"/>
      <c r="Y265" s="937"/>
      <c r="Z265" s="938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965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966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35" t="s">
        <v>53</v>
      </c>
      <c r="C279" s="936"/>
      <c r="D279" s="936"/>
      <c r="E279" s="936"/>
      <c r="F279" s="936"/>
      <c r="G279" s="936"/>
      <c r="H279" s="936"/>
      <c r="I279" s="936"/>
      <c r="J279" s="936"/>
      <c r="K279" s="936"/>
      <c r="L279" s="935" t="s">
        <v>114</v>
      </c>
      <c r="M279" s="936"/>
      <c r="N279" s="936"/>
      <c r="O279" s="937"/>
      <c r="P279" s="936" t="s">
        <v>63</v>
      </c>
      <c r="Q279" s="936"/>
      <c r="R279" s="936"/>
      <c r="S279" s="936"/>
      <c r="T279" s="936"/>
      <c r="U279" s="936"/>
      <c r="V279" s="936"/>
      <c r="W279" s="936"/>
      <c r="X279" s="936"/>
      <c r="Y279" s="937"/>
      <c r="Z279" s="938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965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966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35" t="s">
        <v>53</v>
      </c>
      <c r="C293" s="936"/>
      <c r="D293" s="936"/>
      <c r="E293" s="936"/>
      <c r="F293" s="936"/>
      <c r="G293" s="936"/>
      <c r="H293" s="936"/>
      <c r="I293" s="936"/>
      <c r="J293" s="936"/>
      <c r="K293" s="936"/>
      <c r="L293" s="935" t="s">
        <v>114</v>
      </c>
      <c r="M293" s="936"/>
      <c r="N293" s="936"/>
      <c r="O293" s="937"/>
      <c r="P293" s="936" t="s">
        <v>63</v>
      </c>
      <c r="Q293" s="936"/>
      <c r="R293" s="936"/>
      <c r="S293" s="936"/>
      <c r="T293" s="936"/>
      <c r="U293" s="936"/>
      <c r="V293" s="936"/>
      <c r="W293" s="936"/>
      <c r="X293" s="936"/>
      <c r="Y293" s="937"/>
      <c r="Z293" s="938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965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966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35" t="s">
        <v>53</v>
      </c>
      <c r="C307" s="936"/>
      <c r="D307" s="936"/>
      <c r="E307" s="936"/>
      <c r="F307" s="936"/>
      <c r="G307" s="936"/>
      <c r="H307" s="936"/>
      <c r="I307" s="936"/>
      <c r="J307" s="936"/>
      <c r="K307" s="936"/>
      <c r="L307" s="935" t="s">
        <v>114</v>
      </c>
      <c r="M307" s="936"/>
      <c r="N307" s="936"/>
      <c r="O307" s="937"/>
      <c r="P307" s="936" t="s">
        <v>63</v>
      </c>
      <c r="Q307" s="936"/>
      <c r="R307" s="936"/>
      <c r="S307" s="936"/>
      <c r="T307" s="936"/>
      <c r="U307" s="936"/>
      <c r="V307" s="936"/>
      <c r="W307" s="936"/>
      <c r="X307" s="936"/>
      <c r="Y307" s="937"/>
      <c r="Z307" s="938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965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966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959" t="s">
        <v>172</v>
      </c>
      <c r="C324" s="960"/>
      <c r="D324" s="960"/>
      <c r="E324" s="960"/>
      <c r="F324" s="960"/>
      <c r="G324" s="960"/>
      <c r="H324" s="960"/>
      <c r="I324" s="960"/>
      <c r="J324" s="960"/>
      <c r="K324" s="961"/>
      <c r="L324" s="564"/>
      <c r="M324" s="565"/>
      <c r="N324" s="959" t="s">
        <v>173</v>
      </c>
      <c r="O324" s="960"/>
      <c r="P324" s="960"/>
      <c r="Q324" s="960"/>
      <c r="R324" s="960"/>
      <c r="S324" s="960"/>
      <c r="T324" s="960"/>
      <c r="U324" s="960"/>
      <c r="V324" s="960"/>
      <c r="W324" s="961"/>
      <c r="X324" s="564"/>
      <c r="Y324" s="565"/>
      <c r="Z324" s="959" t="s">
        <v>174</v>
      </c>
      <c r="AA324" s="960"/>
      <c r="AB324" s="960"/>
      <c r="AC324" s="960"/>
      <c r="AD324" s="960"/>
      <c r="AE324" s="960"/>
      <c r="AF324" s="960"/>
      <c r="AG324" s="960"/>
      <c r="AH324" s="960"/>
      <c r="AI324" s="961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46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49">
        <v>639</v>
      </c>
      <c r="H326" s="949">
        <v>116</v>
      </c>
      <c r="I326" s="949">
        <v>61</v>
      </c>
      <c r="J326" s="943" t="s">
        <v>188</v>
      </c>
      <c r="K326" s="940">
        <v>130</v>
      </c>
      <c r="L326" s="955">
        <f>G326-(D326+D327+D328+D329)</f>
        <v>0</v>
      </c>
      <c r="M326" s="578">
        <v>4.3099999999999996</v>
      </c>
      <c r="N326" s="962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49">
        <v>639</v>
      </c>
      <c r="T326" s="949">
        <v>121</v>
      </c>
      <c r="U326" s="949">
        <v>61</v>
      </c>
      <c r="V326" s="943" t="s">
        <v>191</v>
      </c>
      <c r="W326" s="940">
        <v>130.5</v>
      </c>
      <c r="X326" s="955">
        <f>S326-(P326+P327+P328+P329)</f>
        <v>0</v>
      </c>
      <c r="Y326" s="580">
        <v>0.94</v>
      </c>
      <c r="Z326" s="967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49">
        <v>639</v>
      </c>
      <c r="AF326" s="949">
        <v>117</v>
      </c>
      <c r="AG326" s="949">
        <v>61</v>
      </c>
      <c r="AH326" s="943" t="s">
        <v>193</v>
      </c>
      <c r="AI326" s="940">
        <v>132</v>
      </c>
      <c r="AJ326" s="955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47"/>
      <c r="C327" s="584"/>
      <c r="D327" s="585"/>
      <c r="E327" s="585"/>
      <c r="F327" s="584"/>
      <c r="G327" s="950"/>
      <c r="H327" s="950"/>
      <c r="I327" s="950"/>
      <c r="J327" s="944"/>
      <c r="K327" s="941"/>
      <c r="L327" s="955"/>
      <c r="M327" s="580">
        <v>1.2</v>
      </c>
      <c r="N327" s="963"/>
      <c r="O327" s="584" t="s">
        <v>195</v>
      </c>
      <c r="P327" s="586">
        <v>289</v>
      </c>
      <c r="Q327" s="585">
        <v>121</v>
      </c>
      <c r="R327" s="584" t="s">
        <v>196</v>
      </c>
      <c r="S327" s="950"/>
      <c r="T327" s="950"/>
      <c r="U327" s="950"/>
      <c r="V327" s="944"/>
      <c r="W327" s="941"/>
      <c r="X327" s="955"/>
      <c r="Y327" s="580">
        <v>0.9</v>
      </c>
      <c r="Z327" s="968"/>
      <c r="AA327" s="587" t="s">
        <v>197</v>
      </c>
      <c r="AB327" s="588">
        <v>338</v>
      </c>
      <c r="AC327" s="589">
        <v>117</v>
      </c>
      <c r="AD327" s="584" t="s">
        <v>187</v>
      </c>
      <c r="AE327" s="950"/>
      <c r="AF327" s="950"/>
      <c r="AG327" s="950"/>
      <c r="AH327" s="944"/>
      <c r="AI327" s="941"/>
      <c r="AJ327" s="955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47"/>
      <c r="C328" s="585"/>
      <c r="D328" s="585"/>
      <c r="E328" s="585"/>
      <c r="F328" s="584"/>
      <c r="G328" s="950"/>
      <c r="H328" s="950"/>
      <c r="I328" s="950"/>
      <c r="J328" s="944"/>
      <c r="K328" s="941"/>
      <c r="L328" s="955"/>
      <c r="M328" s="580"/>
      <c r="N328" s="963"/>
      <c r="O328" s="585"/>
      <c r="P328" s="585"/>
      <c r="Q328" s="585"/>
      <c r="R328" s="584"/>
      <c r="S328" s="950"/>
      <c r="T328" s="950"/>
      <c r="U328" s="950"/>
      <c r="V328" s="944"/>
      <c r="W328" s="941"/>
      <c r="X328" s="955"/>
      <c r="Y328" s="580"/>
      <c r="Z328" s="968"/>
      <c r="AA328" s="590"/>
      <c r="AB328" s="585"/>
      <c r="AC328" s="589"/>
      <c r="AD328" s="584"/>
      <c r="AE328" s="950"/>
      <c r="AF328" s="950"/>
      <c r="AG328" s="950"/>
      <c r="AH328" s="944"/>
      <c r="AI328" s="941"/>
      <c r="AJ328" s="955"/>
      <c r="AL328" s="200">
        <v>3</v>
      </c>
      <c r="AM328" s="200">
        <v>14</v>
      </c>
      <c r="AN328" s="200">
        <v>61</v>
      </c>
      <c r="AO328" s="973"/>
    </row>
    <row r="329" spans="1:41" ht="15.75" thickBot="1" x14ac:dyDescent="0.25">
      <c r="A329" s="574"/>
      <c r="B329" s="948"/>
      <c r="C329" s="591"/>
      <c r="D329" s="592"/>
      <c r="E329" s="591"/>
      <c r="F329" s="593"/>
      <c r="G329" s="951"/>
      <c r="H329" s="951"/>
      <c r="I329" s="951"/>
      <c r="J329" s="945"/>
      <c r="K329" s="942"/>
      <c r="L329" s="955"/>
      <c r="M329" s="580"/>
      <c r="N329" s="964"/>
      <c r="O329" s="591"/>
      <c r="P329" s="591"/>
      <c r="Q329" s="591"/>
      <c r="R329" s="593"/>
      <c r="S329" s="951"/>
      <c r="T329" s="951"/>
      <c r="U329" s="951"/>
      <c r="V329" s="945"/>
      <c r="W329" s="942"/>
      <c r="X329" s="955"/>
      <c r="Y329" s="580"/>
      <c r="Z329" s="969"/>
      <c r="AA329" s="591"/>
      <c r="AB329" s="594"/>
      <c r="AC329" s="591"/>
      <c r="AD329" s="593"/>
      <c r="AE329" s="951"/>
      <c r="AF329" s="951"/>
      <c r="AG329" s="951"/>
      <c r="AH329" s="945"/>
      <c r="AI329" s="942"/>
      <c r="AJ329" s="955"/>
      <c r="AL329" s="200">
        <v>4</v>
      </c>
      <c r="AM329" s="200">
        <v>2</v>
      </c>
      <c r="AN329" s="200">
        <v>61</v>
      </c>
      <c r="AO329" s="973"/>
    </row>
    <row r="330" spans="1:41" ht="15" x14ac:dyDescent="0.2">
      <c r="A330" s="574">
        <v>4.5</v>
      </c>
      <c r="B330" s="995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49">
        <v>639</v>
      </c>
      <c r="H330" s="949">
        <v>117</v>
      </c>
      <c r="I330" s="949">
        <v>61</v>
      </c>
      <c r="J330" s="943" t="s">
        <v>188</v>
      </c>
      <c r="K330" s="940">
        <v>130</v>
      </c>
      <c r="L330" s="955">
        <f>G330-(D330+D331+D332+D333)</f>
        <v>0</v>
      </c>
      <c r="M330" s="580">
        <v>-0.2</v>
      </c>
      <c r="N330" s="998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49">
        <v>639</v>
      </c>
      <c r="T330" s="949">
        <v>120.5</v>
      </c>
      <c r="U330" s="949">
        <v>61</v>
      </c>
      <c r="V330" s="943" t="s">
        <v>199</v>
      </c>
      <c r="W330" s="940">
        <v>132</v>
      </c>
      <c r="X330" s="955">
        <f>S330-(P330+P331+P332+P333)</f>
        <v>0</v>
      </c>
      <c r="Y330" s="580">
        <v>2.9</v>
      </c>
      <c r="Z330" s="1007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49">
        <v>639</v>
      </c>
      <c r="AF330" s="949">
        <v>118</v>
      </c>
      <c r="AG330" s="949">
        <v>61</v>
      </c>
      <c r="AH330" s="943" t="s">
        <v>200</v>
      </c>
      <c r="AI330" s="940">
        <v>130.5</v>
      </c>
      <c r="AJ330" s="955">
        <f>AE330-(AB330+AB331+AB332+AB333)</f>
        <v>0</v>
      </c>
      <c r="AL330" s="200">
        <v>5</v>
      </c>
      <c r="AM330" s="200">
        <v>4</v>
      </c>
      <c r="AN330" s="200">
        <v>18</v>
      </c>
      <c r="AO330" s="973"/>
    </row>
    <row r="331" spans="1:41" ht="15" x14ac:dyDescent="0.2">
      <c r="A331" s="574">
        <v>4</v>
      </c>
      <c r="B331" s="996"/>
      <c r="C331" s="585" t="s">
        <v>201</v>
      </c>
      <c r="D331" s="601">
        <v>616</v>
      </c>
      <c r="E331" s="585">
        <v>117</v>
      </c>
      <c r="F331" s="584" t="s">
        <v>187</v>
      </c>
      <c r="G331" s="950"/>
      <c r="H331" s="950"/>
      <c r="I331" s="950"/>
      <c r="J331" s="944"/>
      <c r="K331" s="941"/>
      <c r="L331" s="955"/>
      <c r="M331" s="580">
        <v>-1</v>
      </c>
      <c r="N331" s="999"/>
      <c r="O331" s="585" t="s">
        <v>202</v>
      </c>
      <c r="P331" s="602">
        <v>7</v>
      </c>
      <c r="Q331" s="585">
        <v>118.5</v>
      </c>
      <c r="R331" s="584" t="s">
        <v>198</v>
      </c>
      <c r="S331" s="950"/>
      <c r="T331" s="950"/>
      <c r="U331" s="950"/>
      <c r="V331" s="944"/>
      <c r="W331" s="941"/>
      <c r="X331" s="955"/>
      <c r="Y331" s="580">
        <v>2.8</v>
      </c>
      <c r="Z331" s="1008"/>
      <c r="AA331" s="603" t="s">
        <v>203</v>
      </c>
      <c r="AB331" s="604">
        <v>445</v>
      </c>
      <c r="AC331" s="585">
        <v>118</v>
      </c>
      <c r="AD331" s="584" t="s">
        <v>187</v>
      </c>
      <c r="AE331" s="950"/>
      <c r="AF331" s="950"/>
      <c r="AG331" s="950"/>
      <c r="AH331" s="944"/>
      <c r="AI331" s="941"/>
      <c r="AJ331" s="955"/>
      <c r="AL331" s="200">
        <v>6</v>
      </c>
      <c r="AM331" s="200">
        <v>11</v>
      </c>
      <c r="AN331" s="200">
        <v>18</v>
      </c>
      <c r="AO331" s="973"/>
    </row>
    <row r="332" spans="1:41" ht="15" x14ac:dyDescent="0.2">
      <c r="A332" s="574"/>
      <c r="B332" s="996"/>
      <c r="C332" s="605"/>
      <c r="D332" s="606"/>
      <c r="E332" s="605"/>
      <c r="F332" s="607"/>
      <c r="G332" s="950"/>
      <c r="H332" s="950"/>
      <c r="I332" s="950"/>
      <c r="J332" s="944"/>
      <c r="K332" s="941"/>
      <c r="L332" s="955"/>
      <c r="M332" s="580">
        <v>0.5</v>
      </c>
      <c r="N332" s="999"/>
      <c r="O332" s="605" t="s">
        <v>204</v>
      </c>
      <c r="P332" s="608">
        <v>270</v>
      </c>
      <c r="Q332" s="605">
        <v>118.5</v>
      </c>
      <c r="R332" s="607" t="s">
        <v>187</v>
      </c>
      <c r="S332" s="950"/>
      <c r="T332" s="950"/>
      <c r="U332" s="950"/>
      <c r="V332" s="944"/>
      <c r="W332" s="941"/>
      <c r="X332" s="955"/>
      <c r="Y332" s="580"/>
      <c r="Z332" s="1008"/>
      <c r="AA332" s="606"/>
      <c r="AB332" s="609"/>
      <c r="AC332" s="605"/>
      <c r="AD332" s="607"/>
      <c r="AE332" s="950"/>
      <c r="AF332" s="950"/>
      <c r="AG332" s="950"/>
      <c r="AH332" s="944"/>
      <c r="AI332" s="941"/>
      <c r="AJ332" s="955"/>
      <c r="AL332" s="200">
        <v>7</v>
      </c>
      <c r="AM332" s="200">
        <v>16</v>
      </c>
      <c r="AN332" s="200">
        <v>61</v>
      </c>
      <c r="AO332" s="973"/>
    </row>
    <row r="333" spans="1:41" ht="15.75" thickBot="1" x14ac:dyDescent="0.25">
      <c r="A333" s="574"/>
      <c r="B333" s="997"/>
      <c r="C333" s="605"/>
      <c r="D333" s="606"/>
      <c r="E333" s="605"/>
      <c r="F333" s="607"/>
      <c r="G333" s="951"/>
      <c r="H333" s="951"/>
      <c r="I333" s="951"/>
      <c r="J333" s="945"/>
      <c r="K333" s="942"/>
      <c r="L333" s="955"/>
      <c r="M333" s="580"/>
      <c r="N333" s="1000"/>
      <c r="O333" s="605"/>
      <c r="P333" s="606"/>
      <c r="Q333" s="605"/>
      <c r="R333" s="607"/>
      <c r="S333" s="951"/>
      <c r="T333" s="951"/>
      <c r="U333" s="951"/>
      <c r="V333" s="945"/>
      <c r="W333" s="942"/>
      <c r="X333" s="955"/>
      <c r="Y333" s="580"/>
      <c r="Z333" s="1008"/>
      <c r="AA333" s="606"/>
      <c r="AB333" s="606"/>
      <c r="AC333" s="605"/>
      <c r="AD333" s="607"/>
      <c r="AE333" s="951"/>
      <c r="AF333" s="950"/>
      <c r="AG333" s="951"/>
      <c r="AH333" s="944"/>
      <c r="AI333" s="942"/>
      <c r="AJ333" s="955"/>
      <c r="AL333" s="200">
        <v>8</v>
      </c>
      <c r="AM333" s="200">
        <v>8</v>
      </c>
      <c r="AN333" s="200">
        <v>61</v>
      </c>
      <c r="AO333" s="973"/>
    </row>
    <row r="334" spans="1:41" ht="15" x14ac:dyDescent="0.2">
      <c r="A334" s="574">
        <v>2</v>
      </c>
      <c r="B334" s="1001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49">
        <v>639</v>
      </c>
      <c r="H334" s="949">
        <v>118</v>
      </c>
      <c r="I334" s="949">
        <v>61</v>
      </c>
      <c r="J334" s="943" t="s">
        <v>205</v>
      </c>
      <c r="K334" s="940">
        <v>132</v>
      </c>
      <c r="L334" s="955">
        <f>G334-(D334+D335+D336+D337)</f>
        <v>0</v>
      </c>
      <c r="M334" s="580">
        <v>1.5</v>
      </c>
      <c r="N334" s="1004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49">
        <v>639</v>
      </c>
      <c r="T334" s="949">
        <v>118.5</v>
      </c>
      <c r="U334" s="949">
        <v>61</v>
      </c>
      <c r="V334" s="949" t="s">
        <v>191</v>
      </c>
      <c r="W334" s="940">
        <v>130.5</v>
      </c>
      <c r="X334" s="955">
        <f>S334-(P334+P335+P336+P337)</f>
        <v>0</v>
      </c>
      <c r="Y334" s="580">
        <v>0.6</v>
      </c>
      <c r="Z334" s="1009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49">
        <v>639</v>
      </c>
      <c r="AF334" s="949">
        <v>120.5</v>
      </c>
      <c r="AG334" s="949">
        <v>61</v>
      </c>
      <c r="AH334" s="943" t="s">
        <v>230</v>
      </c>
      <c r="AI334" s="940">
        <v>132</v>
      </c>
      <c r="AJ334" s="955">
        <f>AE334-(AB334+AB335+AB336+AB337)</f>
        <v>0</v>
      </c>
      <c r="AL334" s="200">
        <v>9</v>
      </c>
      <c r="AM334" s="200">
        <v>13</v>
      </c>
      <c r="AN334" s="200">
        <v>61</v>
      </c>
      <c r="AO334" s="973"/>
    </row>
    <row r="335" spans="1:41" ht="15" x14ac:dyDescent="0.2">
      <c r="A335" s="574">
        <v>2</v>
      </c>
      <c r="B335" s="1002"/>
      <c r="C335" s="585" t="s">
        <v>208</v>
      </c>
      <c r="D335" s="613">
        <v>553</v>
      </c>
      <c r="E335" s="585">
        <v>118</v>
      </c>
      <c r="F335" s="584" t="s">
        <v>187</v>
      </c>
      <c r="G335" s="950"/>
      <c r="H335" s="950"/>
      <c r="I335" s="950"/>
      <c r="J335" s="944"/>
      <c r="K335" s="941"/>
      <c r="L335" s="955"/>
      <c r="M335" s="580">
        <v>3</v>
      </c>
      <c r="N335" s="1005"/>
      <c r="O335" s="585" t="s">
        <v>209</v>
      </c>
      <c r="P335" s="614">
        <v>496</v>
      </c>
      <c r="Q335" s="585">
        <v>118</v>
      </c>
      <c r="R335" s="584" t="s">
        <v>187</v>
      </c>
      <c r="S335" s="950"/>
      <c r="T335" s="950"/>
      <c r="U335" s="950"/>
      <c r="V335" s="950"/>
      <c r="W335" s="941"/>
      <c r="X335" s="955"/>
      <c r="Y335" s="580">
        <v>1</v>
      </c>
      <c r="Z335" s="1010"/>
      <c r="AA335" s="585" t="s">
        <v>210</v>
      </c>
      <c r="AB335" s="615">
        <v>5</v>
      </c>
      <c r="AC335" s="585">
        <v>120.5</v>
      </c>
      <c r="AD335" s="584" t="s">
        <v>196</v>
      </c>
      <c r="AE335" s="950"/>
      <c r="AF335" s="950"/>
      <c r="AG335" s="950"/>
      <c r="AH335" s="944"/>
      <c r="AI335" s="941"/>
      <c r="AJ335" s="955"/>
      <c r="AL335" s="200">
        <v>10</v>
      </c>
      <c r="AM335" s="200">
        <v>5</v>
      </c>
      <c r="AN335" s="200">
        <v>61</v>
      </c>
      <c r="AO335" s="973"/>
    </row>
    <row r="336" spans="1:41" ht="15" x14ac:dyDescent="0.2">
      <c r="A336" s="574"/>
      <c r="B336" s="1002"/>
      <c r="C336" s="605"/>
      <c r="D336" s="616"/>
      <c r="E336" s="605"/>
      <c r="F336" s="607"/>
      <c r="G336" s="950"/>
      <c r="H336" s="950"/>
      <c r="I336" s="950"/>
      <c r="J336" s="944"/>
      <c r="K336" s="941"/>
      <c r="L336" s="955"/>
      <c r="M336" s="578"/>
      <c r="N336" s="1005"/>
      <c r="O336" s="605"/>
      <c r="P336" s="606"/>
      <c r="Q336" s="605"/>
      <c r="R336" s="607"/>
      <c r="S336" s="950"/>
      <c r="T336" s="950"/>
      <c r="U336" s="950"/>
      <c r="V336" s="950"/>
      <c r="W336" s="941"/>
      <c r="X336" s="955"/>
      <c r="Y336" s="580"/>
      <c r="Z336" s="1010"/>
      <c r="AA336" s="605"/>
      <c r="AB336" s="606"/>
      <c r="AC336" s="605"/>
      <c r="AD336" s="607"/>
      <c r="AE336" s="950"/>
      <c r="AF336" s="950"/>
      <c r="AG336" s="950"/>
      <c r="AH336" s="944"/>
      <c r="AI336" s="941"/>
      <c r="AJ336" s="955"/>
      <c r="AL336" s="200">
        <v>11</v>
      </c>
      <c r="AM336" s="200">
        <v>10</v>
      </c>
      <c r="AN336" s="200">
        <v>61</v>
      </c>
      <c r="AO336" s="973"/>
    </row>
    <row r="337" spans="1:41" ht="15.75" thickBot="1" x14ac:dyDescent="0.25">
      <c r="A337" s="574"/>
      <c r="B337" s="1003"/>
      <c r="C337" s="591"/>
      <c r="D337" s="592"/>
      <c r="E337" s="591"/>
      <c r="F337" s="593"/>
      <c r="G337" s="951"/>
      <c r="H337" s="951"/>
      <c r="I337" s="951"/>
      <c r="J337" s="945"/>
      <c r="K337" s="942"/>
      <c r="L337" s="955"/>
      <c r="M337" s="578"/>
      <c r="N337" s="1006"/>
      <c r="O337" s="591"/>
      <c r="P337" s="592"/>
      <c r="Q337" s="591"/>
      <c r="R337" s="593"/>
      <c r="S337" s="951"/>
      <c r="T337" s="951"/>
      <c r="U337" s="951"/>
      <c r="V337" s="951"/>
      <c r="W337" s="942"/>
      <c r="X337" s="955"/>
      <c r="Y337" s="580"/>
      <c r="Z337" s="1011"/>
      <c r="AA337" s="591"/>
      <c r="AB337" s="592"/>
      <c r="AC337" s="591"/>
      <c r="AD337" s="593"/>
      <c r="AE337" s="951"/>
      <c r="AF337" s="951"/>
      <c r="AG337" s="951"/>
      <c r="AH337" s="945"/>
      <c r="AI337" s="942"/>
      <c r="AJ337" s="955"/>
      <c r="AL337" s="200">
        <v>12</v>
      </c>
      <c r="AM337" s="200">
        <v>3</v>
      </c>
      <c r="AN337" s="200">
        <v>61</v>
      </c>
      <c r="AO337" s="973"/>
    </row>
    <row r="338" spans="1:41" ht="15" x14ac:dyDescent="0.2">
      <c r="A338" s="574">
        <v>3.5</v>
      </c>
      <c r="B338" s="952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49">
        <v>192</v>
      </c>
      <c r="H338" s="949">
        <v>120</v>
      </c>
      <c r="I338" s="949">
        <v>18</v>
      </c>
      <c r="J338" s="949" t="s">
        <v>188</v>
      </c>
      <c r="K338" s="940">
        <v>130</v>
      </c>
      <c r="L338" s="955">
        <f>G338-(D338+D339+D340+D341)</f>
        <v>0</v>
      </c>
      <c r="M338" s="580">
        <v>3</v>
      </c>
      <c r="N338" s="956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49">
        <v>192</v>
      </c>
      <c r="T338" s="949">
        <v>118.5</v>
      </c>
      <c r="U338" s="949">
        <v>18</v>
      </c>
      <c r="V338" s="949" t="s">
        <v>188</v>
      </c>
      <c r="W338" s="940">
        <v>130</v>
      </c>
      <c r="X338" s="955">
        <f>S338-(P338+P339+P340+P341)</f>
        <v>0</v>
      </c>
      <c r="Y338" s="580">
        <v>0.8</v>
      </c>
      <c r="Z338" s="1012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49">
        <v>192</v>
      </c>
      <c r="AF338" s="949">
        <v>118.5</v>
      </c>
      <c r="AG338" s="949">
        <v>18</v>
      </c>
      <c r="AH338" s="949" t="s">
        <v>199</v>
      </c>
      <c r="AI338" s="940">
        <v>132</v>
      </c>
      <c r="AJ338" s="955">
        <f>AE338-(AB338+AB339+AB340+AB341)</f>
        <v>0</v>
      </c>
      <c r="AL338" s="200">
        <v>13</v>
      </c>
      <c r="AM338" s="200">
        <v>12</v>
      </c>
      <c r="AN338" s="200">
        <v>61</v>
      </c>
      <c r="AO338" s="973"/>
    </row>
    <row r="339" spans="1:41" ht="15" x14ac:dyDescent="0.2">
      <c r="A339" s="574">
        <v>3.8</v>
      </c>
      <c r="B339" s="953"/>
      <c r="C339" s="585" t="s">
        <v>216</v>
      </c>
      <c r="D339" s="620">
        <v>80</v>
      </c>
      <c r="E339" s="585">
        <v>120.5</v>
      </c>
      <c r="F339" s="584" t="s">
        <v>196</v>
      </c>
      <c r="G339" s="950"/>
      <c r="H339" s="950"/>
      <c r="I339" s="950"/>
      <c r="J339" s="950"/>
      <c r="K339" s="941"/>
      <c r="L339" s="955"/>
      <c r="M339" s="580"/>
      <c r="N339" s="957"/>
      <c r="O339" s="584"/>
      <c r="P339" s="585"/>
      <c r="Q339" s="585"/>
      <c r="R339" s="584"/>
      <c r="S339" s="950"/>
      <c r="T339" s="950"/>
      <c r="U339" s="950"/>
      <c r="V339" s="950"/>
      <c r="W339" s="941"/>
      <c r="X339" s="955"/>
      <c r="Y339" s="580">
        <v>0</v>
      </c>
      <c r="Z339" s="1013"/>
      <c r="AA339" s="585" t="s">
        <v>204</v>
      </c>
      <c r="AB339" s="621">
        <v>52</v>
      </c>
      <c r="AC339" s="585">
        <v>118.5</v>
      </c>
      <c r="AD339" s="584" t="s">
        <v>217</v>
      </c>
      <c r="AE339" s="950"/>
      <c r="AF339" s="950"/>
      <c r="AG339" s="950"/>
      <c r="AH339" s="950"/>
      <c r="AI339" s="941"/>
      <c r="AJ339" s="955"/>
      <c r="AL339" s="200">
        <v>14</v>
      </c>
      <c r="AM339" s="200">
        <v>21</v>
      </c>
      <c r="AN339" s="200">
        <v>61</v>
      </c>
      <c r="AO339" s="973"/>
    </row>
    <row r="340" spans="1:41" ht="15" x14ac:dyDescent="0.2">
      <c r="A340" s="574"/>
      <c r="B340" s="953"/>
      <c r="C340" s="605"/>
      <c r="D340" s="605"/>
      <c r="E340" s="605"/>
      <c r="F340" s="607"/>
      <c r="G340" s="950"/>
      <c r="H340" s="950"/>
      <c r="I340" s="950"/>
      <c r="J340" s="950"/>
      <c r="K340" s="941"/>
      <c r="L340" s="955"/>
      <c r="M340" s="580"/>
      <c r="N340" s="957"/>
      <c r="O340" s="605"/>
      <c r="P340" s="606"/>
      <c r="Q340" s="605"/>
      <c r="R340" s="607"/>
      <c r="S340" s="950"/>
      <c r="T340" s="950"/>
      <c r="U340" s="950"/>
      <c r="V340" s="950"/>
      <c r="W340" s="941"/>
      <c r="X340" s="955"/>
      <c r="Y340" s="580"/>
      <c r="Z340" s="1013"/>
      <c r="AA340" s="605"/>
      <c r="AB340" s="606"/>
      <c r="AC340" s="605"/>
      <c r="AD340" s="607"/>
      <c r="AE340" s="950"/>
      <c r="AF340" s="950"/>
      <c r="AG340" s="950"/>
      <c r="AH340" s="950"/>
      <c r="AI340" s="941"/>
      <c r="AJ340" s="955"/>
      <c r="AL340" s="200">
        <v>15</v>
      </c>
      <c r="AM340" s="200">
        <v>15</v>
      </c>
      <c r="AN340" s="200">
        <v>61</v>
      </c>
      <c r="AO340" s="973"/>
    </row>
    <row r="341" spans="1:41" ht="15.75" thickBot="1" x14ac:dyDescent="0.25">
      <c r="A341" s="574"/>
      <c r="B341" s="954"/>
      <c r="C341" s="591"/>
      <c r="D341" s="592"/>
      <c r="E341" s="591"/>
      <c r="F341" s="593"/>
      <c r="G341" s="951"/>
      <c r="H341" s="951"/>
      <c r="I341" s="951"/>
      <c r="J341" s="951"/>
      <c r="K341" s="942"/>
      <c r="L341" s="955"/>
      <c r="M341" s="580"/>
      <c r="N341" s="958"/>
      <c r="O341" s="591"/>
      <c r="P341" s="592"/>
      <c r="Q341" s="591"/>
      <c r="R341" s="593"/>
      <c r="S341" s="951"/>
      <c r="T341" s="951"/>
      <c r="U341" s="951"/>
      <c r="V341" s="951"/>
      <c r="W341" s="942"/>
      <c r="X341" s="955"/>
      <c r="Y341" s="580"/>
      <c r="Z341" s="1014"/>
      <c r="AA341" s="591"/>
      <c r="AB341" s="592"/>
      <c r="AC341" s="591"/>
      <c r="AD341" s="593"/>
      <c r="AE341" s="951"/>
      <c r="AF341" s="951"/>
      <c r="AG341" s="951"/>
      <c r="AH341" s="951"/>
      <c r="AI341" s="942"/>
      <c r="AJ341" s="955"/>
      <c r="AL341" s="200">
        <v>16</v>
      </c>
      <c r="AM341" s="200">
        <v>6</v>
      </c>
      <c r="AN341" s="200">
        <v>61</v>
      </c>
      <c r="AO341" s="973"/>
    </row>
    <row r="342" spans="1:41" ht="15" x14ac:dyDescent="0.2">
      <c r="A342" s="574">
        <v>2</v>
      </c>
      <c r="B342" s="1017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49">
        <v>639</v>
      </c>
      <c r="H342" s="949">
        <v>121</v>
      </c>
      <c r="I342" s="949">
        <v>61</v>
      </c>
      <c r="J342" s="943" t="s">
        <v>191</v>
      </c>
      <c r="K342" s="940">
        <v>130.5</v>
      </c>
      <c r="L342" s="955">
        <f>G342-(D342+D343+D344+D345)</f>
        <v>0</v>
      </c>
      <c r="M342" s="580">
        <v>2.5</v>
      </c>
      <c r="N342" s="1020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49">
        <v>639</v>
      </c>
      <c r="T342" s="949">
        <v>117.5</v>
      </c>
      <c r="U342" s="949">
        <v>61</v>
      </c>
      <c r="V342" s="943" t="s">
        <v>193</v>
      </c>
      <c r="W342" s="940">
        <v>132</v>
      </c>
      <c r="X342" s="955">
        <f>S342-(P342+P343+P344+P345)</f>
        <v>0</v>
      </c>
      <c r="Y342" s="580">
        <v>-0.2</v>
      </c>
      <c r="Z342" s="1015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49">
        <v>639</v>
      </c>
      <c r="AF342" s="949">
        <v>121</v>
      </c>
      <c r="AG342" s="949">
        <v>61</v>
      </c>
      <c r="AH342" s="943" t="s">
        <v>199</v>
      </c>
      <c r="AI342" s="940">
        <v>132</v>
      </c>
      <c r="AJ342" s="955">
        <f>AE342-(AB342+AB343+AB344+AB345)</f>
        <v>0</v>
      </c>
      <c r="AL342" s="200">
        <v>17</v>
      </c>
      <c r="AM342" s="200">
        <v>20</v>
      </c>
      <c r="AN342" s="200">
        <v>61</v>
      </c>
      <c r="AO342" s="973"/>
    </row>
    <row r="343" spans="1:41" ht="15" x14ac:dyDescent="0.2">
      <c r="A343" s="574">
        <v>3</v>
      </c>
      <c r="B343" s="1018"/>
      <c r="C343" s="585" t="s">
        <v>219</v>
      </c>
      <c r="D343" s="625">
        <v>370</v>
      </c>
      <c r="E343" s="585">
        <v>121.5</v>
      </c>
      <c r="F343" s="607" t="s">
        <v>190</v>
      </c>
      <c r="G343" s="950"/>
      <c r="H343" s="950"/>
      <c r="I343" s="950"/>
      <c r="J343" s="944"/>
      <c r="K343" s="941"/>
      <c r="L343" s="955"/>
      <c r="M343" s="580">
        <v>0.56000000000000005</v>
      </c>
      <c r="N343" s="1021"/>
      <c r="O343" s="585" t="s">
        <v>220</v>
      </c>
      <c r="P343" s="626">
        <v>451</v>
      </c>
      <c r="Q343" s="585">
        <v>117</v>
      </c>
      <c r="R343" s="607" t="s">
        <v>190</v>
      </c>
      <c r="S343" s="950"/>
      <c r="T343" s="950"/>
      <c r="U343" s="950"/>
      <c r="V343" s="944"/>
      <c r="W343" s="941"/>
      <c r="X343" s="955"/>
      <c r="Y343" s="580">
        <v>-1</v>
      </c>
      <c r="Z343" s="1016"/>
      <c r="AA343" s="585" t="s">
        <v>221</v>
      </c>
      <c r="AB343" s="627">
        <v>169</v>
      </c>
      <c r="AC343" s="585">
        <v>121</v>
      </c>
      <c r="AD343" s="607" t="s">
        <v>198</v>
      </c>
      <c r="AE343" s="950"/>
      <c r="AF343" s="950"/>
      <c r="AG343" s="950"/>
      <c r="AH343" s="944"/>
      <c r="AI343" s="941"/>
      <c r="AJ343" s="955"/>
      <c r="AL343" s="200">
        <v>18</v>
      </c>
      <c r="AM343" s="200">
        <v>17</v>
      </c>
      <c r="AN343" s="200">
        <v>18</v>
      </c>
      <c r="AO343" s="973"/>
    </row>
    <row r="344" spans="1:41" ht="15" x14ac:dyDescent="0.2">
      <c r="A344" s="574"/>
      <c r="B344" s="1018"/>
      <c r="C344" s="605"/>
      <c r="D344" s="605"/>
      <c r="E344" s="605"/>
      <c r="F344" s="607"/>
      <c r="G344" s="950"/>
      <c r="H344" s="950"/>
      <c r="I344" s="950"/>
      <c r="J344" s="944"/>
      <c r="K344" s="941"/>
      <c r="L344" s="955"/>
      <c r="M344" s="580">
        <v>1.6</v>
      </c>
      <c r="N344" s="1021"/>
      <c r="O344" s="605" t="s">
        <v>209</v>
      </c>
      <c r="P344" s="628">
        <v>85</v>
      </c>
      <c r="Q344" s="605">
        <v>118</v>
      </c>
      <c r="R344" s="607" t="s">
        <v>198</v>
      </c>
      <c r="S344" s="950"/>
      <c r="T344" s="950"/>
      <c r="U344" s="950"/>
      <c r="V344" s="944"/>
      <c r="W344" s="941"/>
      <c r="X344" s="955"/>
      <c r="Y344" s="580"/>
      <c r="Z344" s="1016"/>
      <c r="AA344" s="605"/>
      <c r="AB344" s="629"/>
      <c r="AC344" s="605"/>
      <c r="AD344" s="607"/>
      <c r="AE344" s="950"/>
      <c r="AF344" s="950"/>
      <c r="AG344" s="950"/>
      <c r="AH344" s="944"/>
      <c r="AI344" s="941"/>
      <c r="AJ344" s="955"/>
      <c r="AL344" s="200">
        <v>19</v>
      </c>
      <c r="AM344" s="200">
        <v>18</v>
      </c>
      <c r="AN344" s="200">
        <v>61</v>
      </c>
      <c r="AO344" s="973"/>
    </row>
    <row r="345" spans="1:41" ht="15.75" thickBot="1" x14ac:dyDescent="0.25">
      <c r="A345" s="574"/>
      <c r="B345" s="1019"/>
      <c r="C345" s="591"/>
      <c r="D345" s="591"/>
      <c r="E345" s="591"/>
      <c r="F345" s="593"/>
      <c r="G345" s="951"/>
      <c r="H345" s="951"/>
      <c r="I345" s="951"/>
      <c r="J345" s="945"/>
      <c r="K345" s="942"/>
      <c r="L345" s="955"/>
      <c r="M345" s="580">
        <v>3</v>
      </c>
      <c r="N345" s="1022"/>
      <c r="O345" s="591" t="s">
        <v>222</v>
      </c>
      <c r="P345" s="630">
        <v>87</v>
      </c>
      <c r="Q345" s="591">
        <v>115</v>
      </c>
      <c r="R345" s="593" t="s">
        <v>198</v>
      </c>
      <c r="S345" s="951"/>
      <c r="T345" s="951"/>
      <c r="U345" s="951"/>
      <c r="V345" s="945"/>
      <c r="W345" s="942"/>
      <c r="X345" s="955"/>
      <c r="Y345" s="580"/>
      <c r="Z345" s="1016"/>
      <c r="AA345" s="605"/>
      <c r="AB345" s="606"/>
      <c r="AC345" s="605"/>
      <c r="AD345" s="607"/>
      <c r="AE345" s="951"/>
      <c r="AF345" s="950"/>
      <c r="AG345" s="951"/>
      <c r="AH345" s="944"/>
      <c r="AI345" s="942"/>
      <c r="AJ345" s="955"/>
      <c r="AL345" s="200">
        <v>20</v>
      </c>
      <c r="AM345" s="200">
        <v>9</v>
      </c>
      <c r="AN345" s="200">
        <v>61</v>
      </c>
      <c r="AO345" s="973"/>
    </row>
    <row r="346" spans="1:41" ht="15" x14ac:dyDescent="0.2">
      <c r="A346" s="574">
        <v>1.8</v>
      </c>
      <c r="B346" s="1023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49">
        <v>640</v>
      </c>
      <c r="H346" s="949">
        <v>120</v>
      </c>
      <c r="I346" s="949">
        <v>61</v>
      </c>
      <c r="J346" s="949" t="s">
        <v>193</v>
      </c>
      <c r="K346" s="940">
        <v>132</v>
      </c>
      <c r="L346" s="955">
        <f>G346-(D346+D347+D348+D349)</f>
        <v>0</v>
      </c>
      <c r="M346" s="580">
        <v>-0.26</v>
      </c>
      <c r="N346" s="1026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49">
        <v>639</v>
      </c>
      <c r="T346" s="949">
        <v>115</v>
      </c>
      <c r="U346" s="949">
        <v>61</v>
      </c>
      <c r="V346" s="949" t="s">
        <v>191</v>
      </c>
      <c r="W346" s="940">
        <v>130.5</v>
      </c>
      <c r="X346" s="955">
        <f>S346-(P346+P347+P348+P349)</f>
        <v>0</v>
      </c>
      <c r="Y346" s="580">
        <v>0.97</v>
      </c>
      <c r="Z346" s="1029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49">
        <v>640</v>
      </c>
      <c r="AF346" s="949">
        <v>121</v>
      </c>
      <c r="AG346" s="949">
        <v>61</v>
      </c>
      <c r="AH346" s="949" t="s">
        <v>193</v>
      </c>
      <c r="AI346" s="940">
        <v>132</v>
      </c>
      <c r="AJ346" s="955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1024"/>
      <c r="C347" s="585" t="s">
        <v>202</v>
      </c>
      <c r="D347" s="634">
        <v>584</v>
      </c>
      <c r="E347" s="585">
        <v>118.5</v>
      </c>
      <c r="F347" s="584" t="s">
        <v>187</v>
      </c>
      <c r="G347" s="950"/>
      <c r="H347" s="950"/>
      <c r="I347" s="950"/>
      <c r="J347" s="950"/>
      <c r="K347" s="941"/>
      <c r="L347" s="955"/>
      <c r="M347" s="580">
        <v>3</v>
      </c>
      <c r="N347" s="1027"/>
      <c r="O347" s="584" t="s">
        <v>222</v>
      </c>
      <c r="P347" s="635">
        <v>247</v>
      </c>
      <c r="Q347" s="585">
        <v>115</v>
      </c>
      <c r="R347" s="584" t="s">
        <v>187</v>
      </c>
      <c r="S347" s="950"/>
      <c r="T347" s="950"/>
      <c r="U347" s="950"/>
      <c r="V347" s="950"/>
      <c r="W347" s="941"/>
      <c r="X347" s="955"/>
      <c r="Y347" s="580">
        <v>1</v>
      </c>
      <c r="Z347" s="1030"/>
      <c r="AA347" s="585" t="s">
        <v>221</v>
      </c>
      <c r="AB347" s="636">
        <v>182</v>
      </c>
      <c r="AC347" s="585">
        <v>121</v>
      </c>
      <c r="AD347" s="584" t="s">
        <v>187</v>
      </c>
      <c r="AE347" s="950"/>
      <c r="AF347" s="950"/>
      <c r="AG347" s="950"/>
      <c r="AH347" s="950"/>
      <c r="AI347" s="941"/>
      <c r="AJ347" s="955"/>
    </row>
    <row r="348" spans="1:41" ht="15" x14ac:dyDescent="0.2">
      <c r="A348" s="574"/>
      <c r="B348" s="1024"/>
      <c r="C348" s="605"/>
      <c r="D348" s="605"/>
      <c r="E348" s="605"/>
      <c r="F348" s="607"/>
      <c r="G348" s="950"/>
      <c r="H348" s="950"/>
      <c r="I348" s="950"/>
      <c r="J348" s="950"/>
      <c r="K348" s="941"/>
      <c r="L348" s="955"/>
      <c r="M348" s="580"/>
      <c r="N348" s="1027"/>
      <c r="O348" s="605"/>
      <c r="P348" s="606"/>
      <c r="Q348" s="605"/>
      <c r="R348" s="607"/>
      <c r="S348" s="950"/>
      <c r="T348" s="950"/>
      <c r="U348" s="950"/>
      <c r="V348" s="950"/>
      <c r="W348" s="941"/>
      <c r="X348" s="955"/>
      <c r="Y348" s="580">
        <v>0.5</v>
      </c>
      <c r="Z348" s="1030"/>
      <c r="AA348" s="605" t="s">
        <v>226</v>
      </c>
      <c r="AB348" s="637">
        <v>67</v>
      </c>
      <c r="AC348" s="605">
        <v>119.5</v>
      </c>
      <c r="AD348" s="607"/>
      <c r="AE348" s="950"/>
      <c r="AF348" s="950"/>
      <c r="AG348" s="950"/>
      <c r="AH348" s="950"/>
      <c r="AI348" s="941"/>
      <c r="AJ348" s="955"/>
    </row>
    <row r="349" spans="1:41" ht="15.75" thickBot="1" x14ac:dyDescent="0.25">
      <c r="A349" s="574"/>
      <c r="B349" s="1025"/>
      <c r="C349" s="591"/>
      <c r="D349" s="592"/>
      <c r="E349" s="591"/>
      <c r="F349" s="593"/>
      <c r="G349" s="951"/>
      <c r="H349" s="951"/>
      <c r="I349" s="951"/>
      <c r="J349" s="951"/>
      <c r="K349" s="942"/>
      <c r="L349" s="955"/>
      <c r="M349" s="580"/>
      <c r="N349" s="1028"/>
      <c r="O349" s="591"/>
      <c r="P349" s="592"/>
      <c r="Q349" s="591"/>
      <c r="R349" s="593"/>
      <c r="S349" s="951"/>
      <c r="T349" s="951"/>
      <c r="U349" s="951"/>
      <c r="V349" s="951"/>
      <c r="W349" s="942"/>
      <c r="X349" s="955"/>
      <c r="Y349" s="580"/>
      <c r="Z349" s="1031"/>
      <c r="AA349" s="591"/>
      <c r="AB349" s="592"/>
      <c r="AC349" s="591"/>
      <c r="AD349" s="593"/>
      <c r="AE349" s="951"/>
      <c r="AF349" s="951"/>
      <c r="AG349" s="951"/>
      <c r="AH349" s="951"/>
      <c r="AI349" s="942"/>
      <c r="AJ349" s="955"/>
    </row>
    <row r="350" spans="1:41" ht="15" x14ac:dyDescent="0.2">
      <c r="A350" s="574">
        <v>8.16</v>
      </c>
      <c r="B350" s="1038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49">
        <v>640</v>
      </c>
      <c r="H350" s="949">
        <v>118.5</v>
      </c>
      <c r="I350" s="949">
        <v>61</v>
      </c>
      <c r="J350" s="943" t="s">
        <v>188</v>
      </c>
      <c r="K350" s="940">
        <v>130</v>
      </c>
      <c r="L350" s="955">
        <f>G350-(D350+D351+D352+D353)</f>
        <v>0</v>
      </c>
      <c r="M350" s="578">
        <v>5.38</v>
      </c>
      <c r="N350" s="1041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49">
        <v>640</v>
      </c>
      <c r="T350" s="949">
        <v>114.5</v>
      </c>
      <c r="U350" s="949">
        <v>61</v>
      </c>
      <c r="V350" s="943" t="s">
        <v>188</v>
      </c>
      <c r="W350" s="940">
        <v>130</v>
      </c>
      <c r="X350" s="955">
        <f>S350-(P350+P351+P352+P353)</f>
        <v>0</v>
      </c>
      <c r="Y350" s="580">
        <v>1.5</v>
      </c>
      <c r="Z350" s="1032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49">
        <v>640</v>
      </c>
      <c r="AF350" s="949">
        <v>119.5</v>
      </c>
      <c r="AG350" s="949">
        <v>61</v>
      </c>
      <c r="AH350" s="943" t="s">
        <v>193</v>
      </c>
      <c r="AI350" s="940">
        <v>132</v>
      </c>
      <c r="AJ350" s="955">
        <f>AE350-(AB350+AB351+AB352+AB353)</f>
        <v>0</v>
      </c>
    </row>
    <row r="351" spans="1:41" ht="15" x14ac:dyDescent="0.2">
      <c r="A351" s="574">
        <v>5</v>
      </c>
      <c r="B351" s="1039"/>
      <c r="C351" s="585" t="s">
        <v>213</v>
      </c>
      <c r="D351" s="641">
        <v>322</v>
      </c>
      <c r="E351" s="585">
        <v>117.5</v>
      </c>
      <c r="F351" s="607" t="s">
        <v>187</v>
      </c>
      <c r="G351" s="950"/>
      <c r="H351" s="950"/>
      <c r="I351" s="950"/>
      <c r="J351" s="944"/>
      <c r="K351" s="941"/>
      <c r="L351" s="955"/>
      <c r="M351" s="580">
        <v>3.56</v>
      </c>
      <c r="N351" s="1042"/>
      <c r="O351" s="585" t="s">
        <v>228</v>
      </c>
      <c r="P351" s="642">
        <v>463</v>
      </c>
      <c r="Q351" s="585">
        <v>113.5</v>
      </c>
      <c r="R351" s="607" t="s">
        <v>190</v>
      </c>
      <c r="S351" s="950"/>
      <c r="T351" s="950"/>
      <c r="U351" s="950"/>
      <c r="V351" s="944"/>
      <c r="W351" s="941"/>
      <c r="X351" s="955"/>
      <c r="Y351" s="580">
        <v>2.2999999999999998</v>
      </c>
      <c r="Z351" s="1033"/>
      <c r="AA351" s="585" t="s">
        <v>204</v>
      </c>
      <c r="AB351" s="643">
        <v>170</v>
      </c>
      <c r="AC351" s="585">
        <v>118.5</v>
      </c>
      <c r="AD351" s="607" t="s">
        <v>229</v>
      </c>
      <c r="AE351" s="950"/>
      <c r="AF351" s="950"/>
      <c r="AG351" s="950"/>
      <c r="AH351" s="944"/>
      <c r="AI351" s="941"/>
      <c r="AJ351" s="955"/>
    </row>
    <row r="352" spans="1:41" ht="15" x14ac:dyDescent="0.2">
      <c r="A352" s="574"/>
      <c r="B352" s="1039"/>
      <c r="C352" s="605"/>
      <c r="D352" s="605"/>
      <c r="E352" s="605"/>
      <c r="F352" s="607"/>
      <c r="G352" s="950"/>
      <c r="H352" s="950"/>
      <c r="I352" s="950"/>
      <c r="J352" s="944"/>
      <c r="K352" s="941"/>
      <c r="L352" s="955"/>
      <c r="M352" s="580"/>
      <c r="N352" s="1042"/>
      <c r="O352" s="605"/>
      <c r="P352" s="605"/>
      <c r="Q352" s="605"/>
      <c r="R352" s="607"/>
      <c r="S352" s="950"/>
      <c r="T352" s="950"/>
      <c r="U352" s="950"/>
      <c r="V352" s="944"/>
      <c r="W352" s="941"/>
      <c r="X352" s="955"/>
      <c r="Y352" s="580"/>
      <c r="Z352" s="1033"/>
      <c r="AA352" s="605"/>
      <c r="AB352" s="605"/>
      <c r="AC352" s="605"/>
      <c r="AD352" s="607"/>
      <c r="AE352" s="950"/>
      <c r="AF352" s="950"/>
      <c r="AG352" s="950"/>
      <c r="AH352" s="944"/>
      <c r="AI352" s="941"/>
      <c r="AJ352" s="955"/>
    </row>
    <row r="353" spans="1:36" ht="15.75" thickBot="1" x14ac:dyDescent="0.25">
      <c r="A353" s="574"/>
      <c r="B353" s="1040"/>
      <c r="C353" s="591"/>
      <c r="D353" s="591"/>
      <c r="E353" s="591"/>
      <c r="F353" s="593"/>
      <c r="G353" s="951"/>
      <c r="H353" s="951"/>
      <c r="I353" s="951"/>
      <c r="J353" s="945"/>
      <c r="K353" s="942"/>
      <c r="L353" s="955"/>
      <c r="M353" s="580"/>
      <c r="N353" s="1043"/>
      <c r="O353" s="591"/>
      <c r="P353" s="591"/>
      <c r="Q353" s="591"/>
      <c r="R353" s="593"/>
      <c r="S353" s="951"/>
      <c r="T353" s="951"/>
      <c r="U353" s="951"/>
      <c r="V353" s="945"/>
      <c r="W353" s="942"/>
      <c r="X353" s="955"/>
      <c r="Y353" s="580"/>
      <c r="Z353" s="1033"/>
      <c r="AA353" s="605"/>
      <c r="AB353" s="606"/>
      <c r="AC353" s="605"/>
      <c r="AD353" s="607"/>
      <c r="AE353" s="951"/>
      <c r="AF353" s="950"/>
      <c r="AG353" s="951"/>
      <c r="AH353" s="944"/>
      <c r="AI353" s="942"/>
      <c r="AJ353" s="955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1035" t="s">
        <v>53</v>
      </c>
      <c r="C358" s="1036"/>
      <c r="D358" s="1036"/>
      <c r="E358" s="1036"/>
      <c r="F358" s="1036"/>
      <c r="G358" s="1036"/>
      <c r="H358" s="1037"/>
      <c r="I358" s="1035" t="s">
        <v>114</v>
      </c>
      <c r="J358" s="1036"/>
      <c r="K358" s="1036"/>
      <c r="L358" s="1036"/>
      <c r="M358" s="1036"/>
      <c r="N358" s="1036"/>
      <c r="O358" s="1037"/>
      <c r="P358" s="1035" t="s">
        <v>63</v>
      </c>
      <c r="Q358" s="1036"/>
      <c r="R358" s="1036"/>
      <c r="S358" s="1036"/>
      <c r="T358" s="1036"/>
      <c r="U358" s="1036"/>
      <c r="V358" s="1037"/>
      <c r="W358" s="1034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965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1035" t="s">
        <v>53</v>
      </c>
      <c r="C371" s="1036"/>
      <c r="D371" s="1036"/>
      <c r="E371" s="1036"/>
      <c r="F371" s="1036"/>
      <c r="G371" s="1036"/>
      <c r="H371" s="1037"/>
      <c r="I371" s="1035" t="s">
        <v>114</v>
      </c>
      <c r="J371" s="1036"/>
      <c r="K371" s="1036"/>
      <c r="L371" s="1036"/>
      <c r="M371" s="1036"/>
      <c r="N371" s="1036"/>
      <c r="O371" s="1037"/>
      <c r="P371" s="1035" t="s">
        <v>63</v>
      </c>
      <c r="Q371" s="1036"/>
      <c r="R371" s="1036"/>
      <c r="S371" s="1036"/>
      <c r="T371" s="1036"/>
      <c r="U371" s="1036"/>
      <c r="V371" s="1037"/>
      <c r="W371" s="1034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965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1035" t="s">
        <v>53</v>
      </c>
      <c r="C384" s="1036"/>
      <c r="D384" s="1036"/>
      <c r="E384" s="1036"/>
      <c r="F384" s="1036"/>
      <c r="G384" s="1036"/>
      <c r="H384" s="1037"/>
      <c r="I384" s="1035" t="s">
        <v>114</v>
      </c>
      <c r="J384" s="1036"/>
      <c r="K384" s="1036"/>
      <c r="L384" s="1036"/>
      <c r="M384" s="1036"/>
      <c r="N384" s="1036"/>
      <c r="O384" s="1037"/>
      <c r="P384" s="1035" t="s">
        <v>63</v>
      </c>
      <c r="Q384" s="1036"/>
      <c r="R384" s="1036"/>
      <c r="S384" s="1036"/>
      <c r="T384" s="1036"/>
      <c r="U384" s="1036"/>
      <c r="V384" s="1037"/>
      <c r="W384" s="1034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965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1035" t="s">
        <v>53</v>
      </c>
      <c r="C396" s="1036"/>
      <c r="D396" s="1036"/>
      <c r="E396" s="1036"/>
      <c r="F396" s="1036"/>
      <c r="G396" s="1036"/>
      <c r="H396" s="1037"/>
      <c r="I396" s="1035" t="s">
        <v>114</v>
      </c>
      <c r="J396" s="1036"/>
      <c r="K396" s="1036"/>
      <c r="L396" s="1036"/>
      <c r="M396" s="1036"/>
      <c r="N396" s="1036"/>
      <c r="O396" s="1037"/>
      <c r="P396" s="1035" t="s">
        <v>63</v>
      </c>
      <c r="Q396" s="1036"/>
      <c r="R396" s="1036"/>
      <c r="S396" s="1036"/>
      <c r="T396" s="1036"/>
      <c r="U396" s="1036"/>
      <c r="V396" s="1037"/>
      <c r="W396" s="1034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965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1035" t="s">
        <v>53</v>
      </c>
      <c r="C409" s="1036"/>
      <c r="D409" s="1036"/>
      <c r="E409" s="1036"/>
      <c r="F409" s="1036"/>
      <c r="G409" s="1036"/>
      <c r="H409" s="1037"/>
      <c r="I409" s="1035" t="s">
        <v>114</v>
      </c>
      <c r="J409" s="1036"/>
      <c r="K409" s="1036"/>
      <c r="L409" s="1036"/>
      <c r="M409" s="1036"/>
      <c r="N409" s="1036"/>
      <c r="O409" s="1037"/>
      <c r="P409" s="1035" t="s">
        <v>63</v>
      </c>
      <c r="Q409" s="1036"/>
      <c r="R409" s="1036"/>
      <c r="S409" s="1036"/>
      <c r="T409" s="1036"/>
      <c r="U409" s="1036"/>
      <c r="V409" s="1037"/>
      <c r="W409" s="1034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965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1035" t="s">
        <v>53</v>
      </c>
      <c r="C422" s="1036"/>
      <c r="D422" s="1036"/>
      <c r="E422" s="1036"/>
      <c r="F422" s="1036"/>
      <c r="G422" s="1036"/>
      <c r="H422" s="1037"/>
      <c r="I422" s="1035" t="s">
        <v>114</v>
      </c>
      <c r="J422" s="1036"/>
      <c r="K422" s="1036"/>
      <c r="L422" s="1036"/>
      <c r="M422" s="1036"/>
      <c r="N422" s="1036"/>
      <c r="O422" s="1037"/>
      <c r="P422" s="1035" t="s">
        <v>63</v>
      </c>
      <c r="Q422" s="1036"/>
      <c r="R422" s="1036"/>
      <c r="S422" s="1036"/>
      <c r="T422" s="1036"/>
      <c r="U422" s="1036"/>
      <c r="V422" s="1037"/>
      <c r="W422" s="1034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965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1035" t="s">
        <v>53</v>
      </c>
      <c r="C435" s="1036"/>
      <c r="D435" s="1036"/>
      <c r="E435" s="1036"/>
      <c r="F435" s="1036"/>
      <c r="G435" s="1036"/>
      <c r="H435" s="1037"/>
      <c r="I435" s="1035" t="s">
        <v>114</v>
      </c>
      <c r="J435" s="1036"/>
      <c r="K435" s="1036"/>
      <c r="L435" s="1036"/>
      <c r="M435" s="1036"/>
      <c r="N435" s="1036"/>
      <c r="O435" s="1037"/>
      <c r="P435" s="1035" t="s">
        <v>63</v>
      </c>
      <c r="Q435" s="1036"/>
      <c r="R435" s="1036"/>
      <c r="S435" s="1036"/>
      <c r="T435" s="1036"/>
      <c r="U435" s="1036"/>
      <c r="V435" s="1037"/>
      <c r="W435" s="1034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965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1035" t="s">
        <v>53</v>
      </c>
      <c r="C448" s="1036"/>
      <c r="D448" s="1036"/>
      <c r="E448" s="1036"/>
      <c r="F448" s="1036"/>
      <c r="G448" s="1036"/>
      <c r="H448" s="1037"/>
      <c r="I448" s="1035" t="s">
        <v>114</v>
      </c>
      <c r="J448" s="1036"/>
      <c r="K448" s="1036"/>
      <c r="L448" s="1036"/>
      <c r="M448" s="1036"/>
      <c r="N448" s="1036"/>
      <c r="O448" s="1037"/>
      <c r="P448" s="1035" t="s">
        <v>63</v>
      </c>
      <c r="Q448" s="1036"/>
      <c r="R448" s="1036"/>
      <c r="S448" s="1036"/>
      <c r="T448" s="1036"/>
      <c r="U448" s="1036"/>
      <c r="V448" s="1037"/>
      <c r="W448" s="1034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965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1035" t="s">
        <v>53</v>
      </c>
      <c r="C461" s="1036"/>
      <c r="D461" s="1036"/>
      <c r="E461" s="1036"/>
      <c r="F461" s="1036"/>
      <c r="G461" s="1036"/>
      <c r="H461" s="1037"/>
      <c r="I461" s="1035" t="s">
        <v>114</v>
      </c>
      <c r="J461" s="1036"/>
      <c r="K461" s="1036"/>
      <c r="L461" s="1036"/>
      <c r="M461" s="1036"/>
      <c r="N461" s="1036"/>
      <c r="O461" s="1037"/>
      <c r="P461" s="1035" t="s">
        <v>63</v>
      </c>
      <c r="Q461" s="1036"/>
      <c r="R461" s="1036"/>
      <c r="S461" s="1036"/>
      <c r="T461" s="1036"/>
      <c r="U461" s="1036"/>
      <c r="V461" s="1037"/>
      <c r="W461" s="1034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965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1044" t="s">
        <v>53</v>
      </c>
      <c r="C474" s="1045"/>
      <c r="D474" s="1045"/>
      <c r="E474" s="1045"/>
      <c r="F474" s="1045"/>
      <c r="G474" s="1045"/>
      <c r="H474" s="1046"/>
      <c r="I474" s="1044" t="s">
        <v>114</v>
      </c>
      <c r="J474" s="1045"/>
      <c r="K474" s="1045"/>
      <c r="L474" s="1045"/>
      <c r="M474" s="1045"/>
      <c r="N474" s="1045"/>
      <c r="O474" s="1046"/>
      <c r="P474" s="1044" t="s">
        <v>63</v>
      </c>
      <c r="Q474" s="1045"/>
      <c r="R474" s="1045"/>
      <c r="S474" s="1045"/>
      <c r="T474" s="1045"/>
      <c r="U474" s="1045"/>
      <c r="V474" s="1046"/>
      <c r="W474" s="1034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965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1044" t="s">
        <v>53</v>
      </c>
      <c r="C487" s="1045"/>
      <c r="D487" s="1045"/>
      <c r="E487" s="1045"/>
      <c r="F487" s="1045"/>
      <c r="G487" s="1045"/>
      <c r="H487" s="1046"/>
      <c r="I487" s="1044" t="s">
        <v>114</v>
      </c>
      <c r="J487" s="1045"/>
      <c r="K487" s="1045"/>
      <c r="L487" s="1045"/>
      <c r="M487" s="1045"/>
      <c r="N487" s="1045"/>
      <c r="O487" s="1046"/>
      <c r="P487" s="1044" t="s">
        <v>63</v>
      </c>
      <c r="Q487" s="1045"/>
      <c r="R487" s="1045"/>
      <c r="S487" s="1045"/>
      <c r="T487" s="1045"/>
      <c r="U487" s="1045"/>
      <c r="V487" s="1046"/>
      <c r="W487" s="1034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965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1044" t="s">
        <v>53</v>
      </c>
      <c r="C500" s="1045"/>
      <c r="D500" s="1045"/>
      <c r="E500" s="1045"/>
      <c r="F500" s="1045"/>
      <c r="G500" s="1045"/>
      <c r="H500" s="1046"/>
      <c r="I500" s="1044" t="s">
        <v>114</v>
      </c>
      <c r="J500" s="1045"/>
      <c r="K500" s="1045"/>
      <c r="L500" s="1045"/>
      <c r="M500" s="1045"/>
      <c r="N500" s="1045"/>
      <c r="O500" s="1046"/>
      <c r="P500" s="1044" t="s">
        <v>63</v>
      </c>
      <c r="Q500" s="1045"/>
      <c r="R500" s="1045"/>
      <c r="S500" s="1045"/>
      <c r="T500" s="1045"/>
      <c r="U500" s="1045"/>
      <c r="V500" s="1046"/>
      <c r="W500" s="1034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965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1044" t="s">
        <v>53</v>
      </c>
      <c r="C513" s="1045"/>
      <c r="D513" s="1045"/>
      <c r="E513" s="1045"/>
      <c r="F513" s="1045"/>
      <c r="G513" s="1045"/>
      <c r="H513" s="1046"/>
      <c r="I513" s="1044" t="s">
        <v>114</v>
      </c>
      <c r="J513" s="1045"/>
      <c r="K513" s="1045"/>
      <c r="L513" s="1045"/>
      <c r="M513" s="1045"/>
      <c r="N513" s="1045"/>
      <c r="O513" s="1046"/>
      <c r="P513" s="1044" t="s">
        <v>63</v>
      </c>
      <c r="Q513" s="1045"/>
      <c r="R513" s="1045"/>
      <c r="S513" s="1045"/>
      <c r="T513" s="1045"/>
      <c r="U513" s="1045"/>
      <c r="V513" s="1046"/>
      <c r="W513" s="1034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965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989" t="s">
        <v>53</v>
      </c>
      <c r="C527" s="990"/>
      <c r="D527" s="990"/>
      <c r="E527" s="990"/>
      <c r="F527" s="990"/>
      <c r="G527" s="990"/>
      <c r="H527" s="991"/>
      <c r="I527" s="989" t="s">
        <v>114</v>
      </c>
      <c r="J527" s="990"/>
      <c r="K527" s="990"/>
      <c r="L527" s="990"/>
      <c r="M527" s="990"/>
      <c r="N527" s="990"/>
      <c r="O527" s="991"/>
      <c r="P527" s="989" t="s">
        <v>63</v>
      </c>
      <c r="Q527" s="990"/>
      <c r="R527" s="990"/>
      <c r="S527" s="990"/>
      <c r="T527" s="990"/>
      <c r="U527" s="990"/>
      <c r="V527" s="991"/>
      <c r="W527" s="938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1047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590</v>
      </c>
      <c r="C535" s="852">
        <f>[1]LF!$Q$371</f>
        <v>597</v>
      </c>
      <c r="D535" s="852">
        <f>[1]LF!$AC$371</f>
        <v>598</v>
      </c>
      <c r="E535" s="852">
        <f>[1]LF!$AO$371</f>
        <v>145</v>
      </c>
      <c r="F535" s="852">
        <f>[1]LF!$BA$371</f>
        <v>590</v>
      </c>
      <c r="G535" s="852">
        <f>[1]LF!$BM$371</f>
        <v>595</v>
      </c>
      <c r="H535" s="853">
        <f>[1]LF!$BY$371</f>
        <v>591</v>
      </c>
      <c r="I535" s="854">
        <f>[1]LF!$CK$371</f>
        <v>585</v>
      </c>
      <c r="J535" s="852">
        <f>[1]LF!$CW$371</f>
        <v>592</v>
      </c>
      <c r="K535" s="852">
        <f>[1]LF!$DI$371</f>
        <v>593</v>
      </c>
      <c r="L535" s="852">
        <f>[1]LF!$DU$371</f>
        <v>156</v>
      </c>
      <c r="M535" s="852">
        <f>[1]LF!$EG$371</f>
        <v>599</v>
      </c>
      <c r="N535" s="852">
        <f>[1]LF!$ES$371</f>
        <v>585</v>
      </c>
      <c r="O535" s="855">
        <f>[1]LF!$FE$371</f>
        <v>589</v>
      </c>
      <c r="P535" s="851">
        <f>[1]LF!$FQ$371</f>
        <v>602</v>
      </c>
      <c r="Q535" s="852">
        <f>[1]LF!$GC$371</f>
        <v>601</v>
      </c>
      <c r="R535" s="852">
        <f>[1]LF!$GO$371</f>
        <v>606</v>
      </c>
      <c r="S535" s="852">
        <f>[1]LF!$HA$371</f>
        <v>94</v>
      </c>
      <c r="T535" s="852">
        <f>[1]LF!$HM$371</f>
        <v>611</v>
      </c>
      <c r="U535" s="852">
        <f>[1]LF!$HY$371</f>
        <v>602</v>
      </c>
      <c r="V535" s="853">
        <f>[1]LF!$IK$371</f>
        <v>605</v>
      </c>
      <c r="W535" s="371">
        <f>SUM(B535:V535)</f>
        <v>11126</v>
      </c>
      <c r="X535" s="840" t="s">
        <v>56</v>
      </c>
      <c r="Y535" s="265">
        <f>W521-W535</f>
        <v>328</v>
      </c>
      <c r="Z535" s="266">
        <f>Y535/W535</f>
        <v>2.948049613517886E-2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35" t="s">
        <v>53</v>
      </c>
      <c r="C541" s="936"/>
      <c r="D541" s="936"/>
      <c r="E541" s="936"/>
      <c r="F541" s="936"/>
      <c r="G541" s="936"/>
      <c r="H541" s="937"/>
      <c r="I541" s="935" t="s">
        <v>114</v>
      </c>
      <c r="J541" s="936"/>
      <c r="K541" s="936"/>
      <c r="L541" s="936"/>
      <c r="M541" s="936"/>
      <c r="N541" s="936"/>
      <c r="O541" s="937"/>
      <c r="P541" s="935" t="s">
        <v>63</v>
      </c>
      <c r="Q541" s="936"/>
      <c r="R541" s="936"/>
      <c r="S541" s="936"/>
      <c r="T541" s="936"/>
      <c r="U541" s="936"/>
      <c r="V541" s="937"/>
      <c r="W541" s="938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39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-243</v>
      </c>
      <c r="Z549" s="266">
        <f>Y549/W549</f>
        <v>-2.1373911513765501E-2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35" t="s">
        <v>53</v>
      </c>
      <c r="C555" s="936"/>
      <c r="D555" s="936"/>
      <c r="E555" s="936"/>
      <c r="F555" s="936"/>
      <c r="G555" s="936"/>
      <c r="H555" s="937"/>
      <c r="I555" s="935" t="s">
        <v>114</v>
      </c>
      <c r="J555" s="936"/>
      <c r="K555" s="936"/>
      <c r="L555" s="936"/>
      <c r="M555" s="936"/>
      <c r="N555" s="936"/>
      <c r="O555" s="937"/>
      <c r="P555" s="935" t="s">
        <v>63</v>
      </c>
      <c r="Q555" s="936"/>
      <c r="R555" s="936"/>
      <c r="S555" s="936"/>
      <c r="T555" s="936"/>
      <c r="U555" s="936"/>
      <c r="V555" s="937"/>
      <c r="W555" s="938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939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935" t="s">
        <v>53</v>
      </c>
      <c r="C568" s="936"/>
      <c r="D568" s="936"/>
      <c r="E568" s="936"/>
      <c r="F568" s="936"/>
      <c r="G568" s="936"/>
      <c r="H568" s="937"/>
      <c r="I568" s="935" t="s">
        <v>114</v>
      </c>
      <c r="J568" s="936"/>
      <c r="K568" s="936"/>
      <c r="L568" s="936"/>
      <c r="M568" s="936"/>
      <c r="N568" s="936"/>
      <c r="O568" s="937"/>
      <c r="P568" s="935" t="s">
        <v>63</v>
      </c>
      <c r="Q568" s="936"/>
      <c r="R568" s="936"/>
      <c r="S568" s="936"/>
      <c r="T568" s="936"/>
      <c r="U568" s="936"/>
      <c r="V568" s="937"/>
      <c r="W568" s="938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939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/>
      <c r="C577" s="896"/>
      <c r="D577" s="896"/>
      <c r="E577" s="896"/>
      <c r="F577" s="896"/>
      <c r="G577" s="896"/>
      <c r="H577" s="897"/>
      <c r="I577" s="895"/>
      <c r="J577" s="896"/>
      <c r="K577" s="896"/>
      <c r="L577" s="896"/>
      <c r="M577" s="896"/>
      <c r="N577" s="896"/>
      <c r="O577" s="897"/>
      <c r="P577" s="895"/>
      <c r="Q577" s="896"/>
      <c r="R577" s="896"/>
      <c r="S577" s="896"/>
      <c r="T577" s="896"/>
      <c r="U577" s="896"/>
      <c r="V577" s="897"/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(B577-B565)</f>
        <v>0</v>
      </c>
      <c r="C578" s="217">
        <f t="shared" ref="C578:V578" si="234">(C577-C565)</f>
        <v>0</v>
      </c>
      <c r="D578" s="217">
        <f t="shared" si="234"/>
        <v>0</v>
      </c>
      <c r="E578" s="217">
        <f t="shared" si="234"/>
        <v>0</v>
      </c>
      <c r="F578" s="217">
        <f t="shared" si="234"/>
        <v>0</v>
      </c>
      <c r="G578" s="217">
        <f t="shared" si="234"/>
        <v>0</v>
      </c>
      <c r="H578" s="322">
        <f t="shared" si="234"/>
        <v>0</v>
      </c>
      <c r="I578" s="216">
        <f t="shared" si="234"/>
        <v>0</v>
      </c>
      <c r="J578" s="217">
        <f t="shared" si="234"/>
        <v>0</v>
      </c>
      <c r="K578" s="217">
        <f t="shared" si="234"/>
        <v>0</v>
      </c>
      <c r="L578" s="217">
        <f t="shared" si="234"/>
        <v>0</v>
      </c>
      <c r="M578" s="217">
        <f t="shared" si="234"/>
        <v>0</v>
      </c>
      <c r="N578" s="217">
        <f t="shared" si="234"/>
        <v>0</v>
      </c>
      <c r="O578" s="322">
        <f t="shared" si="234"/>
        <v>0</v>
      </c>
      <c r="P578" s="216">
        <f t="shared" si="234"/>
        <v>0</v>
      </c>
      <c r="Q578" s="217">
        <f t="shared" si="234"/>
        <v>0</v>
      </c>
      <c r="R578" s="217">
        <f t="shared" si="234"/>
        <v>0</v>
      </c>
      <c r="S578" s="217">
        <f t="shared" si="234"/>
        <v>0</v>
      </c>
      <c r="T578" s="217">
        <f t="shared" si="234"/>
        <v>0</v>
      </c>
      <c r="U578" s="217">
        <f t="shared" si="234"/>
        <v>0</v>
      </c>
      <c r="V578" s="322">
        <f t="shared" si="234"/>
        <v>0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935" t="s">
        <v>53</v>
      </c>
      <c r="C582" s="936"/>
      <c r="D582" s="936"/>
      <c r="E582" s="936"/>
      <c r="F582" s="936"/>
      <c r="G582" s="936"/>
      <c r="H582" s="937"/>
      <c r="I582" s="935" t="s">
        <v>114</v>
      </c>
      <c r="J582" s="936"/>
      <c r="K582" s="936"/>
      <c r="L582" s="936"/>
      <c r="M582" s="936"/>
      <c r="N582" s="936"/>
      <c r="O582" s="937"/>
      <c r="P582" s="935" t="s">
        <v>63</v>
      </c>
      <c r="Q582" s="936"/>
      <c r="R582" s="936"/>
      <c r="S582" s="936"/>
      <c r="T582" s="936"/>
      <c r="U582" s="936"/>
      <c r="V582" s="937"/>
      <c r="W582" s="938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939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W577-W590</f>
        <v>-11220</v>
      </c>
      <c r="Z590" s="266">
        <f>Y590/W590</f>
        <v>-1</v>
      </c>
    </row>
    <row r="591" spans="1:26" x14ac:dyDescent="0.2">
      <c r="A591" s="267" t="s">
        <v>28</v>
      </c>
      <c r="B591" s="905"/>
      <c r="C591" s="906"/>
      <c r="D591" s="906"/>
      <c r="E591" s="906"/>
      <c r="F591" s="906"/>
      <c r="G591" s="906"/>
      <c r="H591" s="907"/>
      <c r="I591" s="905"/>
      <c r="J591" s="906"/>
      <c r="K591" s="906"/>
      <c r="L591" s="906"/>
      <c r="M591" s="906"/>
      <c r="N591" s="906"/>
      <c r="O591" s="907"/>
      <c r="P591" s="905"/>
      <c r="Q591" s="906"/>
      <c r="R591" s="906"/>
      <c r="S591" s="906"/>
      <c r="T591" s="906"/>
      <c r="U591" s="906"/>
      <c r="V591" s="907"/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0</v>
      </c>
      <c r="C592" s="217">
        <f t="shared" ref="C592:V592" si="240">(C591-C578)</f>
        <v>0</v>
      </c>
      <c r="D592" s="217">
        <f t="shared" si="240"/>
        <v>0</v>
      </c>
      <c r="E592" s="217">
        <f t="shared" si="240"/>
        <v>0</v>
      </c>
      <c r="F592" s="217">
        <f t="shared" si="240"/>
        <v>0</v>
      </c>
      <c r="G592" s="217">
        <f t="shared" si="240"/>
        <v>0</v>
      </c>
      <c r="H592" s="322">
        <f t="shared" si="240"/>
        <v>0</v>
      </c>
      <c r="I592" s="216">
        <f t="shared" si="240"/>
        <v>0</v>
      </c>
      <c r="J592" s="217">
        <f t="shared" si="240"/>
        <v>0</v>
      </c>
      <c r="K592" s="217">
        <f t="shared" si="240"/>
        <v>0</v>
      </c>
      <c r="L592" s="217">
        <f t="shared" si="240"/>
        <v>0</v>
      </c>
      <c r="M592" s="217">
        <f t="shared" si="240"/>
        <v>0</v>
      </c>
      <c r="N592" s="217">
        <f t="shared" si="240"/>
        <v>0</v>
      </c>
      <c r="O592" s="322">
        <f t="shared" si="240"/>
        <v>0</v>
      </c>
      <c r="P592" s="216">
        <f t="shared" si="240"/>
        <v>0</v>
      </c>
      <c r="Q592" s="217">
        <f t="shared" si="240"/>
        <v>0</v>
      </c>
      <c r="R592" s="217">
        <f t="shared" si="240"/>
        <v>0</v>
      </c>
      <c r="S592" s="217">
        <f t="shared" si="240"/>
        <v>0</v>
      </c>
      <c r="T592" s="217">
        <f t="shared" si="240"/>
        <v>0</v>
      </c>
      <c r="U592" s="217">
        <f t="shared" si="240"/>
        <v>0</v>
      </c>
      <c r="V592" s="322">
        <f t="shared" si="240"/>
        <v>0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595" spans="1:26" ht="13.5" thickBot="1" x14ac:dyDescent="0.25"/>
    <row r="596" spans="1:26" ht="13.5" thickBot="1" x14ac:dyDescent="0.25">
      <c r="A596" s="230" t="s">
        <v>256</v>
      </c>
      <c r="B596" s="935" t="s">
        <v>53</v>
      </c>
      <c r="C596" s="936"/>
      <c r="D596" s="936"/>
      <c r="E596" s="936"/>
      <c r="F596" s="936"/>
      <c r="G596" s="936"/>
      <c r="H596" s="937"/>
      <c r="I596" s="935" t="s">
        <v>114</v>
      </c>
      <c r="J596" s="936"/>
      <c r="K596" s="936"/>
      <c r="L596" s="936"/>
      <c r="M596" s="936"/>
      <c r="N596" s="936"/>
      <c r="O596" s="937"/>
      <c r="P596" s="935" t="s">
        <v>63</v>
      </c>
      <c r="Q596" s="936"/>
      <c r="R596" s="936"/>
      <c r="S596" s="936"/>
      <c r="T596" s="936"/>
      <c r="U596" s="936"/>
      <c r="V596" s="937"/>
      <c r="W596" s="938" t="s">
        <v>55</v>
      </c>
      <c r="X596" s="909">
        <v>781</v>
      </c>
      <c r="Y596" s="909"/>
      <c r="Z596" s="909"/>
    </row>
    <row r="597" spans="1:26" x14ac:dyDescent="0.2">
      <c r="A597" s="231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912">
        <v>6</v>
      </c>
      <c r="H597" s="913">
        <v>7</v>
      </c>
      <c r="I597" s="911">
        <v>1</v>
      </c>
      <c r="J597" s="912">
        <v>2</v>
      </c>
      <c r="K597" s="912">
        <v>3</v>
      </c>
      <c r="L597" s="912">
        <v>4</v>
      </c>
      <c r="M597" s="912">
        <v>5</v>
      </c>
      <c r="N597" s="912">
        <v>6</v>
      </c>
      <c r="O597" s="913">
        <v>7</v>
      </c>
      <c r="P597" s="911">
        <v>1</v>
      </c>
      <c r="Q597" s="912">
        <v>2</v>
      </c>
      <c r="R597" s="912">
        <v>3</v>
      </c>
      <c r="S597" s="912">
        <v>4</v>
      </c>
      <c r="T597" s="912">
        <v>5</v>
      </c>
      <c r="U597" s="912">
        <v>6</v>
      </c>
      <c r="V597" s="913">
        <v>7</v>
      </c>
      <c r="W597" s="939"/>
      <c r="X597" s="909"/>
      <c r="Y597" s="909"/>
      <c r="Z597" s="909"/>
    </row>
    <row r="598" spans="1:26" x14ac:dyDescent="0.2">
      <c r="A598" s="236" t="s">
        <v>3</v>
      </c>
      <c r="B598" s="849">
        <v>4050</v>
      </c>
      <c r="C598" s="849">
        <v>4050</v>
      </c>
      <c r="D598" s="849">
        <v>4050</v>
      </c>
      <c r="E598" s="849">
        <v>4050</v>
      </c>
      <c r="F598" s="849">
        <v>4050</v>
      </c>
      <c r="G598" s="849">
        <v>4050</v>
      </c>
      <c r="H598" s="848">
        <v>4050</v>
      </c>
      <c r="I598" s="874">
        <v>4050</v>
      </c>
      <c r="J598" s="849">
        <v>4050</v>
      </c>
      <c r="K598" s="849">
        <v>4050</v>
      </c>
      <c r="L598" s="849">
        <v>4050</v>
      </c>
      <c r="M598" s="849">
        <v>4050</v>
      </c>
      <c r="N598" s="849">
        <v>4050</v>
      </c>
      <c r="O598" s="848">
        <v>4050</v>
      </c>
      <c r="P598" s="874">
        <v>4050</v>
      </c>
      <c r="Q598" s="849">
        <v>4050</v>
      </c>
      <c r="R598" s="849">
        <v>4050</v>
      </c>
      <c r="S598" s="849">
        <v>4050</v>
      </c>
      <c r="T598" s="849">
        <v>4050</v>
      </c>
      <c r="U598" s="849">
        <v>4050</v>
      </c>
      <c r="V598" s="848">
        <v>4050</v>
      </c>
      <c r="W598" s="86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  <c r="Y599" s="909"/>
      <c r="Z599" s="909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898">
        <v>8.6999999999999994E-2</v>
      </c>
      <c r="C601" s="899">
        <v>8.7999999999999995E-2</v>
      </c>
      <c r="D601" s="899">
        <v>9.8000000000000004E-2</v>
      </c>
      <c r="E601" s="899">
        <v>0.17499999999999999</v>
      </c>
      <c r="F601" s="699">
        <v>9.2999999999999999E-2</v>
      </c>
      <c r="G601" s="699">
        <v>0.107</v>
      </c>
      <c r="H601" s="700">
        <v>0.104</v>
      </c>
      <c r="I601" s="698">
        <v>9.7000000000000003E-2</v>
      </c>
      <c r="J601" s="699">
        <v>0.113</v>
      </c>
      <c r="K601" s="699">
        <v>7.9000000000000001E-2</v>
      </c>
      <c r="L601" s="699">
        <v>9.8000000000000004E-2</v>
      </c>
      <c r="M601" s="699">
        <v>7.9000000000000001E-2</v>
      </c>
      <c r="N601" s="699">
        <v>0.107</v>
      </c>
      <c r="O601" s="700">
        <v>0.109</v>
      </c>
      <c r="P601" s="698">
        <v>0.11700000000000001</v>
      </c>
      <c r="Q601" s="699">
        <v>0.1</v>
      </c>
      <c r="R601" s="699">
        <v>0.109</v>
      </c>
      <c r="S601" s="699">
        <v>7.0000000000000007E-2</v>
      </c>
      <c r="T601" s="699">
        <v>8.2000000000000003E-2</v>
      </c>
      <c r="U601" s="699">
        <v>9.7000000000000003E-2</v>
      </c>
      <c r="V601" s="700">
        <v>9.5000000000000001E-2</v>
      </c>
      <c r="W601" s="442">
        <v>0.104</v>
      </c>
      <c r="X601" s="228"/>
      <c r="Y601" s="909"/>
      <c r="Z601" s="909"/>
    </row>
    <row r="602" spans="1:26" x14ac:dyDescent="0.2">
      <c r="A602" s="483" t="s">
        <v>1</v>
      </c>
      <c r="B602" s="774">
        <f t="shared" ref="B602:E602" si="241">B599/B598*100-100</f>
        <v>10.888888888888886</v>
      </c>
      <c r="C602" s="775">
        <f t="shared" si="241"/>
        <v>12.987654320987644</v>
      </c>
      <c r="D602" s="775">
        <f t="shared" si="241"/>
        <v>24.074074074074076</v>
      </c>
      <c r="E602" s="775">
        <f t="shared" si="241"/>
        <v>9.7777777777777715</v>
      </c>
      <c r="F602" s="775">
        <f>F599/F598*100-100</f>
        <v>18.987654320987659</v>
      </c>
      <c r="G602" s="775">
        <f t="shared" ref="G602:N602" si="242">G599/G598*100-100</f>
        <v>13.432098765432102</v>
      </c>
      <c r="H602" s="787">
        <f t="shared" si="242"/>
        <v>13.851851851851848</v>
      </c>
      <c r="I602" s="774">
        <f t="shared" si="242"/>
        <v>19.555555555555543</v>
      </c>
      <c r="J602" s="775">
        <f t="shared" si="242"/>
        <v>17.827160493827151</v>
      </c>
      <c r="K602" s="775">
        <f t="shared" si="242"/>
        <v>20.839506172839521</v>
      </c>
      <c r="L602" s="775">
        <f t="shared" si="242"/>
        <v>3.3333333333333428</v>
      </c>
      <c r="M602" s="775">
        <f t="shared" si="242"/>
        <v>16.666666666666671</v>
      </c>
      <c r="N602" s="775">
        <f t="shared" si="242"/>
        <v>13.654320987654316</v>
      </c>
      <c r="O602" s="787">
        <f>O599/O598*100-100</f>
        <v>19.407407407407405</v>
      </c>
      <c r="P602" s="774">
        <f t="shared" ref="P602:W602" si="243">P599/P598*100-100</f>
        <v>19.382716049382708</v>
      </c>
      <c r="Q602" s="775">
        <f t="shared" si="243"/>
        <v>19.012345679012356</v>
      </c>
      <c r="R602" s="775">
        <f t="shared" si="243"/>
        <v>14.518518518518505</v>
      </c>
      <c r="S602" s="775">
        <f t="shared" si="243"/>
        <v>14.641975308641975</v>
      </c>
      <c r="T602" s="775">
        <f t="shared" si="243"/>
        <v>19.901234567901227</v>
      </c>
      <c r="U602" s="775">
        <f t="shared" si="243"/>
        <v>15.901234567901227</v>
      </c>
      <c r="V602" s="787">
        <f t="shared" si="243"/>
        <v>13.18518518518519</v>
      </c>
      <c r="W602" s="480">
        <f t="shared" si="243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44">C599-C585</f>
        <v>18</v>
      </c>
      <c r="D603" s="221">
        <f t="shared" si="244"/>
        <v>57</v>
      </c>
      <c r="E603" s="221">
        <f t="shared" si="244"/>
        <v>40</v>
      </c>
      <c r="F603" s="221">
        <f t="shared" si="244"/>
        <v>81</v>
      </c>
      <c r="G603" s="221">
        <f t="shared" si="244"/>
        <v>-3</v>
      </c>
      <c r="H603" s="226">
        <f t="shared" si="244"/>
        <v>-6</v>
      </c>
      <c r="I603" s="220">
        <f t="shared" si="244"/>
        <v>93</v>
      </c>
      <c r="J603" s="221">
        <f t="shared" si="244"/>
        <v>42</v>
      </c>
      <c r="K603" s="221">
        <f t="shared" si="244"/>
        <v>116</v>
      </c>
      <c r="L603" s="221">
        <f t="shared" si="244"/>
        <v>-238</v>
      </c>
      <c r="M603" s="221">
        <f t="shared" si="244"/>
        <v>-30</v>
      </c>
      <c r="N603" s="221">
        <f t="shared" si="244"/>
        <v>-11</v>
      </c>
      <c r="O603" s="226">
        <f t="shared" si="244"/>
        <v>175</v>
      </c>
      <c r="P603" s="220">
        <f t="shared" si="244"/>
        <v>189</v>
      </c>
      <c r="Q603" s="221">
        <f t="shared" si="244"/>
        <v>99</v>
      </c>
      <c r="R603" s="221">
        <f t="shared" si="244"/>
        <v>25</v>
      </c>
      <c r="S603" s="221">
        <f t="shared" si="244"/>
        <v>-105</v>
      </c>
      <c r="T603" s="221">
        <f t="shared" si="244"/>
        <v>178</v>
      </c>
      <c r="U603" s="221">
        <f t="shared" si="244"/>
        <v>-73</v>
      </c>
      <c r="V603" s="226">
        <f t="shared" si="244"/>
        <v>-216</v>
      </c>
      <c r="W603" s="370">
        <f t="shared" si="244"/>
        <v>34</v>
      </c>
      <c r="X603" s="210"/>
      <c r="Y603" s="909"/>
      <c r="Z603" s="909"/>
    </row>
    <row r="604" spans="1:26" x14ac:dyDescent="0.2">
      <c r="A604" s="267" t="s">
        <v>51</v>
      </c>
      <c r="B604" s="851">
        <v>591</v>
      </c>
      <c r="C604" s="852">
        <v>601</v>
      </c>
      <c r="D604" s="852">
        <v>601</v>
      </c>
      <c r="E604" s="852">
        <v>158</v>
      </c>
      <c r="F604" s="852">
        <v>593</v>
      </c>
      <c r="G604" s="852">
        <v>595</v>
      </c>
      <c r="H604" s="853">
        <v>592</v>
      </c>
      <c r="I604" s="854">
        <v>588</v>
      </c>
      <c r="J604" s="852">
        <v>594</v>
      </c>
      <c r="K604" s="852">
        <v>595</v>
      </c>
      <c r="L604" s="852">
        <v>158</v>
      </c>
      <c r="M604" s="852">
        <v>600</v>
      </c>
      <c r="N604" s="852">
        <v>588</v>
      </c>
      <c r="O604" s="855">
        <v>592</v>
      </c>
      <c r="P604" s="851">
        <v>603</v>
      </c>
      <c r="Q604" s="852">
        <v>602</v>
      </c>
      <c r="R604" s="852">
        <v>608</v>
      </c>
      <c r="S604" s="852">
        <v>102</v>
      </c>
      <c r="T604" s="852">
        <v>612</v>
      </c>
      <c r="U604" s="852">
        <v>603</v>
      </c>
      <c r="V604" s="853">
        <v>606</v>
      </c>
      <c r="W604" s="371">
        <f>SUM(B604:V604)</f>
        <v>11182</v>
      </c>
      <c r="X604" s="909" t="s">
        <v>56</v>
      </c>
      <c r="Y604" s="265">
        <f>W591-W604</f>
        <v>-11182</v>
      </c>
      <c r="Z604" s="266">
        <f>Y604/W604</f>
        <v>-1</v>
      </c>
    </row>
    <row r="605" spans="1:26" x14ac:dyDescent="0.2">
      <c r="A605" s="267" t="s">
        <v>28</v>
      </c>
      <c r="B605" s="914"/>
      <c r="C605" s="915"/>
      <c r="D605" s="915"/>
      <c r="E605" s="915"/>
      <c r="F605" s="915"/>
      <c r="G605" s="915"/>
      <c r="H605" s="916"/>
      <c r="I605" s="914"/>
      <c r="J605" s="915"/>
      <c r="K605" s="915"/>
      <c r="L605" s="915"/>
      <c r="M605" s="915"/>
      <c r="N605" s="915"/>
      <c r="O605" s="916"/>
      <c r="P605" s="914"/>
      <c r="Q605" s="915"/>
      <c r="R605" s="915"/>
      <c r="S605" s="915"/>
      <c r="T605" s="915"/>
      <c r="U605" s="915"/>
      <c r="V605" s="916"/>
      <c r="W605" s="910"/>
      <c r="X605" s="909" t="s">
        <v>57</v>
      </c>
      <c r="Y605" s="909">
        <v>160.1</v>
      </c>
      <c r="Z605" s="909"/>
    </row>
    <row r="606" spans="1:26" ht="13.5" thickBot="1" x14ac:dyDescent="0.25">
      <c r="A606" s="268" t="s">
        <v>26</v>
      </c>
      <c r="B606" s="216">
        <f>(B605-B592)</f>
        <v>0</v>
      </c>
      <c r="C606" s="217">
        <f t="shared" ref="C606:V606" si="245">(C605-C592)</f>
        <v>0</v>
      </c>
      <c r="D606" s="217">
        <f t="shared" si="245"/>
        <v>0</v>
      </c>
      <c r="E606" s="217">
        <f t="shared" si="245"/>
        <v>0</v>
      </c>
      <c r="F606" s="217">
        <f t="shared" si="245"/>
        <v>0</v>
      </c>
      <c r="G606" s="217">
        <f t="shared" si="245"/>
        <v>0</v>
      </c>
      <c r="H606" s="322">
        <f t="shared" si="245"/>
        <v>0</v>
      </c>
      <c r="I606" s="216">
        <f t="shared" si="245"/>
        <v>0</v>
      </c>
      <c r="J606" s="217">
        <f t="shared" si="245"/>
        <v>0</v>
      </c>
      <c r="K606" s="217">
        <f t="shared" si="245"/>
        <v>0</v>
      </c>
      <c r="L606" s="217">
        <f t="shared" si="245"/>
        <v>0</v>
      </c>
      <c r="M606" s="217">
        <f t="shared" si="245"/>
        <v>0</v>
      </c>
      <c r="N606" s="217">
        <f t="shared" si="245"/>
        <v>0</v>
      </c>
      <c r="O606" s="322">
        <f t="shared" si="245"/>
        <v>0</v>
      </c>
      <c r="P606" s="216">
        <f t="shared" si="245"/>
        <v>0</v>
      </c>
      <c r="Q606" s="217">
        <f t="shared" si="245"/>
        <v>0</v>
      </c>
      <c r="R606" s="217">
        <f t="shared" si="245"/>
        <v>0</v>
      </c>
      <c r="S606" s="217">
        <f t="shared" si="245"/>
        <v>0</v>
      </c>
      <c r="T606" s="217">
        <f t="shared" si="245"/>
        <v>0</v>
      </c>
      <c r="U606" s="217">
        <f t="shared" si="245"/>
        <v>0</v>
      </c>
      <c r="V606" s="322">
        <f t="shared" si="245"/>
        <v>0</v>
      </c>
      <c r="W606" s="333"/>
      <c r="X606" s="909" t="s">
        <v>26</v>
      </c>
      <c r="Y606" s="909">
        <f>Y605-Y591</f>
        <v>-0.73000000000001819</v>
      </c>
      <c r="Z606" s="909"/>
    </row>
  </sheetData>
  <mergeCells count="313"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41:H541"/>
    <mergeCell ref="I541:O541"/>
    <mergeCell ref="P541:V541"/>
    <mergeCell ref="W541:W542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F338:AF341"/>
    <mergeCell ref="AG338:AG341"/>
    <mergeCell ref="Z342:Z345"/>
    <mergeCell ref="AE342:AE345"/>
    <mergeCell ref="AF342:AF345"/>
    <mergeCell ref="AG342:AG345"/>
    <mergeCell ref="U338:U341"/>
    <mergeCell ref="V338:V341"/>
    <mergeCell ref="W338:W341"/>
    <mergeCell ref="X338:X341"/>
    <mergeCell ref="S338:S341"/>
    <mergeCell ref="T342:T345"/>
    <mergeCell ref="T338:T341"/>
    <mergeCell ref="U342:U345"/>
    <mergeCell ref="V342:V345"/>
    <mergeCell ref="W342:W345"/>
    <mergeCell ref="X342:X345"/>
    <mergeCell ref="Z338:Z341"/>
    <mergeCell ref="AE338:AE341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Z334:Z337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B596:H596"/>
    <mergeCell ref="I596:O596"/>
    <mergeCell ref="P596:V596"/>
    <mergeCell ref="W596:W597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</mergeCells>
  <conditionalFormatting sqref="B361:V3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2025-03-07T15:41:58Z</dcterms:modified>
</cp:coreProperties>
</file>