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45\"/>
    </mc:Choice>
  </mc:AlternateContent>
  <bookViews>
    <workbookView xWindow="-120" yWindow="-120" windowWidth="15480" windowHeight="73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593" i="251" l="1"/>
  <c r="F593" i="251"/>
  <c r="E593" i="251"/>
  <c r="D593" i="251"/>
  <c r="C593" i="251"/>
  <c r="B593" i="251"/>
  <c r="J592" i="251"/>
  <c r="H591" i="251"/>
  <c r="J590" i="251" s="1"/>
  <c r="K590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G689" i="250"/>
  <c r="F689" i="250"/>
  <c r="E689" i="250"/>
  <c r="D689" i="250"/>
  <c r="C689" i="250"/>
  <c r="B689" i="250"/>
  <c r="J688" i="250"/>
  <c r="J686" i="250"/>
  <c r="K686" i="250" s="1"/>
  <c r="H686" i="250"/>
  <c r="G686" i="250"/>
  <c r="F686" i="250"/>
  <c r="E686" i="250"/>
  <c r="D686" i="250"/>
  <c r="C686" i="250"/>
  <c r="B686" i="250"/>
  <c r="H685" i="250"/>
  <c r="G685" i="250"/>
  <c r="F685" i="250"/>
  <c r="E685" i="250"/>
  <c r="D685" i="250"/>
  <c r="C685" i="250"/>
  <c r="B685" i="250"/>
  <c r="Y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B598" i="249"/>
  <c r="W596" i="249"/>
  <c r="Y596" i="249" s="1"/>
  <c r="Z596" i="249" s="1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Y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B662" i="248"/>
  <c r="W660" i="248"/>
  <c r="Y660" i="248" s="1"/>
  <c r="Z660" i="248" s="1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B659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Y584" i="249" l="1"/>
  <c r="G580" i="251" l="1"/>
  <c r="F580" i="251"/>
  <c r="E580" i="251"/>
  <c r="D580" i="251"/>
  <c r="C580" i="251"/>
  <c r="B580" i="251"/>
  <c r="J579" i="251"/>
  <c r="H578" i="251"/>
  <c r="J577" i="251" s="1"/>
  <c r="K577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G675" i="250"/>
  <c r="F675" i="250"/>
  <c r="E675" i="250"/>
  <c r="D675" i="250"/>
  <c r="C675" i="250"/>
  <c r="B675" i="250"/>
  <c r="J674" i="250"/>
  <c r="H673" i="250"/>
  <c r="J672" i="250" s="1"/>
  <c r="K672" i="250" s="1"/>
  <c r="H672" i="250"/>
  <c r="G672" i="250"/>
  <c r="F672" i="250"/>
  <c r="E672" i="250"/>
  <c r="D672" i="250"/>
  <c r="C672" i="250"/>
  <c r="B672" i="250"/>
  <c r="H671" i="250"/>
  <c r="G671" i="250"/>
  <c r="F671" i="250"/>
  <c r="E671" i="250"/>
  <c r="D671" i="250"/>
  <c r="C671" i="250"/>
  <c r="B671" i="250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B584" i="249"/>
  <c r="W582" i="249"/>
  <c r="Y582" i="249" s="1"/>
  <c r="Z582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Y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W646" i="248"/>
  <c r="Y646" i="248" s="1"/>
  <c r="Z646" i="248" s="1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556" i="249" l="1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C528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B528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B620" i="248"/>
  <c r="C606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B606" i="248"/>
  <c r="V592" i="248"/>
  <c r="U592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C578" i="248"/>
  <c r="D578" i="248"/>
  <c r="E578" i="248"/>
  <c r="F578" i="248"/>
  <c r="G578" i="248"/>
  <c r="H578" i="248"/>
  <c r="I578" i="248"/>
  <c r="J578" i="248"/>
  <c r="K578" i="248"/>
  <c r="L578" i="248"/>
  <c r="M578" i="248"/>
  <c r="N578" i="248"/>
  <c r="O578" i="248"/>
  <c r="P578" i="248"/>
  <c r="Q578" i="248"/>
  <c r="R578" i="248"/>
  <c r="S578" i="248"/>
  <c r="T578" i="248"/>
  <c r="U578" i="248"/>
  <c r="V578" i="248"/>
  <c r="B578" i="248"/>
  <c r="G567" i="251"/>
  <c r="F567" i="251"/>
  <c r="E567" i="251"/>
  <c r="D567" i="251"/>
  <c r="C567" i="251"/>
  <c r="B567" i="251"/>
  <c r="G554" i="251"/>
  <c r="F554" i="251"/>
  <c r="E554" i="251"/>
  <c r="D554" i="251"/>
  <c r="C554" i="251"/>
  <c r="B554" i="251"/>
  <c r="G541" i="251"/>
  <c r="F541" i="251"/>
  <c r="E541" i="251"/>
  <c r="D541" i="251"/>
  <c r="C541" i="251"/>
  <c r="B541" i="251"/>
  <c r="G528" i="251"/>
  <c r="F528" i="251"/>
  <c r="E528" i="251"/>
  <c r="D528" i="251"/>
  <c r="C528" i="251"/>
  <c r="B528" i="251"/>
  <c r="G515" i="251"/>
  <c r="F515" i="251"/>
  <c r="E515" i="251"/>
  <c r="D515" i="251"/>
  <c r="C515" i="251"/>
  <c r="B515" i="251"/>
  <c r="C502" i="251"/>
  <c r="D502" i="251"/>
  <c r="E502" i="251"/>
  <c r="F502" i="251"/>
  <c r="G502" i="251"/>
  <c r="B502" i="251"/>
  <c r="H659" i="250"/>
  <c r="Y568" i="249" l="1"/>
  <c r="Y554" i="249"/>
  <c r="Y540" i="249"/>
  <c r="Y526" i="249"/>
  <c r="Y590" i="248"/>
  <c r="Y604" i="248"/>
  <c r="Y632" i="248"/>
  <c r="G647" i="250" l="1"/>
  <c r="F647" i="250"/>
  <c r="E647" i="250"/>
  <c r="D647" i="250"/>
  <c r="C647" i="250"/>
  <c r="B647" i="250"/>
  <c r="J646" i="250"/>
  <c r="H645" i="250"/>
  <c r="H644" i="250"/>
  <c r="G644" i="250"/>
  <c r="F644" i="250"/>
  <c r="E644" i="250"/>
  <c r="D644" i="250"/>
  <c r="C644" i="250"/>
  <c r="B644" i="250"/>
  <c r="H643" i="250"/>
  <c r="G643" i="250"/>
  <c r="F643" i="250"/>
  <c r="E643" i="250"/>
  <c r="D643" i="250"/>
  <c r="C643" i="250"/>
  <c r="B643" i="250"/>
  <c r="Y620" i="248"/>
  <c r="W618" i="248"/>
  <c r="Y618" i="248" s="1"/>
  <c r="Z618" i="248" s="1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B616" i="248"/>
  <c r="J566" i="251" l="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G661" i="250"/>
  <c r="F661" i="250"/>
  <c r="E661" i="250"/>
  <c r="D661" i="250"/>
  <c r="C661" i="250"/>
  <c r="B661" i="250"/>
  <c r="J660" i="250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Y570" i="249"/>
  <c r="W568" i="249"/>
  <c r="Z568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Y634" i="248"/>
  <c r="W632" i="248"/>
  <c r="Z632" i="248" s="1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J553" i="251" l="1"/>
  <c r="H552" i="251"/>
  <c r="J551" i="251" s="1"/>
  <c r="K551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Y556" i="249"/>
  <c r="W554" i="249"/>
  <c r="Z554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J564" i="251" l="1"/>
  <c r="K564" i="251" s="1"/>
  <c r="C603" i="248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C539" i="249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H538" i="251"/>
  <c r="J540" i="251" l="1"/>
  <c r="H539" i="251"/>
  <c r="J538" i="251" s="1"/>
  <c r="K538" i="251" s="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G633" i="250"/>
  <c r="F633" i="250"/>
  <c r="E633" i="250"/>
  <c r="D633" i="250"/>
  <c r="C633" i="250"/>
  <c r="B633" i="250"/>
  <c r="J632" i="250"/>
  <c r="H631" i="250"/>
  <c r="J644" i="250" s="1"/>
  <c r="K644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Y542" i="249"/>
  <c r="W540" i="249"/>
  <c r="Z540" i="249" s="1"/>
  <c r="B539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J658" i="250" l="1"/>
  <c r="K658" i="250" s="1"/>
  <c r="Y606" i="248"/>
  <c r="W604" i="248"/>
  <c r="Z604" i="248" s="1"/>
  <c r="B603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Y528" i="249" l="1"/>
  <c r="B525" i="249"/>
  <c r="C589" i="248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B589" i="248"/>
  <c r="Y592" i="248"/>
  <c r="Y578" i="248"/>
  <c r="J527" i="251" l="1"/>
  <c r="H526" i="251"/>
  <c r="J525" i="251" s="1"/>
  <c r="K525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G619" i="250"/>
  <c r="F619" i="250"/>
  <c r="E619" i="250"/>
  <c r="D619" i="250"/>
  <c r="C619" i="250"/>
  <c r="B619" i="250"/>
  <c r="J618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W526" i="249"/>
  <c r="Z526" i="249" s="1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W590" i="248"/>
  <c r="Z590" i="248" s="1"/>
  <c r="W589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J630" i="250" l="1"/>
  <c r="K630" i="250" s="1"/>
  <c r="C562" i="248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B562" i="248"/>
  <c r="Y576" i="248"/>
  <c r="Y563" i="248"/>
  <c r="P514" i="249" l="1"/>
  <c r="Q514" i="249"/>
  <c r="R514" i="249"/>
  <c r="S514" i="249"/>
  <c r="T514" i="249"/>
  <c r="U514" i="249"/>
  <c r="V514" i="249"/>
  <c r="J514" i="251"/>
  <c r="H513" i="251"/>
  <c r="J512" i="251" s="1"/>
  <c r="K512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605" i="250"/>
  <c r="F605" i="250"/>
  <c r="E605" i="250"/>
  <c r="D605" i="250"/>
  <c r="C605" i="250"/>
  <c r="B605" i="250"/>
  <c r="J604" i="250"/>
  <c r="H603" i="250"/>
  <c r="H602" i="250"/>
  <c r="G602" i="250"/>
  <c r="F602" i="250"/>
  <c r="E602" i="250"/>
  <c r="D602" i="250"/>
  <c r="C602" i="250"/>
  <c r="B602" i="250"/>
  <c r="H601" i="250"/>
  <c r="G601" i="250"/>
  <c r="F601" i="250"/>
  <c r="E601" i="250"/>
  <c r="D601" i="250"/>
  <c r="C601" i="250"/>
  <c r="B601" i="250"/>
  <c r="Y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W512" i="249"/>
  <c r="Y512" i="249" s="1"/>
  <c r="Z512" i="249" s="1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W576" i="248"/>
  <c r="Z576" i="248" s="1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J616" i="250" l="1"/>
  <c r="K616" i="250" s="1"/>
  <c r="B499" i="251"/>
  <c r="C499" i="251"/>
  <c r="D499" i="251"/>
  <c r="E499" i="251"/>
  <c r="F499" i="251"/>
  <c r="G499" i="251"/>
  <c r="J501" i="251"/>
  <c r="H500" i="251" l="1"/>
  <c r="H499" i="251"/>
  <c r="H498" i="251"/>
  <c r="G498" i="251"/>
  <c r="F498" i="251"/>
  <c r="E498" i="251"/>
  <c r="D498" i="251"/>
  <c r="C498" i="251"/>
  <c r="B498" i="251"/>
  <c r="G591" i="250"/>
  <c r="F591" i="250"/>
  <c r="E591" i="250"/>
  <c r="D591" i="250"/>
  <c r="C591" i="250"/>
  <c r="B591" i="250"/>
  <c r="J590" i="250"/>
  <c r="H589" i="250"/>
  <c r="J602" i="250" s="1"/>
  <c r="K602" i="250" s="1"/>
  <c r="H588" i="250"/>
  <c r="G588" i="250"/>
  <c r="F588" i="250"/>
  <c r="E588" i="250"/>
  <c r="D588" i="250"/>
  <c r="C588" i="250"/>
  <c r="B588" i="250"/>
  <c r="H587" i="250"/>
  <c r="G587" i="250"/>
  <c r="F587" i="250"/>
  <c r="E587" i="250"/>
  <c r="D587" i="250"/>
  <c r="C587" i="250"/>
  <c r="B587" i="250"/>
  <c r="Y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W499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Y565" i="248"/>
  <c r="W563" i="248"/>
  <c r="Z563" i="248" s="1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Y499" i="249" l="1"/>
  <c r="Z499" i="249" s="1"/>
  <c r="H487" i="251"/>
  <c r="J499" i="251" s="1"/>
  <c r="K499" i="251" s="1"/>
  <c r="G489" i="251"/>
  <c r="F489" i="251"/>
  <c r="E489" i="251"/>
  <c r="D489" i="251"/>
  <c r="C489" i="251"/>
  <c r="B489" i="251"/>
  <c r="J488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W486" i="249"/>
  <c r="H575" i="250"/>
  <c r="J588" i="250" s="1"/>
  <c r="K588" i="250" s="1"/>
  <c r="G577" i="250"/>
  <c r="F577" i="250"/>
  <c r="E577" i="250"/>
  <c r="D577" i="250"/>
  <c r="C577" i="250"/>
  <c r="B577" i="250"/>
  <c r="J576" i="250"/>
  <c r="H574" i="250"/>
  <c r="G574" i="250"/>
  <c r="F574" i="250"/>
  <c r="E574" i="250"/>
  <c r="D574" i="250"/>
  <c r="C574" i="250"/>
  <c r="B574" i="250"/>
  <c r="H573" i="250"/>
  <c r="G573" i="250"/>
  <c r="F573" i="250"/>
  <c r="E573" i="250"/>
  <c r="D573" i="250"/>
  <c r="C573" i="250"/>
  <c r="B573" i="250"/>
  <c r="W549" i="248"/>
  <c r="Y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Y551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Y537" i="248" l="1"/>
  <c r="Y523" i="248"/>
  <c r="B53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B534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B535" i="248"/>
  <c r="C535" i="248"/>
  <c r="D535" i="248"/>
  <c r="E535" i="248"/>
  <c r="F535" i="248"/>
  <c r="G535" i="248"/>
  <c r="H535" i="248"/>
  <c r="I535" i="248"/>
  <c r="J535" i="248"/>
  <c r="K535" i="248"/>
  <c r="L535" i="248"/>
  <c r="M535" i="248"/>
  <c r="N535" i="248"/>
  <c r="O535" i="248"/>
  <c r="P535" i="248"/>
  <c r="Q535" i="248"/>
  <c r="R535" i="248"/>
  <c r="S535" i="248"/>
  <c r="T535" i="248"/>
  <c r="U535" i="248"/>
  <c r="V535" i="248"/>
  <c r="Y475" i="249"/>
  <c r="W535" i="248" l="1"/>
  <c r="G474" i="251"/>
  <c r="F474" i="251"/>
  <c r="E474" i="251"/>
  <c r="D474" i="251"/>
  <c r="C474" i="251"/>
  <c r="B474" i="251"/>
  <c r="G561" i="250"/>
  <c r="F561" i="250"/>
  <c r="E561" i="250"/>
  <c r="D561" i="250"/>
  <c r="C561" i="250"/>
  <c r="B561" i="250"/>
  <c r="V473" i="249"/>
  <c r="U473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Y549" i="248" l="1"/>
  <c r="Z549" i="248" s="1"/>
  <c r="Y535" i="248"/>
  <c r="Z535" i="248" s="1"/>
  <c r="H474" i="251"/>
  <c r="J486" i="251" s="1"/>
  <c r="K486" i="251" s="1"/>
  <c r="H561" i="250"/>
  <c r="J574" i="250" s="1"/>
  <c r="K574" i="250" s="1"/>
  <c r="W473" i="249"/>
  <c r="Y486" i="249" s="1"/>
  <c r="Z486" i="249" s="1"/>
  <c r="G476" i="251"/>
  <c r="F476" i="251"/>
  <c r="E476" i="251"/>
  <c r="D476" i="251"/>
  <c r="C476" i="251"/>
  <c r="B476" i="251"/>
  <c r="J475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G563" i="250"/>
  <c r="F563" i="250"/>
  <c r="E563" i="250"/>
  <c r="D563" i="250"/>
  <c r="C563" i="250"/>
  <c r="B563" i="250"/>
  <c r="J562" i="250"/>
  <c r="H560" i="250"/>
  <c r="G560" i="250"/>
  <c r="F560" i="250"/>
  <c r="E560" i="250"/>
  <c r="D560" i="250"/>
  <c r="C560" i="250"/>
  <c r="B560" i="250"/>
  <c r="H559" i="250"/>
  <c r="G559" i="250"/>
  <c r="F559" i="250"/>
  <c r="E559" i="250"/>
  <c r="D559" i="250"/>
  <c r="C559" i="250"/>
  <c r="B559" i="250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B458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B459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W460" i="249"/>
  <c r="B462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Y462" i="249"/>
  <c r="Y473" i="249" l="1"/>
  <c r="Z473" i="249" s="1"/>
  <c r="G463" i="251"/>
  <c r="F463" i="251"/>
  <c r="E463" i="251"/>
  <c r="D463" i="251"/>
  <c r="C463" i="251"/>
  <c r="B463" i="251"/>
  <c r="J462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B523" i="248"/>
  <c r="B537" i="248" s="1"/>
  <c r="B551" i="248" s="1"/>
  <c r="B565" i="248" s="1"/>
  <c r="W521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J560" i="250" l="1"/>
  <c r="K560" i="250" s="1"/>
  <c r="J473" i="251"/>
  <c r="K473" i="251" s="1"/>
  <c r="B507" i="248"/>
  <c r="B506" i="248"/>
  <c r="G450" i="251" l="1"/>
  <c r="F450" i="251"/>
  <c r="E450" i="251"/>
  <c r="D450" i="251"/>
  <c r="C450" i="251"/>
  <c r="B450" i="251"/>
  <c r="J449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J546" i="250" l="1"/>
  <c r="K546" i="250" s="1"/>
  <c r="J460" i="251"/>
  <c r="K460" i="251" s="1"/>
  <c r="Y521" i="248"/>
  <c r="Z521" i="248" s="1"/>
  <c r="Y460" i="249"/>
  <c r="Z460" i="249" s="1"/>
  <c r="C432" i="249"/>
  <c r="C433" i="249"/>
  <c r="G437" i="251" l="1"/>
  <c r="F437" i="251"/>
  <c r="E437" i="251"/>
  <c r="D437" i="251"/>
  <c r="C437" i="251"/>
  <c r="B437" i="251"/>
  <c r="J436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J532" i="250" l="1"/>
  <c r="K532" i="250" s="1"/>
  <c r="J447" i="251"/>
  <c r="K447" i="251" s="1"/>
  <c r="Y508" i="248"/>
  <c r="Z508" i="248" s="1"/>
  <c r="Y447" i="249"/>
  <c r="Z447" i="249" s="1"/>
  <c r="P423" i="249"/>
  <c r="P410" i="249"/>
  <c r="G424" i="251" l="1"/>
  <c r="F424" i="251"/>
  <c r="E424" i="251"/>
  <c r="D424" i="251"/>
  <c r="C424" i="251"/>
  <c r="B424" i="251"/>
  <c r="J423" i="251"/>
  <c r="H422" i="251"/>
  <c r="J434" i="251" s="1"/>
  <c r="K434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J518" i="250" s="1"/>
  <c r="K518" i="250" s="1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Y434" i="249" s="1"/>
  <c r="Z434" i="249" s="1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Y495" i="248" s="1"/>
  <c r="Z495" i="248" s="1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<sst xmlns="http://schemas.openxmlformats.org/spreadsheetml/2006/main" count="3801" uniqueCount="261">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</sst>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9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3%20Lote%20M620-F619/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589</v>
          </cell>
          <cell r="F371">
            <v>49</v>
          </cell>
          <cell r="Q371">
            <v>593</v>
          </cell>
          <cell r="R371">
            <v>50</v>
          </cell>
          <cell r="AC371">
            <v>592</v>
          </cell>
          <cell r="AD371">
            <v>50</v>
          </cell>
          <cell r="AO371">
            <v>118</v>
          </cell>
          <cell r="AP371">
            <v>10</v>
          </cell>
          <cell r="BA371">
            <v>587</v>
          </cell>
          <cell r="BB371">
            <v>50</v>
          </cell>
          <cell r="BM371">
            <v>589</v>
          </cell>
          <cell r="BN371">
            <v>49</v>
          </cell>
          <cell r="BY371">
            <v>586</v>
          </cell>
          <cell r="BZ371">
            <v>49</v>
          </cell>
          <cell r="CK371">
            <v>575</v>
          </cell>
          <cell r="CL371">
            <v>51</v>
          </cell>
          <cell r="CW371">
            <v>575</v>
          </cell>
          <cell r="CX371">
            <v>49</v>
          </cell>
          <cell r="DI371">
            <v>589</v>
          </cell>
          <cell r="DJ371">
            <v>50</v>
          </cell>
          <cell r="DU371">
            <v>143</v>
          </cell>
          <cell r="DV371">
            <v>7</v>
          </cell>
          <cell r="EG371">
            <v>592</v>
          </cell>
          <cell r="EH371">
            <v>51</v>
          </cell>
          <cell r="ES371">
            <v>579</v>
          </cell>
          <cell r="ET371">
            <v>49</v>
          </cell>
          <cell r="FE371">
            <v>576</v>
          </cell>
          <cell r="FF371">
            <v>52</v>
          </cell>
          <cell r="FQ371">
            <v>589</v>
          </cell>
          <cell r="FR371">
            <v>53</v>
          </cell>
          <cell r="GC371">
            <v>598</v>
          </cell>
          <cell r="GD371">
            <v>55</v>
          </cell>
          <cell r="GO371">
            <v>602</v>
          </cell>
          <cell r="GP371">
            <v>55</v>
          </cell>
          <cell r="HA371">
            <v>66</v>
          </cell>
          <cell r="HB371">
            <v>9</v>
          </cell>
          <cell r="HM371">
            <v>606</v>
          </cell>
          <cell r="HN371">
            <v>53</v>
          </cell>
          <cell r="HY371">
            <v>597</v>
          </cell>
          <cell r="HZ371">
            <v>54</v>
          </cell>
          <cell r="IK371">
            <v>599</v>
          </cell>
          <cell r="IL371">
            <v>55</v>
          </cell>
        </row>
      </sheetData>
      <sheetData sheetId="2">
        <row r="371">
          <cell r="E371">
            <v>489</v>
          </cell>
          <cell r="F371">
            <v>40</v>
          </cell>
          <cell r="Q371">
            <v>519</v>
          </cell>
          <cell r="R371">
            <v>42</v>
          </cell>
          <cell r="AC371">
            <v>108</v>
          </cell>
          <cell r="AD371">
            <v>10</v>
          </cell>
          <cell r="AO371">
            <v>524</v>
          </cell>
          <cell r="AP371">
            <v>42</v>
          </cell>
          <cell r="BA371">
            <v>529</v>
          </cell>
          <cell r="BB371">
            <v>42</v>
          </cell>
          <cell r="BM371">
            <v>536</v>
          </cell>
          <cell r="BN371">
            <v>43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63" t="s">
        <v>18</v>
      </c>
      <c r="C4" s="964"/>
      <c r="D4" s="964"/>
      <c r="E4" s="964"/>
      <c r="F4" s="964"/>
      <c r="G4" s="964"/>
      <c r="H4" s="964"/>
      <c r="I4" s="964"/>
      <c r="J4" s="965"/>
      <c r="K4" s="963" t="s">
        <v>21</v>
      </c>
      <c r="L4" s="964"/>
      <c r="M4" s="964"/>
      <c r="N4" s="964"/>
      <c r="O4" s="964"/>
      <c r="P4" s="964"/>
      <c r="Q4" s="964"/>
      <c r="R4" s="964"/>
      <c r="S4" s="964"/>
      <c r="T4" s="96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63" t="s">
        <v>23</v>
      </c>
      <c r="C17" s="964"/>
      <c r="D17" s="964"/>
      <c r="E17" s="964"/>
      <c r="F17" s="965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598"/>
  <sheetViews>
    <sheetView showGridLines="0" topLeftCell="A542" zoomScale="70" zoomScaleNormal="70" workbookViewId="0">
      <selection activeCell="W594" sqref="W594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1007" t="s">
        <v>53</v>
      </c>
      <c r="C8" s="1008"/>
      <c r="D8" s="1008"/>
      <c r="E8" s="1008"/>
      <c r="F8" s="1008"/>
      <c r="G8" s="1009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1007" t="s">
        <v>53</v>
      </c>
      <c r="C21" s="1008"/>
      <c r="D21" s="1008"/>
      <c r="E21" s="1008"/>
      <c r="F21" s="1008"/>
      <c r="G21" s="1009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1007" t="s">
        <v>53</v>
      </c>
      <c r="C34" s="1008"/>
      <c r="D34" s="1008"/>
      <c r="E34" s="1008"/>
      <c r="F34" s="1008"/>
      <c r="G34" s="1009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1007" t="s">
        <v>53</v>
      </c>
      <c r="C47" s="1008"/>
      <c r="D47" s="1008"/>
      <c r="E47" s="1008"/>
      <c r="F47" s="1008"/>
      <c r="G47" s="1009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1007" t="s">
        <v>53</v>
      </c>
      <c r="C60" s="1008"/>
      <c r="D60" s="1008"/>
      <c r="E60" s="1008"/>
      <c r="F60" s="1009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1007" t="s">
        <v>53</v>
      </c>
      <c r="C73" s="1008"/>
      <c r="D73" s="1008"/>
      <c r="E73" s="1008"/>
      <c r="F73" s="1009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1022" t="s">
        <v>53</v>
      </c>
      <c r="C86" s="1023"/>
      <c r="D86" s="1023"/>
      <c r="E86" s="1023"/>
      <c r="F86" s="1024"/>
      <c r="G86" s="1081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1084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1022" t="s">
        <v>53</v>
      </c>
      <c r="C99" s="1023"/>
      <c r="D99" s="1023"/>
      <c r="E99" s="1023"/>
      <c r="F99" s="1024"/>
      <c r="G99" s="1081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1084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1022" t="s">
        <v>53</v>
      </c>
      <c r="C112" s="1023"/>
      <c r="D112" s="1023"/>
      <c r="E112" s="1023"/>
      <c r="F112" s="1024"/>
      <c r="G112" s="1081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1084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1022" t="s">
        <v>53</v>
      </c>
      <c r="C125" s="1023"/>
      <c r="D125" s="1023"/>
      <c r="E125" s="1023"/>
      <c r="F125" s="1024"/>
      <c r="G125" s="1081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1084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1022" t="s">
        <v>53</v>
      </c>
      <c r="C138" s="1023"/>
      <c r="D138" s="1023"/>
      <c r="E138" s="1023"/>
      <c r="F138" s="1024"/>
      <c r="G138" s="1081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1084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1022" t="s">
        <v>53</v>
      </c>
      <c r="C151" s="1023"/>
      <c r="D151" s="1023"/>
      <c r="E151" s="1023"/>
      <c r="F151" s="1024"/>
      <c r="G151" s="1081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1084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1022" t="s">
        <v>53</v>
      </c>
      <c r="C164" s="1023"/>
      <c r="D164" s="1023"/>
      <c r="E164" s="1023"/>
      <c r="F164" s="1024"/>
      <c r="G164" s="1081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1084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21" ht="13.5" thickBot="1" x14ac:dyDescent="0.25">
      <c r="A177" s="272" t="s">
        <v>153</v>
      </c>
      <c r="B177" s="1022" t="s">
        <v>53</v>
      </c>
      <c r="C177" s="1023"/>
      <c r="D177" s="1023"/>
      <c r="E177" s="1023"/>
      <c r="F177" s="1024"/>
      <c r="G177" s="1081" t="s">
        <v>0</v>
      </c>
      <c r="H177" s="200">
        <v>168</v>
      </c>
    </row>
    <row r="178" spans="1:21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1082"/>
    </row>
    <row r="179" spans="1:21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21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21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21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21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21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21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  <c r="U185" s="200">
        <v>25</v>
      </c>
    </row>
    <row r="186" spans="1:21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21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21" ht="13.5" thickBot="1" x14ac:dyDescent="0.25"/>
    <row r="190" spans="1:21" ht="13.5" thickBot="1" x14ac:dyDescent="0.25">
      <c r="A190" s="272" t="s">
        <v>158</v>
      </c>
      <c r="B190" s="1022" t="s">
        <v>53</v>
      </c>
      <c r="C190" s="1023"/>
      <c r="D190" s="1023"/>
      <c r="E190" s="1023"/>
      <c r="F190" s="1024"/>
      <c r="G190" s="1081" t="s">
        <v>0</v>
      </c>
    </row>
    <row r="191" spans="1:21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1082"/>
    </row>
    <row r="192" spans="1:21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1022" t="s">
        <v>53</v>
      </c>
      <c r="C203" s="1023"/>
      <c r="D203" s="1023"/>
      <c r="E203" s="1023"/>
      <c r="F203" s="1024"/>
      <c r="G203" s="1081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1082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1022" t="s">
        <v>53</v>
      </c>
      <c r="C216" s="1023"/>
      <c r="D216" s="1023"/>
      <c r="E216" s="1023"/>
      <c r="F216" s="1024"/>
      <c r="G216" s="1081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1082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1022" t="s">
        <v>53</v>
      </c>
      <c r="C229" s="1023"/>
      <c r="D229" s="1023"/>
      <c r="E229" s="1023"/>
      <c r="F229" s="1024"/>
      <c r="G229" s="1081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1082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1022" t="s">
        <v>53</v>
      </c>
      <c r="C242" s="1023"/>
      <c r="D242" s="1023"/>
      <c r="E242" s="1023"/>
      <c r="F242" s="1024"/>
      <c r="G242" s="1081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1082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1022" t="s">
        <v>53</v>
      </c>
      <c r="C255" s="1023"/>
      <c r="D255" s="1023"/>
      <c r="E255" s="1023"/>
      <c r="F255" s="1024"/>
      <c r="G255" s="1081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1082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1022" t="s">
        <v>53</v>
      </c>
      <c r="C268" s="1023"/>
      <c r="D268" s="1023"/>
      <c r="E268" s="1023"/>
      <c r="F268" s="1024"/>
      <c r="G268" s="1081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1082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1022" t="s">
        <v>53</v>
      </c>
      <c r="C282" s="1023"/>
      <c r="D282" s="1023"/>
      <c r="E282" s="1024"/>
      <c r="F282" s="1081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1082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968" t="s">
        <v>53</v>
      </c>
      <c r="C296" s="969"/>
      <c r="D296" s="969"/>
      <c r="E296" s="969"/>
      <c r="F296" s="969"/>
      <c r="G296" s="969"/>
      <c r="H296" s="970"/>
      <c r="I296" s="968" t="s">
        <v>114</v>
      </c>
      <c r="J296" s="969"/>
      <c r="K296" s="969"/>
      <c r="L296" s="969"/>
      <c r="M296" s="969"/>
      <c r="N296" s="969"/>
      <c r="O296" s="970"/>
      <c r="P296" s="968" t="s">
        <v>63</v>
      </c>
      <c r="Q296" s="969"/>
      <c r="R296" s="969"/>
      <c r="S296" s="969"/>
      <c r="T296" s="969"/>
      <c r="U296" s="969"/>
      <c r="V296" s="970"/>
      <c r="W296" s="1081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1083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968" t="s">
        <v>53</v>
      </c>
      <c r="C309" s="969"/>
      <c r="D309" s="969"/>
      <c r="E309" s="969"/>
      <c r="F309" s="969"/>
      <c r="G309" s="969"/>
      <c r="H309" s="970"/>
      <c r="I309" s="968" t="s">
        <v>114</v>
      </c>
      <c r="J309" s="969"/>
      <c r="K309" s="969"/>
      <c r="L309" s="969"/>
      <c r="M309" s="969"/>
      <c r="N309" s="969"/>
      <c r="O309" s="970"/>
      <c r="P309" s="968" t="s">
        <v>63</v>
      </c>
      <c r="Q309" s="969"/>
      <c r="R309" s="969"/>
      <c r="S309" s="969"/>
      <c r="T309" s="969"/>
      <c r="U309" s="969"/>
      <c r="V309" s="970"/>
      <c r="W309" s="1081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1083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968" t="s">
        <v>53</v>
      </c>
      <c r="C322" s="969"/>
      <c r="D322" s="969"/>
      <c r="E322" s="969"/>
      <c r="F322" s="969"/>
      <c r="G322" s="969"/>
      <c r="H322" s="970"/>
      <c r="I322" s="968" t="s">
        <v>114</v>
      </c>
      <c r="J322" s="969"/>
      <c r="K322" s="969"/>
      <c r="L322" s="969"/>
      <c r="M322" s="969"/>
      <c r="N322" s="969"/>
      <c r="O322" s="970"/>
      <c r="P322" s="968" t="s">
        <v>63</v>
      </c>
      <c r="Q322" s="969"/>
      <c r="R322" s="969"/>
      <c r="S322" s="969"/>
      <c r="T322" s="969"/>
      <c r="U322" s="969"/>
      <c r="V322" s="970"/>
      <c r="W322" s="1081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1083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968" t="s">
        <v>53</v>
      </c>
      <c r="C335" s="969"/>
      <c r="D335" s="969"/>
      <c r="E335" s="969"/>
      <c r="F335" s="969"/>
      <c r="G335" s="969"/>
      <c r="H335" s="970"/>
      <c r="I335" s="968" t="s">
        <v>114</v>
      </c>
      <c r="J335" s="969"/>
      <c r="K335" s="969"/>
      <c r="L335" s="969"/>
      <c r="M335" s="969"/>
      <c r="N335" s="969"/>
      <c r="O335" s="970"/>
      <c r="P335" s="968" t="s">
        <v>63</v>
      </c>
      <c r="Q335" s="969"/>
      <c r="R335" s="969"/>
      <c r="S335" s="969"/>
      <c r="T335" s="969"/>
      <c r="U335" s="969"/>
      <c r="V335" s="970"/>
      <c r="W335" s="1081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1083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968" t="s">
        <v>53</v>
      </c>
      <c r="C348" s="969"/>
      <c r="D348" s="969"/>
      <c r="E348" s="969"/>
      <c r="F348" s="969"/>
      <c r="G348" s="969"/>
      <c r="H348" s="970"/>
      <c r="I348" s="968" t="s">
        <v>114</v>
      </c>
      <c r="J348" s="969"/>
      <c r="K348" s="969"/>
      <c r="L348" s="969"/>
      <c r="M348" s="969"/>
      <c r="N348" s="969"/>
      <c r="O348" s="970"/>
      <c r="P348" s="968" t="s">
        <v>63</v>
      </c>
      <c r="Q348" s="969"/>
      <c r="R348" s="969"/>
      <c r="S348" s="969"/>
      <c r="T348" s="969"/>
      <c r="U348" s="969"/>
      <c r="V348" s="970"/>
      <c r="W348" s="1081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1083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968" t="s">
        <v>53</v>
      </c>
      <c r="C361" s="969"/>
      <c r="D361" s="969"/>
      <c r="E361" s="969"/>
      <c r="F361" s="969"/>
      <c r="G361" s="969"/>
      <c r="H361" s="970"/>
      <c r="I361" s="968" t="s">
        <v>114</v>
      </c>
      <c r="J361" s="969"/>
      <c r="K361" s="969"/>
      <c r="L361" s="969"/>
      <c r="M361" s="969"/>
      <c r="N361" s="969"/>
      <c r="O361" s="970"/>
      <c r="P361" s="968" t="s">
        <v>63</v>
      </c>
      <c r="Q361" s="969"/>
      <c r="R361" s="969"/>
      <c r="S361" s="969"/>
      <c r="T361" s="969"/>
      <c r="U361" s="969"/>
      <c r="V361" s="970"/>
      <c r="W361" s="1081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1083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968" t="s">
        <v>53</v>
      </c>
      <c r="C374" s="969"/>
      <c r="D374" s="969"/>
      <c r="E374" s="969"/>
      <c r="F374" s="969"/>
      <c r="G374" s="969"/>
      <c r="H374" s="970"/>
      <c r="I374" s="968" t="s">
        <v>114</v>
      </c>
      <c r="J374" s="969"/>
      <c r="K374" s="969"/>
      <c r="L374" s="969"/>
      <c r="M374" s="969"/>
      <c r="N374" s="969"/>
      <c r="O374" s="970"/>
      <c r="P374" s="968" t="s">
        <v>63</v>
      </c>
      <c r="Q374" s="969"/>
      <c r="R374" s="969"/>
      <c r="S374" s="969"/>
      <c r="T374" s="969"/>
      <c r="U374" s="969"/>
      <c r="V374" s="970"/>
      <c r="W374" s="1081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1083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968" t="s">
        <v>53</v>
      </c>
      <c r="C387" s="969"/>
      <c r="D387" s="969"/>
      <c r="E387" s="969"/>
      <c r="F387" s="969"/>
      <c r="G387" s="969"/>
      <c r="H387" s="970"/>
      <c r="I387" s="968" t="s">
        <v>114</v>
      </c>
      <c r="J387" s="969"/>
      <c r="K387" s="969"/>
      <c r="L387" s="969"/>
      <c r="M387" s="969"/>
      <c r="N387" s="969"/>
      <c r="O387" s="970"/>
      <c r="P387" s="968" t="s">
        <v>63</v>
      </c>
      <c r="Q387" s="969"/>
      <c r="R387" s="969"/>
      <c r="S387" s="969"/>
      <c r="T387" s="969"/>
      <c r="U387" s="969"/>
      <c r="V387" s="970"/>
      <c r="W387" s="1081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1083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968" t="s">
        <v>53</v>
      </c>
      <c r="C400" s="969"/>
      <c r="D400" s="969"/>
      <c r="E400" s="969"/>
      <c r="F400" s="969"/>
      <c r="G400" s="969"/>
      <c r="H400" s="970"/>
      <c r="I400" s="968" t="s">
        <v>114</v>
      </c>
      <c r="J400" s="969"/>
      <c r="K400" s="969"/>
      <c r="L400" s="969"/>
      <c r="M400" s="969"/>
      <c r="N400" s="969"/>
      <c r="O400" s="970"/>
      <c r="P400" s="968" t="s">
        <v>63</v>
      </c>
      <c r="Q400" s="969"/>
      <c r="R400" s="969"/>
      <c r="S400" s="969"/>
      <c r="T400" s="969"/>
      <c r="U400" s="969"/>
      <c r="V400" s="970"/>
      <c r="W400" s="1081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1083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968" t="s">
        <v>53</v>
      </c>
      <c r="C413" s="969"/>
      <c r="D413" s="969"/>
      <c r="E413" s="969"/>
      <c r="F413" s="969"/>
      <c r="G413" s="969"/>
      <c r="H413" s="970"/>
      <c r="I413" s="968" t="s">
        <v>114</v>
      </c>
      <c r="J413" s="969"/>
      <c r="K413" s="969"/>
      <c r="L413" s="969"/>
      <c r="M413" s="969"/>
      <c r="N413" s="969"/>
      <c r="O413" s="970"/>
      <c r="P413" s="968" t="s">
        <v>63</v>
      </c>
      <c r="Q413" s="969"/>
      <c r="R413" s="969"/>
      <c r="S413" s="969"/>
      <c r="T413" s="969"/>
      <c r="U413" s="969"/>
      <c r="V413" s="970"/>
      <c r="W413" s="1081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1083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968" t="s">
        <v>53</v>
      </c>
      <c r="C426" s="969"/>
      <c r="D426" s="969"/>
      <c r="E426" s="969"/>
      <c r="F426" s="969"/>
      <c r="G426" s="969"/>
      <c r="H426" s="970"/>
      <c r="I426" s="968" t="s">
        <v>114</v>
      </c>
      <c r="J426" s="969"/>
      <c r="K426" s="969"/>
      <c r="L426" s="969"/>
      <c r="M426" s="969"/>
      <c r="N426" s="969"/>
      <c r="O426" s="970"/>
      <c r="P426" s="968" t="s">
        <v>63</v>
      </c>
      <c r="Q426" s="969"/>
      <c r="R426" s="969"/>
      <c r="S426" s="969"/>
      <c r="T426" s="969"/>
      <c r="U426" s="969"/>
      <c r="V426" s="970"/>
      <c r="W426" s="1081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1083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  <row r="438" spans="1:26" ht="13.5" thickBot="1" x14ac:dyDescent="0.25"/>
    <row r="439" spans="1:26" ht="13.5" thickBot="1" x14ac:dyDescent="0.25">
      <c r="A439" s="272" t="s">
        <v>249</v>
      </c>
      <c r="B439" s="968" t="s">
        <v>53</v>
      </c>
      <c r="C439" s="969"/>
      <c r="D439" s="969"/>
      <c r="E439" s="969"/>
      <c r="F439" s="969"/>
      <c r="G439" s="969"/>
      <c r="H439" s="970"/>
      <c r="I439" s="968" t="s">
        <v>114</v>
      </c>
      <c r="J439" s="969"/>
      <c r="K439" s="969"/>
      <c r="L439" s="969"/>
      <c r="M439" s="969"/>
      <c r="N439" s="969"/>
      <c r="O439" s="970"/>
      <c r="P439" s="968" t="s">
        <v>63</v>
      </c>
      <c r="Q439" s="969"/>
      <c r="R439" s="969"/>
      <c r="S439" s="969"/>
      <c r="T439" s="969"/>
      <c r="U439" s="969"/>
      <c r="V439" s="970"/>
      <c r="W439" s="1081" t="s">
        <v>0</v>
      </c>
      <c r="X439" s="818"/>
      <c r="Y439" s="818"/>
      <c r="Z439" s="818"/>
    </row>
    <row r="440" spans="1:26" x14ac:dyDescent="0.2">
      <c r="A440" s="231" t="s">
        <v>54</v>
      </c>
      <c r="B440" s="795">
        <v>1</v>
      </c>
      <c r="C440" s="796">
        <v>2</v>
      </c>
      <c r="D440" s="796">
        <v>3</v>
      </c>
      <c r="E440" s="796">
        <v>4</v>
      </c>
      <c r="F440" s="796">
        <v>5</v>
      </c>
      <c r="G440" s="796">
        <v>6</v>
      </c>
      <c r="H440" s="797">
        <v>7</v>
      </c>
      <c r="I440" s="795">
        <v>1</v>
      </c>
      <c r="J440" s="796">
        <v>2</v>
      </c>
      <c r="K440" s="796">
        <v>3</v>
      </c>
      <c r="L440" s="796">
        <v>4</v>
      </c>
      <c r="M440" s="796">
        <v>5</v>
      </c>
      <c r="N440" s="796">
        <v>6</v>
      </c>
      <c r="O440" s="797">
        <v>7</v>
      </c>
      <c r="P440" s="795">
        <v>1</v>
      </c>
      <c r="Q440" s="796">
        <v>2</v>
      </c>
      <c r="R440" s="796">
        <v>3</v>
      </c>
      <c r="S440" s="796">
        <v>4</v>
      </c>
      <c r="T440" s="796">
        <v>5</v>
      </c>
      <c r="U440" s="796">
        <v>6</v>
      </c>
      <c r="V440" s="797">
        <v>7</v>
      </c>
      <c r="W440" s="1083"/>
      <c r="X440" s="818"/>
      <c r="Y440" s="818"/>
      <c r="Z440" s="818"/>
    </row>
    <row r="441" spans="1:26" x14ac:dyDescent="0.2">
      <c r="A441" s="236" t="s">
        <v>3</v>
      </c>
      <c r="B441" s="826">
        <v>4220</v>
      </c>
      <c r="C441" s="826">
        <v>4220</v>
      </c>
      <c r="D441" s="826">
        <v>4220</v>
      </c>
      <c r="E441" s="826">
        <v>4220</v>
      </c>
      <c r="F441" s="826">
        <v>4220</v>
      </c>
      <c r="G441" s="826">
        <v>4220</v>
      </c>
      <c r="H441" s="826">
        <v>4220</v>
      </c>
      <c r="I441" s="826">
        <v>4220</v>
      </c>
      <c r="J441" s="826">
        <v>4220</v>
      </c>
      <c r="K441" s="826">
        <v>4220</v>
      </c>
      <c r="L441" s="826">
        <v>4220</v>
      </c>
      <c r="M441" s="826">
        <v>4220</v>
      </c>
      <c r="N441" s="826">
        <v>4220</v>
      </c>
      <c r="O441" s="826">
        <v>4220</v>
      </c>
      <c r="P441" s="826">
        <v>4220</v>
      </c>
      <c r="Q441" s="826">
        <v>4220</v>
      </c>
      <c r="R441" s="826">
        <v>4220</v>
      </c>
      <c r="S441" s="826">
        <v>4220</v>
      </c>
      <c r="T441" s="826">
        <v>4220</v>
      </c>
      <c r="U441" s="826">
        <v>4220</v>
      </c>
      <c r="V441" s="826">
        <v>4220</v>
      </c>
      <c r="W441" s="826">
        <v>4220</v>
      </c>
      <c r="X441" s="818"/>
      <c r="Y441" s="818"/>
      <c r="Z441" s="818"/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806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  <c r="X442" s="818"/>
      <c r="Y442" s="818"/>
      <c r="Z442" s="818"/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807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  <c r="X443" s="818"/>
      <c r="Y443" s="818"/>
      <c r="Z443" s="818"/>
    </row>
    <row r="444" spans="1:26" ht="13.5" thickBot="1" x14ac:dyDescent="0.25">
      <c r="A444" s="231" t="s">
        <v>8</v>
      </c>
      <c r="B444" s="698">
        <v>3.5000000000000003E-2</v>
      </c>
      <c r="C444" s="699">
        <v>3.1E-2</v>
      </c>
      <c r="D444" s="801">
        <v>4.9000000000000002E-2</v>
      </c>
      <c r="E444" s="801">
        <v>6.0000000000000001E-3</v>
      </c>
      <c r="F444" s="801">
        <v>1.4999999999999999E-2</v>
      </c>
      <c r="G444" s="801">
        <v>4.4999999999999998E-2</v>
      </c>
      <c r="H444" s="804">
        <v>5.0999999999999997E-2</v>
      </c>
      <c r="I444" s="809">
        <v>4.2999999999999997E-2</v>
      </c>
      <c r="J444" s="801">
        <v>6.5000000000000002E-2</v>
      </c>
      <c r="K444" s="801">
        <v>6.7000000000000004E-2</v>
      </c>
      <c r="L444" s="801">
        <v>6.2E-2</v>
      </c>
      <c r="M444" s="801">
        <v>7.8E-2</v>
      </c>
      <c r="N444" s="801">
        <v>7.1999999999999995E-2</v>
      </c>
      <c r="O444" s="802">
        <v>0.06</v>
      </c>
      <c r="P444" s="808">
        <v>6.4000000000000001E-2</v>
      </c>
      <c r="Q444" s="801">
        <v>4.7E-2</v>
      </c>
      <c r="R444" s="801">
        <v>5.5E-2</v>
      </c>
      <c r="S444" s="801">
        <v>3.1E-2</v>
      </c>
      <c r="T444" s="801">
        <v>6.2E-2</v>
      </c>
      <c r="U444" s="801">
        <v>6.9000000000000006E-2</v>
      </c>
      <c r="V444" s="802">
        <v>6.4000000000000001E-2</v>
      </c>
      <c r="W444" s="413">
        <v>6.7000000000000004E-2</v>
      </c>
      <c r="X444" s="818"/>
      <c r="Y444" s="818"/>
      <c r="Z444" s="818"/>
    </row>
    <row r="445" spans="1:26" x14ac:dyDescent="0.2">
      <c r="A445" s="241" t="s">
        <v>1</v>
      </c>
      <c r="B445" s="774">
        <f t="shared" ref="B445:W445" si="102">B442/B441*100-100</f>
        <v>2.1327014218009595</v>
      </c>
      <c r="C445" s="775">
        <f t="shared" si="102"/>
        <v>2.8909952606635017</v>
      </c>
      <c r="D445" s="775">
        <f t="shared" si="102"/>
        <v>6.6350710900473899</v>
      </c>
      <c r="E445" s="775">
        <f t="shared" si="102"/>
        <v>-8.1279620853080559</v>
      </c>
      <c r="F445" s="775">
        <f t="shared" si="102"/>
        <v>8.2701421800947799</v>
      </c>
      <c r="G445" s="775">
        <f t="shared" si="102"/>
        <v>14.289099526066337</v>
      </c>
      <c r="H445" s="787">
        <f t="shared" si="102"/>
        <v>14.075829383886258</v>
      </c>
      <c r="I445" s="774">
        <f t="shared" si="102"/>
        <v>5.6635071090047404</v>
      </c>
      <c r="J445" s="775">
        <f t="shared" si="102"/>
        <v>3.5781990521327032</v>
      </c>
      <c r="K445" s="775">
        <f t="shared" si="102"/>
        <v>4.7867298578199211</v>
      </c>
      <c r="L445" s="775">
        <f t="shared" si="102"/>
        <v>1.3270142180094666</v>
      </c>
      <c r="M445" s="775">
        <f t="shared" si="102"/>
        <v>5.5687203791469244</v>
      </c>
      <c r="N445" s="775">
        <f t="shared" si="102"/>
        <v>4.3364928909952738</v>
      </c>
      <c r="O445" s="787">
        <f t="shared" si="102"/>
        <v>5.8293838862559397</v>
      </c>
      <c r="P445" s="774">
        <f t="shared" si="102"/>
        <v>2.0616113744075903</v>
      </c>
      <c r="Q445" s="775">
        <f t="shared" si="102"/>
        <v>3.6255924170616254</v>
      </c>
      <c r="R445" s="775">
        <f t="shared" si="102"/>
        <v>-0.2606635071090011</v>
      </c>
      <c r="S445" s="775">
        <f t="shared" si="102"/>
        <v>1.3270142180094666</v>
      </c>
      <c r="T445" s="775">
        <f t="shared" si="102"/>
        <v>1.895734597156391</v>
      </c>
      <c r="U445" s="775">
        <f t="shared" si="102"/>
        <v>2.9146919431279628</v>
      </c>
      <c r="V445" s="787">
        <f t="shared" si="102"/>
        <v>-1.7298578199052059</v>
      </c>
      <c r="W445" s="411">
        <f t="shared" si="102"/>
        <v>4.5497630331753527</v>
      </c>
      <c r="X445" s="818"/>
      <c r="Y445" s="818"/>
      <c r="Z445" s="818"/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  <c r="X446" s="818"/>
      <c r="Y446" s="818"/>
      <c r="Z446" s="818"/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818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823"/>
      <c r="C448" s="824"/>
      <c r="D448" s="824"/>
      <c r="E448" s="824"/>
      <c r="F448" s="824"/>
      <c r="G448" s="824"/>
      <c r="H448" s="825"/>
      <c r="I448" s="823"/>
      <c r="J448" s="824"/>
      <c r="K448" s="824"/>
      <c r="L448" s="824"/>
      <c r="M448" s="824"/>
      <c r="N448" s="824"/>
      <c r="O448" s="825"/>
      <c r="P448" s="823"/>
      <c r="Q448" s="824"/>
      <c r="R448" s="824"/>
      <c r="S448" s="824"/>
      <c r="T448" s="824"/>
      <c r="U448" s="824"/>
      <c r="V448" s="825"/>
      <c r="W448" s="819"/>
      <c r="X448" s="818" t="s">
        <v>57</v>
      </c>
      <c r="Y448" s="818">
        <v>147.11000000000001</v>
      </c>
      <c r="Z448" s="818"/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818" t="s">
        <v>26</v>
      </c>
      <c r="Y449" s="818">
        <f>Y448-Y435</f>
        <v>-2.1299999999999955</v>
      </c>
      <c r="Z449" s="818"/>
    </row>
    <row r="451" spans="1:26" ht="13.5" thickBot="1" x14ac:dyDescent="0.25"/>
    <row r="452" spans="1:26" ht="13.5" thickBot="1" x14ac:dyDescent="0.25">
      <c r="A452" s="272" t="s">
        <v>250</v>
      </c>
      <c r="B452" s="968" t="s">
        <v>53</v>
      </c>
      <c r="C452" s="969"/>
      <c r="D452" s="969"/>
      <c r="E452" s="969"/>
      <c r="F452" s="969"/>
      <c r="G452" s="969"/>
      <c r="H452" s="970"/>
      <c r="I452" s="968" t="s">
        <v>114</v>
      </c>
      <c r="J452" s="969"/>
      <c r="K452" s="969"/>
      <c r="L452" s="969"/>
      <c r="M452" s="969"/>
      <c r="N452" s="969"/>
      <c r="O452" s="970"/>
      <c r="P452" s="968" t="s">
        <v>63</v>
      </c>
      <c r="Q452" s="969"/>
      <c r="R452" s="969"/>
      <c r="S452" s="969"/>
      <c r="T452" s="969"/>
      <c r="U452" s="969"/>
      <c r="V452" s="970"/>
      <c r="W452" s="1081" t="s">
        <v>0</v>
      </c>
      <c r="X452" s="827"/>
      <c r="Y452" s="827"/>
      <c r="Z452" s="827"/>
    </row>
    <row r="453" spans="1:26" x14ac:dyDescent="0.2">
      <c r="A453" s="231" t="s">
        <v>54</v>
      </c>
      <c r="B453" s="795">
        <v>1</v>
      </c>
      <c r="C453" s="796">
        <v>2</v>
      </c>
      <c r="D453" s="796">
        <v>3</v>
      </c>
      <c r="E453" s="796">
        <v>4</v>
      </c>
      <c r="F453" s="796">
        <v>5</v>
      </c>
      <c r="G453" s="796">
        <v>6</v>
      </c>
      <c r="H453" s="797">
        <v>7</v>
      </c>
      <c r="I453" s="795">
        <v>1</v>
      </c>
      <c r="J453" s="796">
        <v>2</v>
      </c>
      <c r="K453" s="796">
        <v>3</v>
      </c>
      <c r="L453" s="796">
        <v>4</v>
      </c>
      <c r="M453" s="796">
        <v>5</v>
      </c>
      <c r="N453" s="796">
        <v>6</v>
      </c>
      <c r="O453" s="797">
        <v>7</v>
      </c>
      <c r="P453" s="795">
        <v>1</v>
      </c>
      <c r="Q453" s="796">
        <v>2</v>
      </c>
      <c r="R453" s="796">
        <v>3</v>
      </c>
      <c r="S453" s="796">
        <v>4</v>
      </c>
      <c r="T453" s="796">
        <v>5</v>
      </c>
      <c r="U453" s="796">
        <v>6</v>
      </c>
      <c r="V453" s="797">
        <v>7</v>
      </c>
      <c r="W453" s="1083"/>
      <c r="X453" s="827"/>
      <c r="Y453" s="827"/>
      <c r="Z453" s="827"/>
    </row>
    <row r="454" spans="1:26" x14ac:dyDescent="0.2">
      <c r="A454" s="236" t="s">
        <v>3</v>
      </c>
      <c r="B454" s="826">
        <v>4235</v>
      </c>
      <c r="C454" s="826">
        <v>4235</v>
      </c>
      <c r="D454" s="826">
        <v>4235</v>
      </c>
      <c r="E454" s="826">
        <v>4235</v>
      </c>
      <c r="F454" s="826">
        <v>4235</v>
      </c>
      <c r="G454" s="826">
        <v>4235</v>
      </c>
      <c r="H454" s="826">
        <v>4235</v>
      </c>
      <c r="I454" s="826">
        <v>4235</v>
      </c>
      <c r="J454" s="826">
        <v>4235</v>
      </c>
      <c r="K454" s="826">
        <v>4235</v>
      </c>
      <c r="L454" s="826">
        <v>4235</v>
      </c>
      <c r="M454" s="826">
        <v>4235</v>
      </c>
      <c r="N454" s="826">
        <v>4235</v>
      </c>
      <c r="O454" s="826">
        <v>4235</v>
      </c>
      <c r="P454" s="826">
        <v>4235</v>
      </c>
      <c r="Q454" s="826">
        <v>4235</v>
      </c>
      <c r="R454" s="826">
        <v>4235</v>
      </c>
      <c r="S454" s="826">
        <v>4235</v>
      </c>
      <c r="T454" s="826">
        <v>4235</v>
      </c>
      <c r="U454" s="826">
        <v>4235</v>
      </c>
      <c r="V454" s="826">
        <v>4235</v>
      </c>
      <c r="W454" s="826">
        <v>4235</v>
      </c>
      <c r="X454" s="827"/>
      <c r="Y454" s="827"/>
      <c r="Z454" s="827"/>
    </row>
    <row r="455" spans="1:26" x14ac:dyDescent="0.2">
      <c r="A455" s="241" t="s">
        <v>6</v>
      </c>
      <c r="B455" s="300">
        <v>4324</v>
      </c>
      <c r="C455" s="301">
        <v>4437</v>
      </c>
      <c r="D455" s="301">
        <v>4472</v>
      </c>
      <c r="E455" s="301">
        <v>4112</v>
      </c>
      <c r="F455" s="301">
        <v>4663</v>
      </c>
      <c r="G455" s="301">
        <v>4815</v>
      </c>
      <c r="H455" s="345">
        <v>4929</v>
      </c>
      <c r="I455" s="300">
        <v>4507</v>
      </c>
      <c r="J455" s="301">
        <v>4319</v>
      </c>
      <c r="K455" s="301">
        <v>4503</v>
      </c>
      <c r="L455" s="301">
        <v>4262</v>
      </c>
      <c r="M455" s="301">
        <v>4440</v>
      </c>
      <c r="N455" s="301">
        <v>4482</v>
      </c>
      <c r="O455" s="394">
        <v>4483</v>
      </c>
      <c r="P455" s="806">
        <v>4437</v>
      </c>
      <c r="Q455" s="301">
        <v>4299</v>
      </c>
      <c r="R455" s="301">
        <v>4190</v>
      </c>
      <c r="S455" s="301">
        <v>4278</v>
      </c>
      <c r="T455" s="301">
        <v>4379</v>
      </c>
      <c r="U455" s="301">
        <v>4344</v>
      </c>
      <c r="V455" s="394">
        <v>4250</v>
      </c>
      <c r="W455" s="390">
        <v>4447</v>
      </c>
      <c r="X455" s="827"/>
      <c r="Y455" s="827"/>
      <c r="Z455" s="827"/>
    </row>
    <row r="456" spans="1:26" x14ac:dyDescent="0.2">
      <c r="A456" s="231" t="s">
        <v>7</v>
      </c>
      <c r="B456" s="302">
        <v>100</v>
      </c>
      <c r="C456" s="303">
        <v>100</v>
      </c>
      <c r="D456" s="304">
        <v>100</v>
      </c>
      <c r="E456" s="304">
        <v>100</v>
      </c>
      <c r="F456" s="304">
        <v>100</v>
      </c>
      <c r="G456" s="304">
        <v>100</v>
      </c>
      <c r="H456" s="346">
        <v>92.3</v>
      </c>
      <c r="I456" s="548">
        <v>100</v>
      </c>
      <c r="J456" s="304">
        <v>84.6</v>
      </c>
      <c r="K456" s="304">
        <v>92.3</v>
      </c>
      <c r="L456" s="304">
        <v>100</v>
      </c>
      <c r="M456" s="304">
        <v>84.6</v>
      </c>
      <c r="N456" s="304">
        <v>92.3</v>
      </c>
      <c r="O456" s="395">
        <v>92.3</v>
      </c>
      <c r="P456" s="807">
        <v>100</v>
      </c>
      <c r="Q456" s="304">
        <v>84.6</v>
      </c>
      <c r="R456" s="304">
        <v>84.6</v>
      </c>
      <c r="S456" s="304">
        <v>100</v>
      </c>
      <c r="T456" s="304">
        <v>100</v>
      </c>
      <c r="U456" s="304">
        <v>100</v>
      </c>
      <c r="V456" s="395">
        <v>85.7</v>
      </c>
      <c r="W456" s="391">
        <v>88.4</v>
      </c>
      <c r="X456" s="827"/>
      <c r="Y456" s="827"/>
      <c r="Z456" s="827"/>
    </row>
    <row r="457" spans="1:26" ht="13.5" thickBot="1" x14ac:dyDescent="0.25">
      <c r="A457" s="231" t="s">
        <v>8</v>
      </c>
      <c r="B457" s="698">
        <v>3.4000000000000002E-2</v>
      </c>
      <c r="C457" s="699">
        <v>4.1000000000000002E-2</v>
      </c>
      <c r="D457" s="801">
        <v>3.5000000000000003E-2</v>
      </c>
      <c r="E457" s="801">
        <v>2.4E-2</v>
      </c>
      <c r="F457" s="801">
        <v>2.1000000000000001E-2</v>
      </c>
      <c r="G457" s="801">
        <v>4.1000000000000002E-2</v>
      </c>
      <c r="H457" s="804">
        <v>5.7000000000000002E-2</v>
      </c>
      <c r="I457" s="809">
        <v>4.4999999999999998E-2</v>
      </c>
      <c r="J457" s="801">
        <v>5.7000000000000002E-2</v>
      </c>
      <c r="K457" s="801">
        <v>7.0000000000000007E-2</v>
      </c>
      <c r="L457" s="801">
        <v>5.5E-2</v>
      </c>
      <c r="M457" s="801">
        <v>7.5999999999999998E-2</v>
      </c>
      <c r="N457" s="801">
        <v>7.0999999999999994E-2</v>
      </c>
      <c r="O457" s="802">
        <v>7.2999999999999995E-2</v>
      </c>
      <c r="P457" s="808">
        <v>0.05</v>
      </c>
      <c r="Q457" s="801">
        <v>8.3000000000000004E-2</v>
      </c>
      <c r="R457" s="801">
        <v>6.4000000000000001E-2</v>
      </c>
      <c r="S457" s="801">
        <v>6.6000000000000003E-2</v>
      </c>
      <c r="T457" s="801">
        <v>5.3999999999999999E-2</v>
      </c>
      <c r="U457" s="801">
        <v>4.4999999999999998E-2</v>
      </c>
      <c r="V457" s="802">
        <v>6.3E-2</v>
      </c>
      <c r="W457" s="413">
        <v>6.8000000000000005E-2</v>
      </c>
      <c r="X457" s="827"/>
      <c r="Y457" s="827"/>
      <c r="Z457" s="827"/>
    </row>
    <row r="458" spans="1:26" x14ac:dyDescent="0.2">
      <c r="A458" s="241" t="s">
        <v>1</v>
      </c>
      <c r="B458" s="774">
        <f t="shared" ref="B458:W458" si="105">B455/B454*100-100</f>
        <v>2.1015348288075444</v>
      </c>
      <c r="C458" s="775">
        <f t="shared" si="105"/>
        <v>4.7697756788665799</v>
      </c>
      <c r="D458" s="775">
        <f t="shared" si="105"/>
        <v>5.5962219598583118</v>
      </c>
      <c r="E458" s="775">
        <f t="shared" si="105"/>
        <v>-2.9043683589138141</v>
      </c>
      <c r="F458" s="775">
        <f t="shared" si="105"/>
        <v>10.106257378984651</v>
      </c>
      <c r="G458" s="775">
        <f t="shared" si="105"/>
        <v>13.695395513577324</v>
      </c>
      <c r="H458" s="787">
        <f t="shared" si="105"/>
        <v>16.38724911452185</v>
      </c>
      <c r="I458" s="774">
        <f t="shared" si="105"/>
        <v>6.4226682408500437</v>
      </c>
      <c r="J458" s="775">
        <f t="shared" si="105"/>
        <v>1.9834710743801764</v>
      </c>
      <c r="K458" s="775">
        <f t="shared" si="105"/>
        <v>6.328217237308138</v>
      </c>
      <c r="L458" s="775">
        <f t="shared" si="105"/>
        <v>0.63754427390792046</v>
      </c>
      <c r="M458" s="775">
        <f t="shared" si="105"/>
        <v>4.8406139315230234</v>
      </c>
      <c r="N458" s="775">
        <f t="shared" si="105"/>
        <v>5.8323494687131188</v>
      </c>
      <c r="O458" s="787">
        <f t="shared" si="105"/>
        <v>5.855962219598581</v>
      </c>
      <c r="P458" s="774">
        <f t="shared" si="105"/>
        <v>4.7697756788665799</v>
      </c>
      <c r="Q458" s="775">
        <f t="shared" si="105"/>
        <v>1.511216056670591</v>
      </c>
      <c r="R458" s="775">
        <f t="shared" si="105"/>
        <v>-1.0625737898465246</v>
      </c>
      <c r="S458" s="775">
        <f t="shared" si="105"/>
        <v>1.0153482880755718</v>
      </c>
      <c r="T458" s="775">
        <f t="shared" si="105"/>
        <v>3.4002361275088617</v>
      </c>
      <c r="U458" s="775">
        <f t="shared" si="105"/>
        <v>2.5737898465171298</v>
      </c>
      <c r="V458" s="787">
        <f t="shared" si="105"/>
        <v>0.35419126328217487</v>
      </c>
      <c r="W458" s="411">
        <f t="shared" si="105"/>
        <v>5.0059031877213584</v>
      </c>
      <c r="X458" s="827"/>
      <c r="Y458" s="827"/>
      <c r="Z458" s="827"/>
    </row>
    <row r="459" spans="1:26" ht="13.5" thickBot="1" x14ac:dyDescent="0.25">
      <c r="A459" s="231" t="s">
        <v>27</v>
      </c>
      <c r="B459" s="220">
        <f t="shared" ref="B459:W459" si="106">B455-B442</f>
        <v>14</v>
      </c>
      <c r="C459" s="221">
        <f t="shared" si="106"/>
        <v>95</v>
      </c>
      <c r="D459" s="221">
        <f t="shared" si="106"/>
        <v>-28</v>
      </c>
      <c r="E459" s="221">
        <f t="shared" si="106"/>
        <v>235</v>
      </c>
      <c r="F459" s="221">
        <f t="shared" si="106"/>
        <v>94</v>
      </c>
      <c r="G459" s="221">
        <f t="shared" si="106"/>
        <v>-8</v>
      </c>
      <c r="H459" s="226">
        <f t="shared" si="106"/>
        <v>115</v>
      </c>
      <c r="I459" s="220">
        <f t="shared" si="106"/>
        <v>48</v>
      </c>
      <c r="J459" s="221">
        <f t="shared" si="106"/>
        <v>-52</v>
      </c>
      <c r="K459" s="221">
        <f t="shared" si="106"/>
        <v>81</v>
      </c>
      <c r="L459" s="221">
        <f t="shared" si="106"/>
        <v>-14</v>
      </c>
      <c r="M459" s="221">
        <f t="shared" si="106"/>
        <v>-15</v>
      </c>
      <c r="N459" s="221">
        <f t="shared" si="106"/>
        <v>79</v>
      </c>
      <c r="O459" s="226">
        <f t="shared" si="106"/>
        <v>17</v>
      </c>
      <c r="P459" s="220">
        <f t="shared" si="106"/>
        <v>130</v>
      </c>
      <c r="Q459" s="221">
        <f t="shared" si="106"/>
        <v>-74</v>
      </c>
      <c r="R459" s="221">
        <f t="shared" si="106"/>
        <v>-19</v>
      </c>
      <c r="S459" s="221">
        <f t="shared" si="106"/>
        <v>2</v>
      </c>
      <c r="T459" s="221">
        <f t="shared" si="106"/>
        <v>79</v>
      </c>
      <c r="U459" s="221">
        <f t="shared" si="106"/>
        <v>1</v>
      </c>
      <c r="V459" s="226">
        <f t="shared" si="106"/>
        <v>103</v>
      </c>
      <c r="W459" s="370">
        <f t="shared" si="106"/>
        <v>35</v>
      </c>
      <c r="X459" s="827"/>
      <c r="Y459" s="827"/>
      <c r="Z459" s="827"/>
    </row>
    <row r="460" spans="1:26" x14ac:dyDescent="0.2">
      <c r="A460" s="267" t="s">
        <v>52</v>
      </c>
      <c r="B460" s="261">
        <v>54</v>
      </c>
      <c r="C460" s="262">
        <v>55</v>
      </c>
      <c r="D460" s="262">
        <v>55</v>
      </c>
      <c r="E460" s="262">
        <v>14</v>
      </c>
      <c r="F460" s="262">
        <v>55</v>
      </c>
      <c r="G460" s="262">
        <v>54</v>
      </c>
      <c r="H460" s="263">
        <v>55</v>
      </c>
      <c r="I460" s="261">
        <v>56</v>
      </c>
      <c r="J460" s="262">
        <v>57</v>
      </c>
      <c r="K460" s="262">
        <v>57</v>
      </c>
      <c r="L460" s="262">
        <v>16</v>
      </c>
      <c r="M460" s="262">
        <v>58</v>
      </c>
      <c r="N460" s="262">
        <v>55</v>
      </c>
      <c r="O460" s="263">
        <v>58</v>
      </c>
      <c r="P460" s="261">
        <v>57</v>
      </c>
      <c r="Q460" s="262">
        <v>58</v>
      </c>
      <c r="R460" s="262">
        <v>57</v>
      </c>
      <c r="S460" s="262">
        <v>17</v>
      </c>
      <c r="T460" s="262">
        <v>58</v>
      </c>
      <c r="U460" s="262">
        <v>58</v>
      </c>
      <c r="V460" s="263">
        <v>58</v>
      </c>
      <c r="W460" s="371">
        <f>SUM(B460:V460)</f>
        <v>1062</v>
      </c>
      <c r="X460" s="827" t="s">
        <v>56</v>
      </c>
      <c r="Y460" s="265">
        <f>W447-W460</f>
        <v>20</v>
      </c>
      <c r="Z460" s="306">
        <f>Y460/W447</f>
        <v>1.8484288354898338E-2</v>
      </c>
    </row>
    <row r="461" spans="1:26" x14ac:dyDescent="0.2">
      <c r="A461" s="267" t="s">
        <v>28</v>
      </c>
      <c r="B461" s="832"/>
      <c r="C461" s="833"/>
      <c r="D461" s="833"/>
      <c r="E461" s="833"/>
      <c r="F461" s="833"/>
      <c r="G461" s="833"/>
      <c r="H461" s="834"/>
      <c r="I461" s="832"/>
      <c r="J461" s="833"/>
      <c r="K461" s="833"/>
      <c r="L461" s="833"/>
      <c r="M461" s="833"/>
      <c r="N461" s="833"/>
      <c r="O461" s="834"/>
      <c r="P461" s="832"/>
      <c r="Q461" s="833"/>
      <c r="R461" s="833"/>
      <c r="S461" s="833"/>
      <c r="T461" s="833"/>
      <c r="U461" s="833"/>
      <c r="V461" s="834"/>
      <c r="W461" s="828"/>
      <c r="X461" s="827" t="s">
        <v>57</v>
      </c>
      <c r="Y461" s="827">
        <v>149.69</v>
      </c>
      <c r="Z461" s="827"/>
    </row>
    <row r="462" spans="1:26" ht="13.5" thickBot="1" x14ac:dyDescent="0.25">
      <c r="A462" s="268" t="s">
        <v>26</v>
      </c>
      <c r="B462" s="550">
        <f t="shared" ref="B462:V462" si="107">B461-B448</f>
        <v>0</v>
      </c>
      <c r="C462" s="551">
        <f t="shared" si="107"/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33">
        <f t="shared" si="107"/>
        <v>0</v>
      </c>
      <c r="I462" s="550">
        <f t="shared" si="107"/>
        <v>0</v>
      </c>
      <c r="J462" s="551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33">
        <f t="shared" si="107"/>
        <v>0</v>
      </c>
      <c r="P462" s="550">
        <f t="shared" si="107"/>
        <v>0</v>
      </c>
      <c r="Q462" s="551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33">
        <f t="shared" si="107"/>
        <v>0</v>
      </c>
      <c r="W462" s="333"/>
      <c r="X462" s="827" t="s">
        <v>26</v>
      </c>
      <c r="Y462" s="827">
        <f>Y461-Y448</f>
        <v>2.5799999999999841</v>
      </c>
      <c r="Z462" s="827"/>
    </row>
    <row r="464" spans="1:26" ht="13.5" thickBot="1" x14ac:dyDescent="0.25"/>
    <row r="465" spans="1:26" ht="13.5" thickBot="1" x14ac:dyDescent="0.25">
      <c r="A465" s="272" t="s">
        <v>251</v>
      </c>
      <c r="B465" s="968" t="s">
        <v>53</v>
      </c>
      <c r="C465" s="969"/>
      <c r="D465" s="969"/>
      <c r="E465" s="969"/>
      <c r="F465" s="969"/>
      <c r="G465" s="969"/>
      <c r="H465" s="970"/>
      <c r="I465" s="968" t="s">
        <v>114</v>
      </c>
      <c r="J465" s="969"/>
      <c r="K465" s="969"/>
      <c r="L465" s="969"/>
      <c r="M465" s="969"/>
      <c r="N465" s="969"/>
      <c r="O465" s="970"/>
      <c r="P465" s="968" t="s">
        <v>63</v>
      </c>
      <c r="Q465" s="969"/>
      <c r="R465" s="969"/>
      <c r="S465" s="969"/>
      <c r="T465" s="969"/>
      <c r="U465" s="969"/>
      <c r="V465" s="970"/>
      <c r="W465" s="1081" t="s">
        <v>0</v>
      </c>
      <c r="X465" s="835"/>
      <c r="Y465" s="835"/>
      <c r="Z465" s="835"/>
    </row>
    <row r="466" spans="1:26" x14ac:dyDescent="0.2">
      <c r="A466" s="231" t="s">
        <v>54</v>
      </c>
      <c r="B466" s="795">
        <v>1</v>
      </c>
      <c r="C466" s="796">
        <v>2</v>
      </c>
      <c r="D466" s="796">
        <v>3</v>
      </c>
      <c r="E466" s="796">
        <v>4</v>
      </c>
      <c r="F466" s="796">
        <v>5</v>
      </c>
      <c r="G466" s="796">
        <v>6</v>
      </c>
      <c r="H466" s="797">
        <v>7</v>
      </c>
      <c r="I466" s="795">
        <v>1</v>
      </c>
      <c r="J466" s="796">
        <v>2</v>
      </c>
      <c r="K466" s="796">
        <v>3</v>
      </c>
      <c r="L466" s="796">
        <v>4</v>
      </c>
      <c r="M466" s="796">
        <v>5</v>
      </c>
      <c r="N466" s="796">
        <v>6</v>
      </c>
      <c r="O466" s="797">
        <v>7</v>
      </c>
      <c r="P466" s="795">
        <v>1</v>
      </c>
      <c r="Q466" s="796">
        <v>2</v>
      </c>
      <c r="R466" s="796">
        <v>3</v>
      </c>
      <c r="S466" s="796">
        <v>4</v>
      </c>
      <c r="T466" s="796">
        <v>5</v>
      </c>
      <c r="U466" s="796">
        <v>6</v>
      </c>
      <c r="V466" s="797">
        <v>7</v>
      </c>
      <c r="W466" s="1083"/>
      <c r="X466" s="835"/>
      <c r="Y466" s="835"/>
      <c r="Z466" s="835"/>
    </row>
    <row r="467" spans="1:26" x14ac:dyDescent="0.2">
      <c r="A467" s="236" t="s">
        <v>3</v>
      </c>
      <c r="B467" s="849">
        <v>4250</v>
      </c>
      <c r="C467" s="849">
        <v>4250</v>
      </c>
      <c r="D467" s="849">
        <v>4250</v>
      </c>
      <c r="E467" s="849">
        <v>4250</v>
      </c>
      <c r="F467" s="849">
        <v>4250</v>
      </c>
      <c r="G467" s="849">
        <v>4250</v>
      </c>
      <c r="H467" s="849">
        <v>4250</v>
      </c>
      <c r="I467" s="849">
        <v>4250</v>
      </c>
      <c r="J467" s="849">
        <v>4250</v>
      </c>
      <c r="K467" s="849">
        <v>4250</v>
      </c>
      <c r="L467" s="849">
        <v>4250</v>
      </c>
      <c r="M467" s="849">
        <v>4250</v>
      </c>
      <c r="N467" s="849">
        <v>4250</v>
      </c>
      <c r="O467" s="849">
        <v>4250</v>
      </c>
      <c r="P467" s="849">
        <v>4250</v>
      </c>
      <c r="Q467" s="849">
        <v>4250</v>
      </c>
      <c r="R467" s="849">
        <v>4250</v>
      </c>
      <c r="S467" s="849">
        <v>4250</v>
      </c>
      <c r="T467" s="849">
        <v>4250</v>
      </c>
      <c r="U467" s="849">
        <v>4250</v>
      </c>
      <c r="V467" s="849">
        <v>4250</v>
      </c>
      <c r="W467" s="849">
        <v>4250</v>
      </c>
      <c r="X467" s="835"/>
      <c r="Y467" s="835"/>
      <c r="Z467" s="835"/>
    </row>
    <row r="468" spans="1:26" x14ac:dyDescent="0.2">
      <c r="A468" s="241" t="s">
        <v>6</v>
      </c>
      <c r="B468" s="300">
        <v>4327</v>
      </c>
      <c r="C468" s="301">
        <v>4486</v>
      </c>
      <c r="D468" s="301">
        <v>4403</v>
      </c>
      <c r="E468" s="301">
        <v>4416</v>
      </c>
      <c r="F468" s="301">
        <v>4663</v>
      </c>
      <c r="G468" s="301">
        <v>4816</v>
      </c>
      <c r="H468" s="345">
        <v>4881</v>
      </c>
      <c r="I468" s="300">
        <v>4537</v>
      </c>
      <c r="J468" s="301">
        <v>4313</v>
      </c>
      <c r="K468" s="301">
        <v>4426</v>
      </c>
      <c r="L468" s="301">
        <v>4313</v>
      </c>
      <c r="M468" s="301">
        <v>4591</v>
      </c>
      <c r="N468" s="301">
        <v>4570</v>
      </c>
      <c r="O468" s="394">
        <v>4499</v>
      </c>
      <c r="P468" s="806">
        <v>4419</v>
      </c>
      <c r="Q468" s="301">
        <v>4525</v>
      </c>
      <c r="R468" s="301">
        <v>4409</v>
      </c>
      <c r="S468" s="301">
        <v>4503</v>
      </c>
      <c r="T468" s="301">
        <v>4407</v>
      </c>
      <c r="U468" s="301">
        <v>4478</v>
      </c>
      <c r="V468" s="394">
        <v>4322</v>
      </c>
      <c r="W468" s="390">
        <v>4498</v>
      </c>
      <c r="X468" s="835"/>
      <c r="Y468" s="835"/>
      <c r="Z468" s="835"/>
    </row>
    <row r="469" spans="1:26" x14ac:dyDescent="0.2">
      <c r="A469" s="231" t="s">
        <v>7</v>
      </c>
      <c r="B469" s="302">
        <v>100</v>
      </c>
      <c r="C469" s="303">
        <v>100</v>
      </c>
      <c r="D469" s="304">
        <v>92.3</v>
      </c>
      <c r="E469" s="304">
        <v>85.7</v>
      </c>
      <c r="F469" s="304">
        <v>100</v>
      </c>
      <c r="G469" s="304">
        <v>100</v>
      </c>
      <c r="H469" s="346">
        <v>100</v>
      </c>
      <c r="I469" s="548">
        <v>100</v>
      </c>
      <c r="J469" s="304">
        <v>92.3</v>
      </c>
      <c r="K469" s="304">
        <v>92.3</v>
      </c>
      <c r="L469" s="304">
        <v>100</v>
      </c>
      <c r="M469" s="304">
        <v>92.3</v>
      </c>
      <c r="N469" s="304">
        <v>92.3</v>
      </c>
      <c r="O469" s="395">
        <v>92.3</v>
      </c>
      <c r="P469" s="807">
        <v>84.6</v>
      </c>
      <c r="Q469" s="304">
        <v>92.3</v>
      </c>
      <c r="R469" s="304">
        <v>100</v>
      </c>
      <c r="S469" s="304">
        <v>100</v>
      </c>
      <c r="T469" s="304">
        <v>100</v>
      </c>
      <c r="U469" s="304">
        <v>100</v>
      </c>
      <c r="V469" s="395">
        <v>92.3</v>
      </c>
      <c r="W469" s="391">
        <v>87.6</v>
      </c>
      <c r="X469" s="835"/>
      <c r="Y469" s="835"/>
      <c r="Z469" s="835"/>
    </row>
    <row r="470" spans="1:26" ht="13.5" thickBot="1" x14ac:dyDescent="0.25">
      <c r="A470" s="231" t="s">
        <v>8</v>
      </c>
      <c r="B470" s="698">
        <v>3.9E-2</v>
      </c>
      <c r="C470" s="699">
        <v>4.9000000000000002E-2</v>
      </c>
      <c r="D470" s="801">
        <v>5.8999999999999997E-2</v>
      </c>
      <c r="E470" s="801">
        <v>0.08</v>
      </c>
      <c r="F470" s="801">
        <v>1.9E-2</v>
      </c>
      <c r="G470" s="801">
        <v>4.1000000000000002E-2</v>
      </c>
      <c r="H470" s="804">
        <v>0.05</v>
      </c>
      <c r="I470" s="809">
        <v>4.2000000000000003E-2</v>
      </c>
      <c r="J470" s="801">
        <v>5.7000000000000002E-2</v>
      </c>
      <c r="K470" s="801">
        <v>6.5000000000000002E-2</v>
      </c>
      <c r="L470" s="801">
        <v>4.5999999999999999E-2</v>
      </c>
      <c r="M470" s="801">
        <v>7.9000000000000001E-2</v>
      </c>
      <c r="N470" s="801">
        <v>6.3E-2</v>
      </c>
      <c r="O470" s="802">
        <v>7.2999999999999995E-2</v>
      </c>
      <c r="P470" s="808">
        <v>5.8999999999999997E-2</v>
      </c>
      <c r="Q470" s="801">
        <v>6.0999999999999999E-2</v>
      </c>
      <c r="R470" s="801">
        <v>5.6000000000000001E-2</v>
      </c>
      <c r="S470" s="801">
        <v>2.1000000000000001E-2</v>
      </c>
      <c r="T470" s="801">
        <v>4.5999999999999999E-2</v>
      </c>
      <c r="U470" s="801">
        <v>4.5999999999999999E-2</v>
      </c>
      <c r="V470" s="802">
        <v>6.0999999999999999E-2</v>
      </c>
      <c r="W470" s="413">
        <v>6.3E-2</v>
      </c>
      <c r="X470" s="835"/>
      <c r="Y470" s="835"/>
      <c r="Z470" s="835"/>
    </row>
    <row r="471" spans="1:26" x14ac:dyDescent="0.2">
      <c r="A471" s="241" t="s">
        <v>1</v>
      </c>
      <c r="B471" s="774">
        <f t="shared" ref="B471:W471" si="108">B468/B467*100-100</f>
        <v>1.8117647058823536</v>
      </c>
      <c r="C471" s="775">
        <f t="shared" si="108"/>
        <v>5.5529411764705827</v>
      </c>
      <c r="D471" s="775">
        <f t="shared" si="108"/>
        <v>3.6000000000000085</v>
      </c>
      <c r="E471" s="775">
        <f t="shared" si="108"/>
        <v>3.9058823529411768</v>
      </c>
      <c r="F471" s="775">
        <f t="shared" si="108"/>
        <v>9.7176470588235162</v>
      </c>
      <c r="G471" s="775">
        <f t="shared" si="108"/>
        <v>13.317647058823525</v>
      </c>
      <c r="H471" s="787">
        <f t="shared" si="108"/>
        <v>14.847058823529409</v>
      </c>
      <c r="I471" s="774">
        <f t="shared" si="108"/>
        <v>6.7529411764705856</v>
      </c>
      <c r="J471" s="775">
        <f t="shared" si="108"/>
        <v>1.4823529411764724</v>
      </c>
      <c r="K471" s="775">
        <f t="shared" si="108"/>
        <v>4.1411764705882206</v>
      </c>
      <c r="L471" s="775">
        <f t="shared" si="108"/>
        <v>1.4823529411764724</v>
      </c>
      <c r="M471" s="775">
        <f t="shared" si="108"/>
        <v>8.0235294117646987</v>
      </c>
      <c r="N471" s="775">
        <f t="shared" si="108"/>
        <v>7.5294117647058698</v>
      </c>
      <c r="O471" s="787">
        <f t="shared" si="108"/>
        <v>5.8588235294117652</v>
      </c>
      <c r="P471" s="774">
        <f t="shared" si="108"/>
        <v>3.9764705882352871</v>
      </c>
      <c r="Q471" s="775">
        <f t="shared" si="108"/>
        <v>6.470588235294116</v>
      </c>
      <c r="R471" s="775">
        <f t="shared" si="108"/>
        <v>3.7411764705882291</v>
      </c>
      <c r="S471" s="775">
        <f t="shared" si="108"/>
        <v>5.9529411764705884</v>
      </c>
      <c r="T471" s="775">
        <f t="shared" si="108"/>
        <v>3.6941176470588317</v>
      </c>
      <c r="U471" s="775">
        <f t="shared" si="108"/>
        <v>5.3647058823529363</v>
      </c>
      <c r="V471" s="787">
        <f t="shared" si="108"/>
        <v>1.6941176470588175</v>
      </c>
      <c r="W471" s="411">
        <f t="shared" si="108"/>
        <v>5.8352941176470523</v>
      </c>
      <c r="X471" s="835"/>
      <c r="Y471" s="835"/>
      <c r="Z471" s="835"/>
    </row>
    <row r="472" spans="1:26" ht="13.5" thickBot="1" x14ac:dyDescent="0.25">
      <c r="A472" s="231" t="s">
        <v>27</v>
      </c>
      <c r="B472" s="220">
        <f t="shared" ref="B472:W472" si="109">B468-B455</f>
        <v>3</v>
      </c>
      <c r="C472" s="221">
        <f t="shared" si="109"/>
        <v>49</v>
      </c>
      <c r="D472" s="221">
        <f t="shared" si="109"/>
        <v>-69</v>
      </c>
      <c r="E472" s="221">
        <f t="shared" si="109"/>
        <v>304</v>
      </c>
      <c r="F472" s="221">
        <f t="shared" si="109"/>
        <v>0</v>
      </c>
      <c r="G472" s="221">
        <f t="shared" si="109"/>
        <v>1</v>
      </c>
      <c r="H472" s="226">
        <f t="shared" si="109"/>
        <v>-48</v>
      </c>
      <c r="I472" s="220">
        <f t="shared" si="109"/>
        <v>30</v>
      </c>
      <c r="J472" s="221">
        <f t="shared" si="109"/>
        <v>-6</v>
      </c>
      <c r="K472" s="221">
        <f t="shared" si="109"/>
        <v>-77</v>
      </c>
      <c r="L472" s="221">
        <f t="shared" si="109"/>
        <v>51</v>
      </c>
      <c r="M472" s="221">
        <f t="shared" si="109"/>
        <v>151</v>
      </c>
      <c r="N472" s="221">
        <f t="shared" si="109"/>
        <v>88</v>
      </c>
      <c r="O472" s="226">
        <f t="shared" si="109"/>
        <v>16</v>
      </c>
      <c r="P472" s="220">
        <f t="shared" si="109"/>
        <v>-18</v>
      </c>
      <c r="Q472" s="221">
        <f t="shared" si="109"/>
        <v>226</v>
      </c>
      <c r="R472" s="221">
        <f t="shared" si="109"/>
        <v>219</v>
      </c>
      <c r="S472" s="221">
        <f t="shared" si="109"/>
        <v>225</v>
      </c>
      <c r="T472" s="221">
        <f t="shared" si="109"/>
        <v>28</v>
      </c>
      <c r="U472" s="221">
        <f t="shared" si="109"/>
        <v>134</v>
      </c>
      <c r="V472" s="226">
        <f t="shared" si="109"/>
        <v>72</v>
      </c>
      <c r="W472" s="370">
        <f t="shared" si="109"/>
        <v>51</v>
      </c>
      <c r="X472" s="835"/>
      <c r="Y472" s="835"/>
      <c r="Z472" s="835"/>
    </row>
    <row r="473" spans="1:26" x14ac:dyDescent="0.2">
      <c r="A473" s="267" t="s">
        <v>52</v>
      </c>
      <c r="B473" s="856">
        <f>[1]LF!$F$371</f>
        <v>49</v>
      </c>
      <c r="C473" s="857">
        <f>[1]LF!$R$371</f>
        <v>50</v>
      </c>
      <c r="D473" s="857">
        <f>[1]LF!$AD$371</f>
        <v>50</v>
      </c>
      <c r="E473" s="857">
        <f>[1]LF!$AP$371</f>
        <v>10</v>
      </c>
      <c r="F473" s="857">
        <f>[1]LF!$BB$371</f>
        <v>50</v>
      </c>
      <c r="G473" s="857">
        <f>[1]LF!$BN$371</f>
        <v>49</v>
      </c>
      <c r="H473" s="858">
        <f>[1]LF!$BZ$371</f>
        <v>49</v>
      </c>
      <c r="I473" s="859">
        <f>[1]LF!$CL$371</f>
        <v>51</v>
      </c>
      <c r="J473" s="857">
        <f>[1]LF!$CX$371</f>
        <v>49</v>
      </c>
      <c r="K473" s="857">
        <f>[1]LF!$DJ$371</f>
        <v>50</v>
      </c>
      <c r="L473" s="857">
        <f>[1]LF!$DV$371</f>
        <v>7</v>
      </c>
      <c r="M473" s="857">
        <f>[1]LF!$EH$371</f>
        <v>51</v>
      </c>
      <c r="N473" s="857">
        <f>[1]LF!$ET$371</f>
        <v>49</v>
      </c>
      <c r="O473" s="860">
        <f>[1]LF!$FF$371</f>
        <v>52</v>
      </c>
      <c r="P473" s="851">
        <f>[1]LF!$FR$371</f>
        <v>53</v>
      </c>
      <c r="Q473" s="852">
        <f>[1]LF!$GD$371</f>
        <v>55</v>
      </c>
      <c r="R473" s="852">
        <f>[1]LF!$GP$371</f>
        <v>55</v>
      </c>
      <c r="S473" s="852">
        <f>[1]LF!$HB$371</f>
        <v>9</v>
      </c>
      <c r="T473" s="852">
        <f>[1]LF!$HN$371</f>
        <v>53</v>
      </c>
      <c r="U473" s="852">
        <f>[1]LF!$HZ$371</f>
        <v>54</v>
      </c>
      <c r="V473" s="853">
        <f>[1]LF!$IL$371</f>
        <v>55</v>
      </c>
      <c r="W473" s="371">
        <f>SUM(B473:V473)</f>
        <v>950</v>
      </c>
      <c r="X473" s="835" t="s">
        <v>56</v>
      </c>
      <c r="Y473" s="265">
        <f>W460-W473</f>
        <v>112</v>
      </c>
      <c r="Z473" s="306">
        <f>Y473/W460</f>
        <v>0.10546139359698682</v>
      </c>
    </row>
    <row r="474" spans="1:26" x14ac:dyDescent="0.2">
      <c r="A474" s="267" t="s">
        <v>28</v>
      </c>
      <c r="B474" s="837"/>
      <c r="C474" s="838"/>
      <c r="D474" s="838"/>
      <c r="E474" s="838"/>
      <c r="F474" s="838"/>
      <c r="G474" s="838"/>
      <c r="H474" s="839"/>
      <c r="I474" s="837"/>
      <c r="J474" s="838"/>
      <c r="K474" s="838"/>
      <c r="L474" s="838"/>
      <c r="M474" s="838"/>
      <c r="N474" s="838"/>
      <c r="O474" s="839"/>
      <c r="P474" s="866"/>
      <c r="Q474" s="867"/>
      <c r="R474" s="867"/>
      <c r="S474" s="867"/>
      <c r="T474" s="867"/>
      <c r="U474" s="867"/>
      <c r="V474" s="868"/>
      <c r="W474" s="836"/>
      <c r="X474" s="835" t="s">
        <v>57</v>
      </c>
      <c r="Y474" s="835">
        <v>149.47</v>
      </c>
      <c r="Z474" s="835"/>
    </row>
    <row r="475" spans="1:26" ht="13.5" thickBot="1" x14ac:dyDescent="0.25">
      <c r="A475" s="268" t="s">
        <v>26</v>
      </c>
      <c r="B475" s="550">
        <f t="shared" ref="B475:V475" si="110">B474-B461</f>
        <v>0</v>
      </c>
      <c r="C475" s="551">
        <f t="shared" si="110"/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33">
        <f t="shared" si="110"/>
        <v>0</v>
      </c>
      <c r="I475" s="550">
        <f t="shared" si="110"/>
        <v>0</v>
      </c>
      <c r="J475" s="551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33">
        <f t="shared" si="110"/>
        <v>0</v>
      </c>
      <c r="P475" s="550">
        <f t="shared" si="110"/>
        <v>0</v>
      </c>
      <c r="Q475" s="551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33">
        <f t="shared" si="110"/>
        <v>0</v>
      </c>
      <c r="W475" s="333"/>
      <c r="X475" s="835" t="s">
        <v>26</v>
      </c>
      <c r="Y475" s="835">
        <f>Y474-Y461</f>
        <v>-0.21999999999999886</v>
      </c>
      <c r="Z475" s="835"/>
    </row>
    <row r="477" spans="1:26" ht="13.5" thickBot="1" x14ac:dyDescent="0.25"/>
    <row r="478" spans="1:26" ht="13.5" thickBot="1" x14ac:dyDescent="0.25">
      <c r="A478" s="272" t="s">
        <v>252</v>
      </c>
      <c r="B478" s="968" t="s">
        <v>53</v>
      </c>
      <c r="C478" s="969"/>
      <c r="D478" s="969"/>
      <c r="E478" s="969"/>
      <c r="F478" s="969"/>
      <c r="G478" s="969"/>
      <c r="H478" s="970"/>
      <c r="I478" s="968" t="s">
        <v>114</v>
      </c>
      <c r="J478" s="969"/>
      <c r="K478" s="969"/>
      <c r="L478" s="969"/>
      <c r="M478" s="969"/>
      <c r="N478" s="969"/>
      <c r="O478" s="970"/>
      <c r="P478" s="968" t="s">
        <v>63</v>
      </c>
      <c r="Q478" s="969"/>
      <c r="R478" s="969"/>
      <c r="S478" s="969"/>
      <c r="T478" s="969"/>
      <c r="U478" s="969"/>
      <c r="V478" s="970"/>
      <c r="W478" s="1081" t="s">
        <v>0</v>
      </c>
      <c r="X478" s="861">
        <v>231</v>
      </c>
      <c r="Y478" s="861"/>
      <c r="Z478" s="861"/>
    </row>
    <row r="479" spans="1:26" x14ac:dyDescent="0.2">
      <c r="A479" s="231" t="s">
        <v>54</v>
      </c>
      <c r="B479" s="795">
        <v>1</v>
      </c>
      <c r="C479" s="796">
        <v>2</v>
      </c>
      <c r="D479" s="796">
        <v>3</v>
      </c>
      <c r="E479" s="796">
        <v>4</v>
      </c>
      <c r="F479" s="796">
        <v>5</v>
      </c>
      <c r="G479" s="796">
        <v>6</v>
      </c>
      <c r="H479" s="797">
        <v>7</v>
      </c>
      <c r="I479" s="795">
        <v>1</v>
      </c>
      <c r="J479" s="796">
        <v>2</v>
      </c>
      <c r="K479" s="796">
        <v>3</v>
      </c>
      <c r="L479" s="796">
        <v>4</v>
      </c>
      <c r="M479" s="796">
        <v>5</v>
      </c>
      <c r="N479" s="796">
        <v>6</v>
      </c>
      <c r="O479" s="797">
        <v>7</v>
      </c>
      <c r="P479" s="795">
        <v>1</v>
      </c>
      <c r="Q479" s="796">
        <v>2</v>
      </c>
      <c r="R479" s="796">
        <v>3</v>
      </c>
      <c r="S479" s="796">
        <v>4</v>
      </c>
      <c r="T479" s="796">
        <v>5</v>
      </c>
      <c r="U479" s="796">
        <v>6</v>
      </c>
      <c r="V479" s="797">
        <v>7</v>
      </c>
      <c r="W479" s="1082"/>
      <c r="X479" s="861"/>
      <c r="Y479" s="861"/>
      <c r="Z479" s="861"/>
    </row>
    <row r="480" spans="1:26" x14ac:dyDescent="0.2">
      <c r="A480" s="236" t="s">
        <v>3</v>
      </c>
      <c r="B480" s="874">
        <v>4265</v>
      </c>
      <c r="C480" s="849">
        <v>4265</v>
      </c>
      <c r="D480" s="849">
        <v>4265</v>
      </c>
      <c r="E480" s="849">
        <v>4265</v>
      </c>
      <c r="F480" s="849">
        <v>4265</v>
      </c>
      <c r="G480" s="849">
        <v>4265</v>
      </c>
      <c r="H480" s="848">
        <v>4265</v>
      </c>
      <c r="I480" s="874">
        <v>4265</v>
      </c>
      <c r="J480" s="849">
        <v>4265</v>
      </c>
      <c r="K480" s="849">
        <v>4265</v>
      </c>
      <c r="L480" s="849">
        <v>4265</v>
      </c>
      <c r="M480" s="849">
        <v>4265</v>
      </c>
      <c r="N480" s="849">
        <v>4265</v>
      </c>
      <c r="O480" s="848">
        <v>4265</v>
      </c>
      <c r="P480" s="874">
        <v>4265</v>
      </c>
      <c r="Q480" s="849">
        <v>4265</v>
      </c>
      <c r="R480" s="849">
        <v>4265</v>
      </c>
      <c r="S480" s="849">
        <v>4265</v>
      </c>
      <c r="T480" s="849">
        <v>4265</v>
      </c>
      <c r="U480" s="849">
        <v>4265</v>
      </c>
      <c r="V480" s="848">
        <v>4265</v>
      </c>
      <c r="W480" s="875">
        <v>4265</v>
      </c>
      <c r="X480" s="861"/>
      <c r="Y480" s="861"/>
      <c r="Z480" s="861"/>
    </row>
    <row r="481" spans="1:26" x14ac:dyDescent="0.2">
      <c r="A481" s="241" t="s">
        <v>6</v>
      </c>
      <c r="B481" s="300">
        <v>4297</v>
      </c>
      <c r="C481" s="301">
        <v>4256</v>
      </c>
      <c r="D481" s="301">
        <v>4360</v>
      </c>
      <c r="E481" s="301">
        <v>4365</v>
      </c>
      <c r="F481" s="301">
        <v>4524</v>
      </c>
      <c r="G481" s="301">
        <v>4745</v>
      </c>
      <c r="H481" s="394">
        <v>4696</v>
      </c>
      <c r="I481" s="300">
        <v>4227</v>
      </c>
      <c r="J481" s="301">
        <v>4521</v>
      </c>
      <c r="K481" s="301">
        <v>4614</v>
      </c>
      <c r="L481" s="301">
        <v>3865</v>
      </c>
      <c r="M481" s="301">
        <v>4629</v>
      </c>
      <c r="N481" s="301">
        <v>4790</v>
      </c>
      <c r="O481" s="394">
        <v>4849</v>
      </c>
      <c r="P481" s="300">
        <v>4447</v>
      </c>
      <c r="Q481" s="301">
        <v>4453</v>
      </c>
      <c r="R481" s="301">
        <v>4579</v>
      </c>
      <c r="S481" s="301">
        <v>4398</v>
      </c>
      <c r="T481" s="301">
        <v>4803</v>
      </c>
      <c r="U481" s="301">
        <v>4799</v>
      </c>
      <c r="V481" s="394">
        <v>4621</v>
      </c>
      <c r="W481" s="317">
        <v>4547</v>
      </c>
      <c r="X481" s="861"/>
      <c r="Y481" s="861"/>
      <c r="Z481" s="861"/>
    </row>
    <row r="482" spans="1:26" x14ac:dyDescent="0.2">
      <c r="A482" s="231" t="s">
        <v>7</v>
      </c>
      <c r="B482" s="302">
        <v>100</v>
      </c>
      <c r="C482" s="303">
        <v>100</v>
      </c>
      <c r="D482" s="304">
        <v>100</v>
      </c>
      <c r="E482" s="304">
        <v>100</v>
      </c>
      <c r="F482" s="304">
        <v>100</v>
      </c>
      <c r="G482" s="304">
        <v>100</v>
      </c>
      <c r="H482" s="395">
        <v>100</v>
      </c>
      <c r="I482" s="548">
        <v>100</v>
      </c>
      <c r="J482" s="304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95">
        <v>100</v>
      </c>
      <c r="P482" s="548">
        <v>100</v>
      </c>
      <c r="Q482" s="304">
        <v>91.7</v>
      </c>
      <c r="R482" s="304">
        <v>100</v>
      </c>
      <c r="S482" s="304">
        <v>75</v>
      </c>
      <c r="T482" s="304">
        <v>100</v>
      </c>
      <c r="U482" s="304">
        <v>91.7</v>
      </c>
      <c r="V482" s="395">
        <v>75</v>
      </c>
      <c r="W482" s="248">
        <v>89.2</v>
      </c>
      <c r="X482" s="861"/>
      <c r="Y482" s="861"/>
      <c r="Z482" s="861"/>
    </row>
    <row r="483" spans="1:26" ht="13.5" thickBot="1" x14ac:dyDescent="0.25">
      <c r="A483" s="231" t="s">
        <v>8</v>
      </c>
      <c r="B483" s="698">
        <v>0.04</v>
      </c>
      <c r="C483" s="699">
        <v>3.1E-2</v>
      </c>
      <c r="D483" s="801">
        <v>2.9000000000000001E-2</v>
      </c>
      <c r="E483" s="801">
        <v>1.2E-2</v>
      </c>
      <c r="F483" s="801">
        <v>3.2000000000000001E-2</v>
      </c>
      <c r="G483" s="801">
        <v>3.6999999999999998E-2</v>
      </c>
      <c r="H483" s="802">
        <v>4.1000000000000002E-2</v>
      </c>
      <c r="I483" s="809">
        <v>4.9000000000000002E-2</v>
      </c>
      <c r="J483" s="801">
        <v>0.02</v>
      </c>
      <c r="K483" s="801">
        <v>2.1999999999999999E-2</v>
      </c>
      <c r="L483" s="801">
        <v>5.3999999999999999E-2</v>
      </c>
      <c r="M483" s="801">
        <v>2.5000000000000001E-2</v>
      </c>
      <c r="N483" s="801">
        <v>3.5999999999999997E-2</v>
      </c>
      <c r="O483" s="802">
        <v>3.7999999999999999E-2</v>
      </c>
      <c r="P483" s="809">
        <v>4.5999999999999999E-2</v>
      </c>
      <c r="Q483" s="801">
        <v>4.8000000000000001E-2</v>
      </c>
      <c r="R483" s="801">
        <v>4.1000000000000002E-2</v>
      </c>
      <c r="S483" s="801">
        <v>7.1999999999999995E-2</v>
      </c>
      <c r="T483" s="801">
        <v>0.03</v>
      </c>
      <c r="U483" s="801">
        <v>6.3E-2</v>
      </c>
      <c r="V483" s="802">
        <v>8.4000000000000005E-2</v>
      </c>
      <c r="W483" s="879">
        <v>6.2E-2</v>
      </c>
      <c r="X483" s="861"/>
      <c r="Y483" s="861"/>
      <c r="Z483" s="861"/>
    </row>
    <row r="484" spans="1:26" x14ac:dyDescent="0.2">
      <c r="A484" s="241" t="s">
        <v>1</v>
      </c>
      <c r="B484" s="774">
        <f t="shared" ref="B484:W484" si="111">B481/B480*100-100</f>
        <v>0.75029308323564692</v>
      </c>
      <c r="C484" s="775">
        <f t="shared" si="111"/>
        <v>-0.2110199296600257</v>
      </c>
      <c r="D484" s="775">
        <f t="shared" si="111"/>
        <v>2.2274325908557984</v>
      </c>
      <c r="E484" s="775">
        <f t="shared" si="111"/>
        <v>2.3446658851113682</v>
      </c>
      <c r="F484" s="775">
        <f t="shared" si="111"/>
        <v>6.0726846424384462</v>
      </c>
      <c r="G484" s="775">
        <f t="shared" si="111"/>
        <v>11.25439624853459</v>
      </c>
      <c r="H484" s="787">
        <f t="shared" si="111"/>
        <v>10.10550996483002</v>
      </c>
      <c r="I484" s="774">
        <f t="shared" si="111"/>
        <v>-0.89097303634233072</v>
      </c>
      <c r="J484" s="775">
        <f t="shared" si="111"/>
        <v>6.0023446658851185</v>
      </c>
      <c r="K484" s="775">
        <f t="shared" si="111"/>
        <v>8.1828839390386747</v>
      </c>
      <c r="L484" s="775">
        <f t="shared" si="111"/>
        <v>-9.378663540445487</v>
      </c>
      <c r="M484" s="775">
        <f t="shared" si="111"/>
        <v>8.5345838218053842</v>
      </c>
      <c r="N484" s="775">
        <f t="shared" si="111"/>
        <v>12.309495896834704</v>
      </c>
      <c r="O484" s="787">
        <f t="shared" si="111"/>
        <v>13.692848769050414</v>
      </c>
      <c r="P484" s="774">
        <f t="shared" si="111"/>
        <v>4.2672919109026992</v>
      </c>
      <c r="Q484" s="775">
        <f t="shared" si="111"/>
        <v>4.407971864009383</v>
      </c>
      <c r="R484" s="775">
        <f t="shared" si="111"/>
        <v>7.3622508792497143</v>
      </c>
      <c r="S484" s="775">
        <f t="shared" si="111"/>
        <v>3.1184056271981149</v>
      </c>
      <c r="T484" s="775">
        <f t="shared" si="111"/>
        <v>12.614302461899186</v>
      </c>
      <c r="U484" s="775">
        <f t="shared" si="111"/>
        <v>12.520515826494716</v>
      </c>
      <c r="V484" s="787">
        <f t="shared" si="111"/>
        <v>8.3470105509964867</v>
      </c>
      <c r="W484" s="411">
        <f t="shared" si="111"/>
        <v>6.6119577960140674</v>
      </c>
      <c r="X484" s="861"/>
      <c r="Y484" s="861"/>
      <c r="Z484" s="861"/>
    </row>
    <row r="485" spans="1:26" ht="13.5" thickBot="1" x14ac:dyDescent="0.25">
      <c r="A485" s="231" t="s">
        <v>27</v>
      </c>
      <c r="B485" s="220">
        <f t="shared" ref="B485:W485" si="112">B481-B468</f>
        <v>-30</v>
      </c>
      <c r="C485" s="221">
        <f t="shared" si="112"/>
        <v>-230</v>
      </c>
      <c r="D485" s="221">
        <f t="shared" si="112"/>
        <v>-43</v>
      </c>
      <c r="E485" s="221">
        <f t="shared" si="112"/>
        <v>-51</v>
      </c>
      <c r="F485" s="221">
        <f t="shared" si="112"/>
        <v>-139</v>
      </c>
      <c r="G485" s="221">
        <f t="shared" si="112"/>
        <v>-71</v>
      </c>
      <c r="H485" s="226">
        <f t="shared" si="112"/>
        <v>-185</v>
      </c>
      <c r="I485" s="220">
        <f t="shared" si="112"/>
        <v>-310</v>
      </c>
      <c r="J485" s="221">
        <f t="shared" si="112"/>
        <v>208</v>
      </c>
      <c r="K485" s="221">
        <f t="shared" si="112"/>
        <v>188</v>
      </c>
      <c r="L485" s="221">
        <f t="shared" si="112"/>
        <v>-448</v>
      </c>
      <c r="M485" s="221">
        <f t="shared" si="112"/>
        <v>38</v>
      </c>
      <c r="N485" s="221">
        <f t="shared" si="112"/>
        <v>220</v>
      </c>
      <c r="O485" s="226">
        <f t="shared" si="112"/>
        <v>350</v>
      </c>
      <c r="P485" s="220">
        <f t="shared" si="112"/>
        <v>28</v>
      </c>
      <c r="Q485" s="221">
        <f t="shared" si="112"/>
        <v>-72</v>
      </c>
      <c r="R485" s="221">
        <f t="shared" si="112"/>
        <v>170</v>
      </c>
      <c r="S485" s="221">
        <f t="shared" si="112"/>
        <v>-105</v>
      </c>
      <c r="T485" s="221">
        <f t="shared" si="112"/>
        <v>396</v>
      </c>
      <c r="U485" s="221">
        <f t="shared" si="112"/>
        <v>321</v>
      </c>
      <c r="V485" s="226">
        <f t="shared" si="112"/>
        <v>299</v>
      </c>
      <c r="W485" s="370">
        <f t="shared" si="112"/>
        <v>49</v>
      </c>
      <c r="X485" s="861"/>
      <c r="Y485" s="861"/>
      <c r="Z485" s="861"/>
    </row>
    <row r="486" spans="1:26" x14ac:dyDescent="0.2">
      <c r="A486" s="267" t="s">
        <v>52</v>
      </c>
      <c r="B486" s="856">
        <v>54</v>
      </c>
      <c r="C486" s="857">
        <v>55</v>
      </c>
      <c r="D486" s="857">
        <v>55</v>
      </c>
      <c r="E486" s="857">
        <v>14</v>
      </c>
      <c r="F486" s="857">
        <v>55</v>
      </c>
      <c r="G486" s="857">
        <v>54</v>
      </c>
      <c r="H486" s="858">
        <v>55</v>
      </c>
      <c r="I486" s="859">
        <v>51</v>
      </c>
      <c r="J486" s="857">
        <v>52</v>
      </c>
      <c r="K486" s="857">
        <v>52</v>
      </c>
      <c r="L486" s="857">
        <v>10</v>
      </c>
      <c r="M486" s="857">
        <v>52</v>
      </c>
      <c r="N486" s="857">
        <v>51</v>
      </c>
      <c r="O486" s="860">
        <v>52</v>
      </c>
      <c r="P486" s="851">
        <v>55</v>
      </c>
      <c r="Q486" s="852">
        <v>55</v>
      </c>
      <c r="R486" s="852">
        <v>55</v>
      </c>
      <c r="S486" s="852">
        <v>12</v>
      </c>
      <c r="T486" s="852">
        <v>55</v>
      </c>
      <c r="U486" s="852">
        <v>54</v>
      </c>
      <c r="V486" s="853">
        <v>55</v>
      </c>
      <c r="W486" s="371">
        <f>SUM(B486:V486)</f>
        <v>1003</v>
      </c>
      <c r="X486" s="861" t="s">
        <v>56</v>
      </c>
      <c r="Y486" s="265">
        <f>W473-W486</f>
        <v>-53</v>
      </c>
      <c r="Z486" s="306">
        <f>Y486/W473</f>
        <v>-5.5789473684210528E-2</v>
      </c>
    </row>
    <row r="487" spans="1:26" x14ac:dyDescent="0.2">
      <c r="A487" s="267" t="s">
        <v>28</v>
      </c>
      <c r="B487" s="866">
        <v>150</v>
      </c>
      <c r="C487" s="867">
        <v>150</v>
      </c>
      <c r="D487" s="867">
        <v>149</v>
      </c>
      <c r="E487" s="867">
        <v>150</v>
      </c>
      <c r="F487" s="867">
        <v>149</v>
      </c>
      <c r="G487" s="867">
        <v>148.5</v>
      </c>
      <c r="H487" s="868">
        <v>147.5</v>
      </c>
      <c r="I487" s="866">
        <v>150</v>
      </c>
      <c r="J487" s="867">
        <v>150</v>
      </c>
      <c r="K487" s="867">
        <v>149</v>
      </c>
      <c r="L487" s="867">
        <v>150</v>
      </c>
      <c r="M487" s="867">
        <v>149</v>
      </c>
      <c r="N487" s="867">
        <v>147.5</v>
      </c>
      <c r="O487" s="868">
        <v>147.5</v>
      </c>
      <c r="P487" s="866">
        <v>150</v>
      </c>
      <c r="Q487" s="867">
        <v>150</v>
      </c>
      <c r="R487" s="867">
        <v>149</v>
      </c>
      <c r="S487" s="867">
        <v>150</v>
      </c>
      <c r="T487" s="867">
        <v>149</v>
      </c>
      <c r="U487" s="867">
        <v>148.5</v>
      </c>
      <c r="V487" s="868">
        <v>147.5</v>
      </c>
      <c r="W487" s="862"/>
      <c r="X487" s="861" t="s">
        <v>57</v>
      </c>
      <c r="Y487" s="861">
        <v>148.26</v>
      </c>
      <c r="Z487" s="861"/>
    </row>
    <row r="488" spans="1:26" ht="13.5" thickBot="1" x14ac:dyDescent="0.25">
      <c r="A488" s="268" t="s">
        <v>26</v>
      </c>
      <c r="B488" s="550">
        <f t="shared" ref="B488:V488" si="113">B487-B474</f>
        <v>150</v>
      </c>
      <c r="C488" s="551">
        <f t="shared" si="113"/>
        <v>150</v>
      </c>
      <c r="D488" s="551">
        <f t="shared" si="113"/>
        <v>149</v>
      </c>
      <c r="E488" s="551">
        <f t="shared" si="113"/>
        <v>150</v>
      </c>
      <c r="F488" s="551">
        <f t="shared" si="113"/>
        <v>149</v>
      </c>
      <c r="G488" s="551">
        <f t="shared" si="113"/>
        <v>148.5</v>
      </c>
      <c r="H488" s="533">
        <f t="shared" si="113"/>
        <v>147.5</v>
      </c>
      <c r="I488" s="550">
        <f t="shared" si="113"/>
        <v>150</v>
      </c>
      <c r="J488" s="551">
        <f t="shared" si="113"/>
        <v>150</v>
      </c>
      <c r="K488" s="551">
        <f t="shared" si="113"/>
        <v>149</v>
      </c>
      <c r="L488" s="551">
        <f t="shared" si="113"/>
        <v>150</v>
      </c>
      <c r="M488" s="551">
        <f t="shared" si="113"/>
        <v>149</v>
      </c>
      <c r="N488" s="551">
        <f t="shared" si="113"/>
        <v>147.5</v>
      </c>
      <c r="O488" s="533">
        <f t="shared" si="113"/>
        <v>147.5</v>
      </c>
      <c r="P488" s="550">
        <f t="shared" si="113"/>
        <v>150</v>
      </c>
      <c r="Q488" s="551">
        <f t="shared" si="113"/>
        <v>150</v>
      </c>
      <c r="R488" s="551">
        <f t="shared" si="113"/>
        <v>149</v>
      </c>
      <c r="S488" s="551">
        <f t="shared" si="113"/>
        <v>150</v>
      </c>
      <c r="T488" s="551">
        <f t="shared" si="113"/>
        <v>149</v>
      </c>
      <c r="U488" s="551">
        <f t="shared" si="113"/>
        <v>148.5</v>
      </c>
      <c r="V488" s="533">
        <f t="shared" si="113"/>
        <v>147.5</v>
      </c>
      <c r="W488" s="333"/>
      <c r="X488" s="861" t="s">
        <v>26</v>
      </c>
      <c r="Y488" s="861">
        <f>Y487-Y474</f>
        <v>-1.210000000000008</v>
      </c>
      <c r="Z488" s="861"/>
    </row>
    <row r="490" spans="1:26" ht="13.5" thickBot="1" x14ac:dyDescent="0.25"/>
    <row r="491" spans="1:26" ht="13.5" thickBot="1" x14ac:dyDescent="0.25">
      <c r="A491" s="272" t="s">
        <v>253</v>
      </c>
      <c r="B491" s="968" t="s">
        <v>53</v>
      </c>
      <c r="C491" s="969"/>
      <c r="D491" s="969"/>
      <c r="E491" s="969"/>
      <c r="F491" s="969"/>
      <c r="G491" s="969"/>
      <c r="H491" s="970"/>
      <c r="I491" s="968" t="s">
        <v>114</v>
      </c>
      <c r="J491" s="969"/>
      <c r="K491" s="969"/>
      <c r="L491" s="969"/>
      <c r="M491" s="969"/>
      <c r="N491" s="969"/>
      <c r="O491" s="970"/>
      <c r="P491" s="968" t="s">
        <v>63</v>
      </c>
      <c r="Q491" s="969"/>
      <c r="R491" s="969"/>
      <c r="S491" s="969"/>
      <c r="T491" s="969"/>
      <c r="U491" s="969"/>
      <c r="V491" s="970"/>
      <c r="W491" s="1081" t="s">
        <v>0</v>
      </c>
      <c r="X491" s="880">
        <v>229</v>
      </c>
      <c r="Y491" s="880"/>
      <c r="Z491" s="880"/>
    </row>
    <row r="492" spans="1:26" x14ac:dyDescent="0.2">
      <c r="A492" s="231" t="s">
        <v>54</v>
      </c>
      <c r="B492" s="795">
        <v>1</v>
      </c>
      <c r="C492" s="796">
        <v>2</v>
      </c>
      <c r="D492" s="796">
        <v>3</v>
      </c>
      <c r="E492" s="796">
        <v>4</v>
      </c>
      <c r="F492" s="796">
        <v>5</v>
      </c>
      <c r="G492" s="796">
        <v>6</v>
      </c>
      <c r="H492" s="797">
        <v>7</v>
      </c>
      <c r="I492" s="795">
        <v>1</v>
      </c>
      <c r="J492" s="796">
        <v>2</v>
      </c>
      <c r="K492" s="796">
        <v>3</v>
      </c>
      <c r="L492" s="796">
        <v>4</v>
      </c>
      <c r="M492" s="796">
        <v>5</v>
      </c>
      <c r="N492" s="796">
        <v>6</v>
      </c>
      <c r="O492" s="797">
        <v>7</v>
      </c>
      <c r="P492" s="795">
        <v>1</v>
      </c>
      <c r="Q492" s="796">
        <v>2</v>
      </c>
      <c r="R492" s="796">
        <v>3</v>
      </c>
      <c r="S492" s="796">
        <v>4</v>
      </c>
      <c r="T492" s="796">
        <v>5</v>
      </c>
      <c r="U492" s="796">
        <v>6</v>
      </c>
      <c r="V492" s="797">
        <v>7</v>
      </c>
      <c r="W492" s="1082"/>
      <c r="X492" s="880"/>
      <c r="Y492" s="880"/>
      <c r="Z492" s="880"/>
    </row>
    <row r="493" spans="1:26" x14ac:dyDescent="0.2">
      <c r="A493" s="236" t="s">
        <v>3</v>
      </c>
      <c r="B493" s="874">
        <v>4280</v>
      </c>
      <c r="C493" s="849">
        <v>4280</v>
      </c>
      <c r="D493" s="849">
        <v>4280</v>
      </c>
      <c r="E493" s="849">
        <v>4280</v>
      </c>
      <c r="F493" s="849">
        <v>4280</v>
      </c>
      <c r="G493" s="849">
        <v>4280</v>
      </c>
      <c r="H493" s="848">
        <v>4280</v>
      </c>
      <c r="I493" s="874">
        <v>4280</v>
      </c>
      <c r="J493" s="849">
        <v>4280</v>
      </c>
      <c r="K493" s="849">
        <v>4280</v>
      </c>
      <c r="L493" s="849">
        <v>4280</v>
      </c>
      <c r="M493" s="849">
        <v>4280</v>
      </c>
      <c r="N493" s="849">
        <v>4280</v>
      </c>
      <c r="O493" s="848">
        <v>4280</v>
      </c>
      <c r="P493" s="874">
        <v>4280</v>
      </c>
      <c r="Q493" s="849">
        <v>4280</v>
      </c>
      <c r="R493" s="849">
        <v>4280</v>
      </c>
      <c r="S493" s="849">
        <v>4280</v>
      </c>
      <c r="T493" s="849">
        <v>4280</v>
      </c>
      <c r="U493" s="849">
        <v>4280</v>
      </c>
      <c r="V493" s="848">
        <v>4280</v>
      </c>
      <c r="W493" s="875">
        <v>4280</v>
      </c>
      <c r="X493" s="880"/>
      <c r="Y493" s="880"/>
      <c r="Z493" s="880"/>
    </row>
    <row r="494" spans="1:26" x14ac:dyDescent="0.2">
      <c r="A494" s="241" t="s">
        <v>6</v>
      </c>
      <c r="B494" s="300">
        <v>4478</v>
      </c>
      <c r="C494" s="301">
        <v>4465</v>
      </c>
      <c r="D494" s="301">
        <v>4667</v>
      </c>
      <c r="E494" s="301">
        <v>4389</v>
      </c>
      <c r="F494" s="301">
        <v>4701</v>
      </c>
      <c r="G494" s="301">
        <v>4917</v>
      </c>
      <c r="H494" s="394">
        <v>4810</v>
      </c>
      <c r="I494" s="300">
        <v>4861</v>
      </c>
      <c r="J494" s="301">
        <v>4859</v>
      </c>
      <c r="K494" s="301">
        <v>4686</v>
      </c>
      <c r="L494" s="301">
        <v>3896</v>
      </c>
      <c r="M494" s="301">
        <v>4519</v>
      </c>
      <c r="N494" s="301">
        <v>4507</v>
      </c>
      <c r="O494" s="394">
        <v>4405</v>
      </c>
      <c r="P494" s="300">
        <v>4377</v>
      </c>
      <c r="Q494" s="301">
        <v>4254</v>
      </c>
      <c r="R494" s="301">
        <v>4373</v>
      </c>
      <c r="S494" s="301">
        <v>4345</v>
      </c>
      <c r="T494" s="301">
        <v>4549</v>
      </c>
      <c r="U494" s="301">
        <v>4843</v>
      </c>
      <c r="V494" s="394">
        <v>4678</v>
      </c>
      <c r="W494" s="317">
        <v>4587</v>
      </c>
      <c r="X494" s="880"/>
      <c r="Y494" s="880"/>
      <c r="Z494" s="880"/>
    </row>
    <row r="495" spans="1:26" x14ac:dyDescent="0.2">
      <c r="A495" s="231" t="s">
        <v>7</v>
      </c>
      <c r="B495" s="302">
        <v>100</v>
      </c>
      <c r="C495" s="303">
        <v>100</v>
      </c>
      <c r="D495" s="304">
        <v>100</v>
      </c>
      <c r="E495" s="304">
        <v>75</v>
      </c>
      <c r="F495" s="304">
        <v>91.7</v>
      </c>
      <c r="G495" s="304">
        <v>100</v>
      </c>
      <c r="H495" s="395">
        <v>83.3</v>
      </c>
      <c r="I495" s="548">
        <v>100</v>
      </c>
      <c r="J495" s="304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95">
        <v>100</v>
      </c>
      <c r="P495" s="548">
        <v>100</v>
      </c>
      <c r="Q495" s="304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95">
        <v>91.7</v>
      </c>
      <c r="W495" s="248">
        <v>87.8</v>
      </c>
      <c r="X495" s="880"/>
      <c r="Y495" s="880"/>
      <c r="Z495" s="880"/>
    </row>
    <row r="496" spans="1:26" ht="13.5" thickBot="1" x14ac:dyDescent="0.25">
      <c r="A496" s="231" t="s">
        <v>8</v>
      </c>
      <c r="B496" s="698">
        <v>0.03</v>
      </c>
      <c r="C496" s="699">
        <v>4.4999999999999998E-2</v>
      </c>
      <c r="D496" s="801">
        <v>3.7999999999999999E-2</v>
      </c>
      <c r="E496" s="801">
        <v>7.6999999999999999E-2</v>
      </c>
      <c r="F496" s="801">
        <v>4.2999999999999997E-2</v>
      </c>
      <c r="G496" s="801">
        <v>5.3999999999999999E-2</v>
      </c>
      <c r="H496" s="802">
        <v>9.1999999999999998E-2</v>
      </c>
      <c r="I496" s="809">
        <v>3.7999999999999999E-2</v>
      </c>
      <c r="J496" s="801">
        <v>3.9E-2</v>
      </c>
      <c r="K496" s="801">
        <v>3.7999999999999999E-2</v>
      </c>
      <c r="L496" s="801">
        <v>4.8000000000000001E-2</v>
      </c>
      <c r="M496" s="801">
        <v>0.05</v>
      </c>
      <c r="N496" s="801">
        <v>0.02</v>
      </c>
      <c r="O496" s="802">
        <v>3.2000000000000001E-2</v>
      </c>
      <c r="P496" s="809">
        <v>4.2000000000000003E-2</v>
      </c>
      <c r="Q496" s="801">
        <v>3.9E-2</v>
      </c>
      <c r="R496" s="801">
        <v>4.1000000000000002E-2</v>
      </c>
      <c r="S496" s="801">
        <v>0.02</v>
      </c>
      <c r="T496" s="801">
        <v>3.4000000000000002E-2</v>
      </c>
      <c r="U496" s="801">
        <v>3.6999999999999998E-2</v>
      </c>
      <c r="V496" s="802">
        <v>5.3999999999999999E-2</v>
      </c>
      <c r="W496" s="879">
        <v>6.4000000000000001E-2</v>
      </c>
      <c r="X496" s="880"/>
      <c r="Y496" s="880"/>
      <c r="Z496" s="880"/>
    </row>
    <row r="497" spans="1:26" x14ac:dyDescent="0.2">
      <c r="A497" s="241" t="s">
        <v>1</v>
      </c>
      <c r="B497" s="774">
        <f t="shared" ref="B497:W497" si="114">B494/B493*100-100</f>
        <v>4.6261682242990645</v>
      </c>
      <c r="C497" s="775">
        <f t="shared" si="114"/>
        <v>4.3224299065420553</v>
      </c>
      <c r="D497" s="775">
        <f t="shared" si="114"/>
        <v>9.0420560747663643</v>
      </c>
      <c r="E497" s="775">
        <f t="shared" si="114"/>
        <v>2.5467289719626223</v>
      </c>
      <c r="F497" s="775">
        <f t="shared" si="114"/>
        <v>9.8364485981308434</v>
      </c>
      <c r="G497" s="775">
        <f t="shared" si="114"/>
        <v>14.883177570093451</v>
      </c>
      <c r="H497" s="787">
        <f t="shared" si="114"/>
        <v>12.383177570093466</v>
      </c>
      <c r="I497" s="774">
        <f t="shared" si="114"/>
        <v>13.574766355140184</v>
      </c>
      <c r="J497" s="775">
        <f t="shared" si="114"/>
        <v>13.528037383177562</v>
      </c>
      <c r="K497" s="775">
        <f t="shared" si="114"/>
        <v>9.4859813084112119</v>
      </c>
      <c r="L497" s="775">
        <f t="shared" si="114"/>
        <v>-8.9719626168224238</v>
      </c>
      <c r="M497" s="775">
        <f t="shared" si="114"/>
        <v>5.5841121495327144</v>
      </c>
      <c r="N497" s="775">
        <f t="shared" si="114"/>
        <v>5.3037383177570092</v>
      </c>
      <c r="O497" s="787">
        <f t="shared" si="114"/>
        <v>2.9205607476635578</v>
      </c>
      <c r="P497" s="774">
        <f t="shared" si="114"/>
        <v>2.2663551401869171</v>
      </c>
      <c r="Q497" s="775">
        <f t="shared" si="114"/>
        <v>-0.60747663551401843</v>
      </c>
      <c r="R497" s="775">
        <f t="shared" si="114"/>
        <v>2.1728971962616868</v>
      </c>
      <c r="S497" s="775">
        <f t="shared" si="114"/>
        <v>1.5186915887850319</v>
      </c>
      <c r="T497" s="775">
        <f t="shared" si="114"/>
        <v>6.2850467289719631</v>
      </c>
      <c r="U497" s="775">
        <f t="shared" si="114"/>
        <v>13.154205607476641</v>
      </c>
      <c r="V497" s="787">
        <f t="shared" si="114"/>
        <v>9.299065420560737</v>
      </c>
      <c r="W497" s="411">
        <f t="shared" si="114"/>
        <v>7.1728971962616868</v>
      </c>
      <c r="X497" s="880"/>
      <c r="Y497" s="880"/>
      <c r="Z497" s="880"/>
    </row>
    <row r="498" spans="1:26" ht="13.5" thickBot="1" x14ac:dyDescent="0.25">
      <c r="A498" s="231" t="s">
        <v>27</v>
      </c>
      <c r="B498" s="220">
        <f t="shared" ref="B498:W498" si="115">B494-B481</f>
        <v>181</v>
      </c>
      <c r="C498" s="221">
        <f t="shared" si="115"/>
        <v>209</v>
      </c>
      <c r="D498" s="221">
        <f t="shared" si="115"/>
        <v>307</v>
      </c>
      <c r="E498" s="221">
        <f t="shared" si="115"/>
        <v>24</v>
      </c>
      <c r="F498" s="221">
        <f t="shared" si="115"/>
        <v>177</v>
      </c>
      <c r="G498" s="221">
        <f t="shared" si="115"/>
        <v>172</v>
      </c>
      <c r="H498" s="226">
        <f t="shared" si="115"/>
        <v>114</v>
      </c>
      <c r="I498" s="220">
        <f t="shared" si="115"/>
        <v>634</v>
      </c>
      <c r="J498" s="221">
        <f t="shared" si="115"/>
        <v>338</v>
      </c>
      <c r="K498" s="221">
        <f t="shared" si="115"/>
        <v>72</v>
      </c>
      <c r="L498" s="221">
        <f t="shared" si="115"/>
        <v>31</v>
      </c>
      <c r="M498" s="221">
        <f t="shared" si="115"/>
        <v>-110</v>
      </c>
      <c r="N498" s="221">
        <f t="shared" si="115"/>
        <v>-283</v>
      </c>
      <c r="O498" s="226">
        <f t="shared" si="115"/>
        <v>-444</v>
      </c>
      <c r="P498" s="220">
        <f t="shared" si="115"/>
        <v>-70</v>
      </c>
      <c r="Q498" s="221">
        <f t="shared" si="115"/>
        <v>-199</v>
      </c>
      <c r="R498" s="221">
        <f t="shared" si="115"/>
        <v>-206</v>
      </c>
      <c r="S498" s="221">
        <f t="shared" si="115"/>
        <v>-53</v>
      </c>
      <c r="T498" s="221">
        <f t="shared" si="115"/>
        <v>-254</v>
      </c>
      <c r="U498" s="221">
        <f t="shared" si="115"/>
        <v>44</v>
      </c>
      <c r="V498" s="226">
        <f t="shared" si="115"/>
        <v>57</v>
      </c>
      <c r="W498" s="370">
        <f t="shared" si="115"/>
        <v>40</v>
      </c>
      <c r="X498" s="880"/>
      <c r="Y498" s="880"/>
      <c r="Z498" s="880"/>
    </row>
    <row r="499" spans="1:26" x14ac:dyDescent="0.2">
      <c r="A499" s="267" t="s">
        <v>52</v>
      </c>
      <c r="B499" s="856">
        <v>54</v>
      </c>
      <c r="C499" s="857">
        <v>55</v>
      </c>
      <c r="D499" s="857">
        <v>55</v>
      </c>
      <c r="E499" s="857">
        <v>13</v>
      </c>
      <c r="F499" s="857">
        <v>55</v>
      </c>
      <c r="G499" s="857">
        <v>54</v>
      </c>
      <c r="H499" s="858">
        <v>55</v>
      </c>
      <c r="I499" s="859">
        <v>51</v>
      </c>
      <c r="J499" s="857">
        <v>52</v>
      </c>
      <c r="K499" s="857">
        <v>52</v>
      </c>
      <c r="L499" s="857">
        <v>10</v>
      </c>
      <c r="M499" s="857">
        <v>51</v>
      </c>
      <c r="N499" s="857">
        <v>51</v>
      </c>
      <c r="O499" s="860">
        <v>52</v>
      </c>
      <c r="P499" s="851">
        <v>55</v>
      </c>
      <c r="Q499" s="852">
        <v>55</v>
      </c>
      <c r="R499" s="852">
        <v>55</v>
      </c>
      <c r="S499" s="852">
        <v>12</v>
      </c>
      <c r="T499" s="852">
        <v>54</v>
      </c>
      <c r="U499" s="852">
        <v>54</v>
      </c>
      <c r="V499" s="853">
        <v>55</v>
      </c>
      <c r="W499" s="371">
        <f>SUM(B499:V499)</f>
        <v>1000</v>
      </c>
      <c r="X499" s="880" t="s">
        <v>56</v>
      </c>
      <c r="Y499" s="265">
        <f>W486-W499</f>
        <v>3</v>
      </c>
      <c r="Z499" s="306">
        <f>Y499/W486</f>
        <v>2.9910269192422734E-3</v>
      </c>
    </row>
    <row r="500" spans="1:26" x14ac:dyDescent="0.2">
      <c r="A500" s="267" t="s">
        <v>28</v>
      </c>
      <c r="B500" s="885">
        <v>150.5</v>
      </c>
      <c r="C500" s="888">
        <v>150.5</v>
      </c>
      <c r="D500" s="886">
        <v>150</v>
      </c>
      <c r="E500" s="886">
        <v>150.5</v>
      </c>
      <c r="F500" s="886">
        <v>149.5</v>
      </c>
      <c r="G500" s="886">
        <v>149</v>
      </c>
      <c r="H500" s="889">
        <v>149</v>
      </c>
      <c r="I500" s="885">
        <v>150.5</v>
      </c>
      <c r="J500" s="888">
        <v>150.5</v>
      </c>
      <c r="K500" s="886">
        <v>149.5</v>
      </c>
      <c r="L500" s="886">
        <v>150.5</v>
      </c>
      <c r="M500" s="886">
        <v>149.5</v>
      </c>
      <c r="N500" s="886">
        <v>148</v>
      </c>
      <c r="O500" s="887">
        <v>148</v>
      </c>
      <c r="P500" s="885">
        <v>150.5</v>
      </c>
      <c r="Q500" s="888">
        <v>150.5</v>
      </c>
      <c r="R500" s="886">
        <v>149.5</v>
      </c>
      <c r="S500" s="886">
        <v>150.5</v>
      </c>
      <c r="T500" s="886">
        <v>149.5</v>
      </c>
      <c r="U500" s="886">
        <v>149</v>
      </c>
      <c r="V500" s="889">
        <v>149</v>
      </c>
      <c r="W500" s="881"/>
      <c r="X500" s="880" t="s">
        <v>57</v>
      </c>
      <c r="Y500" s="880">
        <v>149.71</v>
      </c>
      <c r="Z500" s="880"/>
    </row>
    <row r="501" spans="1:26" ht="13.5" thickBot="1" x14ac:dyDescent="0.25">
      <c r="A501" s="268" t="s">
        <v>26</v>
      </c>
      <c r="B501" s="550">
        <f t="shared" ref="B501:V501" si="116">B500-B487</f>
        <v>0.5</v>
      </c>
      <c r="C501" s="551">
        <f t="shared" si="116"/>
        <v>0.5</v>
      </c>
      <c r="D501" s="551">
        <f t="shared" si="116"/>
        <v>1</v>
      </c>
      <c r="E501" s="551">
        <f t="shared" si="116"/>
        <v>0.5</v>
      </c>
      <c r="F501" s="551">
        <f t="shared" si="116"/>
        <v>0.5</v>
      </c>
      <c r="G501" s="551">
        <f t="shared" si="116"/>
        <v>0.5</v>
      </c>
      <c r="H501" s="533">
        <f t="shared" si="116"/>
        <v>1.5</v>
      </c>
      <c r="I501" s="550">
        <f t="shared" si="116"/>
        <v>0.5</v>
      </c>
      <c r="J501" s="551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33">
        <f t="shared" si="116"/>
        <v>0.5</v>
      </c>
      <c r="P501" s="550">
        <f t="shared" si="116"/>
        <v>0.5</v>
      </c>
      <c r="Q501" s="551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33">
        <f t="shared" si="116"/>
        <v>1.5</v>
      </c>
      <c r="W501" s="333"/>
      <c r="X501" s="880" t="s">
        <v>26</v>
      </c>
      <c r="Y501" s="880">
        <f>Y500-Y487</f>
        <v>1.4500000000000171</v>
      </c>
      <c r="Z501" s="880"/>
    </row>
    <row r="503" spans="1:26" ht="13.5" thickBot="1" x14ac:dyDescent="0.25"/>
    <row r="504" spans="1:26" ht="13.5" thickBot="1" x14ac:dyDescent="0.25">
      <c r="A504" s="272" t="s">
        <v>254</v>
      </c>
      <c r="B504" s="968" t="s">
        <v>53</v>
      </c>
      <c r="C504" s="969"/>
      <c r="D504" s="969"/>
      <c r="E504" s="969"/>
      <c r="F504" s="969"/>
      <c r="G504" s="969"/>
      <c r="H504" s="970"/>
      <c r="I504" s="968" t="s">
        <v>114</v>
      </c>
      <c r="J504" s="969"/>
      <c r="K504" s="969"/>
      <c r="L504" s="969"/>
      <c r="M504" s="969"/>
      <c r="N504" s="969"/>
      <c r="O504" s="970"/>
      <c r="P504" s="968" t="s">
        <v>63</v>
      </c>
      <c r="Q504" s="969"/>
      <c r="R504" s="969"/>
      <c r="S504" s="969"/>
      <c r="T504" s="969"/>
      <c r="U504" s="969"/>
      <c r="V504" s="970"/>
      <c r="W504" s="1081" t="s">
        <v>0</v>
      </c>
      <c r="X504" s="890">
        <v>200</v>
      </c>
      <c r="Y504" s="890"/>
      <c r="Z504" s="890"/>
    </row>
    <row r="505" spans="1:26" x14ac:dyDescent="0.2">
      <c r="A505" s="231" t="s">
        <v>54</v>
      </c>
      <c r="B505" s="795">
        <v>1</v>
      </c>
      <c r="C505" s="796">
        <v>2</v>
      </c>
      <c r="D505" s="796">
        <v>3</v>
      </c>
      <c r="E505" s="796">
        <v>4</v>
      </c>
      <c r="F505" s="796">
        <v>5</v>
      </c>
      <c r="G505" s="796">
        <v>6</v>
      </c>
      <c r="H505" s="797">
        <v>7</v>
      </c>
      <c r="I505" s="795">
        <v>1</v>
      </c>
      <c r="J505" s="796">
        <v>2</v>
      </c>
      <c r="K505" s="796">
        <v>3</v>
      </c>
      <c r="L505" s="796">
        <v>4</v>
      </c>
      <c r="M505" s="796">
        <v>5</v>
      </c>
      <c r="N505" s="796">
        <v>6</v>
      </c>
      <c r="O505" s="797">
        <v>7</v>
      </c>
      <c r="P505" s="795">
        <v>1</v>
      </c>
      <c r="Q505" s="796">
        <v>2</v>
      </c>
      <c r="R505" s="796">
        <v>3</v>
      </c>
      <c r="S505" s="796">
        <v>4</v>
      </c>
      <c r="T505" s="796">
        <v>5</v>
      </c>
      <c r="U505" s="796">
        <v>6</v>
      </c>
      <c r="V505" s="797">
        <v>7</v>
      </c>
      <c r="W505" s="1082"/>
      <c r="X505" s="890"/>
      <c r="Y505" s="890"/>
      <c r="Z505" s="890"/>
    </row>
    <row r="506" spans="1:26" x14ac:dyDescent="0.2">
      <c r="A506" s="236" t="s">
        <v>3</v>
      </c>
      <c r="B506" s="874">
        <v>4295</v>
      </c>
      <c r="C506" s="849">
        <v>4295</v>
      </c>
      <c r="D506" s="849">
        <v>4295</v>
      </c>
      <c r="E506" s="849">
        <v>4295</v>
      </c>
      <c r="F506" s="849">
        <v>4295</v>
      </c>
      <c r="G506" s="849">
        <v>4295</v>
      </c>
      <c r="H506" s="848">
        <v>4295</v>
      </c>
      <c r="I506" s="874">
        <v>4295</v>
      </c>
      <c r="J506" s="849">
        <v>4295</v>
      </c>
      <c r="K506" s="849">
        <v>4295</v>
      </c>
      <c r="L506" s="849">
        <v>4295</v>
      </c>
      <c r="M506" s="849">
        <v>4295</v>
      </c>
      <c r="N506" s="849">
        <v>4295</v>
      </c>
      <c r="O506" s="848">
        <v>4295</v>
      </c>
      <c r="P506" s="874">
        <v>4295</v>
      </c>
      <c r="Q506" s="849">
        <v>4295</v>
      </c>
      <c r="R506" s="849">
        <v>4295</v>
      </c>
      <c r="S506" s="849">
        <v>4295</v>
      </c>
      <c r="T506" s="849">
        <v>4295</v>
      </c>
      <c r="U506" s="849">
        <v>4295</v>
      </c>
      <c r="V506" s="848">
        <v>4295</v>
      </c>
      <c r="W506" s="875">
        <v>4295</v>
      </c>
      <c r="X506" s="890"/>
      <c r="Y506" s="890"/>
      <c r="Z506" s="890"/>
    </row>
    <row r="507" spans="1:26" x14ac:dyDescent="0.2">
      <c r="A507" s="241" t="s">
        <v>6</v>
      </c>
      <c r="B507" s="300">
        <v>4690</v>
      </c>
      <c r="C507" s="301">
        <v>4985</v>
      </c>
      <c r="D507" s="301">
        <v>4814</v>
      </c>
      <c r="E507" s="301">
        <v>4408</v>
      </c>
      <c r="F507" s="301">
        <v>4737</v>
      </c>
      <c r="G507" s="301">
        <v>4579</v>
      </c>
      <c r="H507" s="394">
        <v>4579</v>
      </c>
      <c r="I507" s="300">
        <v>4390</v>
      </c>
      <c r="J507" s="301">
        <v>4653</v>
      </c>
      <c r="K507" s="301">
        <v>4661</v>
      </c>
      <c r="L507" s="301">
        <v>3920</v>
      </c>
      <c r="M507" s="301">
        <v>4614</v>
      </c>
      <c r="N507" s="301">
        <v>4815</v>
      </c>
      <c r="O507" s="394">
        <v>4844</v>
      </c>
      <c r="P507" s="300">
        <v>4416</v>
      </c>
      <c r="Q507" s="301">
        <v>4402</v>
      </c>
      <c r="R507" s="301">
        <v>4399</v>
      </c>
      <c r="S507" s="301">
        <v>4385</v>
      </c>
      <c r="T507" s="301">
        <v>4549</v>
      </c>
      <c r="U507" s="301">
        <v>4788</v>
      </c>
      <c r="V507" s="394">
        <v>4644</v>
      </c>
      <c r="W507" s="317">
        <v>4625</v>
      </c>
      <c r="X507" s="890"/>
      <c r="Y507" s="890"/>
      <c r="Z507" s="890"/>
    </row>
    <row r="508" spans="1:26" x14ac:dyDescent="0.2">
      <c r="A508" s="231" t="s">
        <v>7</v>
      </c>
      <c r="B508" s="302">
        <v>76.900000000000006</v>
      </c>
      <c r="C508" s="303">
        <v>92.9</v>
      </c>
      <c r="D508" s="304">
        <v>100</v>
      </c>
      <c r="E508" s="304">
        <v>66.7</v>
      </c>
      <c r="F508" s="304">
        <v>100</v>
      </c>
      <c r="G508" s="304">
        <v>100</v>
      </c>
      <c r="H508" s="395">
        <v>80</v>
      </c>
      <c r="I508" s="548">
        <v>100</v>
      </c>
      <c r="J508" s="304">
        <v>90</v>
      </c>
      <c r="K508" s="304">
        <v>90</v>
      </c>
      <c r="L508" s="304">
        <v>100</v>
      </c>
      <c r="M508" s="304">
        <v>100</v>
      </c>
      <c r="N508" s="304">
        <v>100</v>
      </c>
      <c r="O508" s="395">
        <v>100</v>
      </c>
      <c r="P508" s="548">
        <v>100</v>
      </c>
      <c r="Q508" s="304">
        <v>90</v>
      </c>
      <c r="R508" s="304">
        <v>90</v>
      </c>
      <c r="S508" s="304">
        <v>100</v>
      </c>
      <c r="T508" s="304">
        <v>100</v>
      </c>
      <c r="U508" s="304">
        <v>100</v>
      </c>
      <c r="V508" s="395">
        <v>90</v>
      </c>
      <c r="W508" s="248">
        <v>87</v>
      </c>
      <c r="X508" s="890"/>
      <c r="Y508" s="890"/>
      <c r="Z508" s="890"/>
    </row>
    <row r="509" spans="1:26" ht="13.5" thickBot="1" x14ac:dyDescent="0.25">
      <c r="A509" s="231" t="s">
        <v>8</v>
      </c>
      <c r="B509" s="698">
        <v>8.7999999999999995E-2</v>
      </c>
      <c r="C509" s="699">
        <v>6.3E-2</v>
      </c>
      <c r="D509" s="801">
        <v>1.6E-2</v>
      </c>
      <c r="E509" s="801">
        <v>9.6000000000000002E-2</v>
      </c>
      <c r="F509" s="801">
        <v>4.4999999999999998E-2</v>
      </c>
      <c r="G509" s="801">
        <v>3.5000000000000003E-2</v>
      </c>
      <c r="H509" s="802">
        <v>6.6000000000000003E-2</v>
      </c>
      <c r="I509" s="809">
        <v>3.3000000000000002E-2</v>
      </c>
      <c r="J509" s="801">
        <v>5.7000000000000002E-2</v>
      </c>
      <c r="K509" s="801">
        <v>4.5999999999999999E-2</v>
      </c>
      <c r="L509" s="801">
        <v>4.9000000000000002E-2</v>
      </c>
      <c r="M509" s="801">
        <v>0.03</v>
      </c>
      <c r="N509" s="801">
        <v>4.2999999999999997E-2</v>
      </c>
      <c r="O509" s="802">
        <v>2.8000000000000001E-2</v>
      </c>
      <c r="P509" s="809">
        <v>4.5999999999999999E-2</v>
      </c>
      <c r="Q509" s="801">
        <v>6.2E-2</v>
      </c>
      <c r="R509" s="801">
        <v>6.0999999999999999E-2</v>
      </c>
      <c r="S509" s="801">
        <v>2.4E-2</v>
      </c>
      <c r="T509" s="801">
        <v>2.5999999999999999E-2</v>
      </c>
      <c r="U509" s="801">
        <v>0.04</v>
      </c>
      <c r="V509" s="802">
        <v>5.8999999999999997E-2</v>
      </c>
      <c r="W509" s="879">
        <v>6.5000000000000002E-2</v>
      </c>
      <c r="X509" s="890"/>
      <c r="Y509" s="890"/>
      <c r="Z509" s="890"/>
    </row>
    <row r="510" spans="1:26" x14ac:dyDescent="0.2">
      <c r="A510" s="241" t="s">
        <v>1</v>
      </c>
      <c r="B510" s="774">
        <f t="shared" ref="B510:W510" si="117">B507/B506*100-100</f>
        <v>9.196740395809087</v>
      </c>
      <c r="C510" s="775">
        <f t="shared" si="117"/>
        <v>16.065192083818403</v>
      </c>
      <c r="D510" s="775">
        <f t="shared" si="117"/>
        <v>12.083818393480783</v>
      </c>
      <c r="E510" s="775">
        <f t="shared" si="117"/>
        <v>2.6309662398137306</v>
      </c>
      <c r="F510" s="775">
        <f t="shared" si="117"/>
        <v>10.291036088474968</v>
      </c>
      <c r="G510" s="775">
        <f t="shared" si="117"/>
        <v>6.6123399301513359</v>
      </c>
      <c r="H510" s="787">
        <f t="shared" si="117"/>
        <v>6.6123399301513359</v>
      </c>
      <c r="I510" s="774">
        <f t="shared" si="117"/>
        <v>2.2118742724097871</v>
      </c>
      <c r="J510" s="775">
        <f t="shared" si="117"/>
        <v>8.3352735739231605</v>
      </c>
      <c r="K510" s="775">
        <f t="shared" si="117"/>
        <v>8.5215366705471638</v>
      </c>
      <c r="L510" s="775">
        <f t="shared" si="117"/>
        <v>-8.7310826542491213</v>
      </c>
      <c r="M510" s="775">
        <f t="shared" si="117"/>
        <v>7.4272409778812545</v>
      </c>
      <c r="N510" s="775">
        <f t="shared" si="117"/>
        <v>12.10710128055878</v>
      </c>
      <c r="O510" s="787">
        <f t="shared" si="117"/>
        <v>12.782305005820717</v>
      </c>
      <c r="P510" s="774">
        <f t="shared" si="117"/>
        <v>2.8172293364377055</v>
      </c>
      <c r="Q510" s="775">
        <f t="shared" si="117"/>
        <v>2.4912689173457494</v>
      </c>
      <c r="R510" s="775">
        <f t="shared" si="117"/>
        <v>2.4214202561117588</v>
      </c>
      <c r="S510" s="775">
        <f t="shared" si="117"/>
        <v>2.0954598370198028</v>
      </c>
      <c r="T510" s="775">
        <f t="shared" si="117"/>
        <v>5.9138533178114017</v>
      </c>
      <c r="U510" s="775">
        <f t="shared" si="117"/>
        <v>11.478463329452865</v>
      </c>
      <c r="V510" s="787">
        <f t="shared" si="117"/>
        <v>8.1257275902211887</v>
      </c>
      <c r="W510" s="411">
        <f t="shared" si="117"/>
        <v>7.6833527357392342</v>
      </c>
      <c r="X510" s="890"/>
      <c r="Y510" s="890"/>
      <c r="Z510" s="890"/>
    </row>
    <row r="511" spans="1:26" ht="13.5" thickBot="1" x14ac:dyDescent="0.25">
      <c r="A511" s="231" t="s">
        <v>27</v>
      </c>
      <c r="B511" s="220">
        <f t="shared" ref="B511:W511" si="118">B507-B494</f>
        <v>212</v>
      </c>
      <c r="C511" s="221">
        <f t="shared" si="118"/>
        <v>520</v>
      </c>
      <c r="D511" s="221">
        <f t="shared" si="118"/>
        <v>147</v>
      </c>
      <c r="E511" s="221">
        <f t="shared" si="118"/>
        <v>19</v>
      </c>
      <c r="F511" s="221">
        <f t="shared" si="118"/>
        <v>36</v>
      </c>
      <c r="G511" s="221">
        <f t="shared" si="118"/>
        <v>-338</v>
      </c>
      <c r="H511" s="226">
        <f t="shared" si="118"/>
        <v>-231</v>
      </c>
      <c r="I511" s="220">
        <f t="shared" si="118"/>
        <v>-471</v>
      </c>
      <c r="J511" s="221">
        <f t="shared" si="118"/>
        <v>-206</v>
      </c>
      <c r="K511" s="221">
        <f t="shared" si="118"/>
        <v>-25</v>
      </c>
      <c r="L511" s="221">
        <f t="shared" si="118"/>
        <v>24</v>
      </c>
      <c r="M511" s="221">
        <f t="shared" si="118"/>
        <v>95</v>
      </c>
      <c r="N511" s="221">
        <f t="shared" si="118"/>
        <v>308</v>
      </c>
      <c r="O511" s="226">
        <f t="shared" si="118"/>
        <v>439</v>
      </c>
      <c r="P511" s="220">
        <f t="shared" si="118"/>
        <v>39</v>
      </c>
      <c r="Q511" s="221">
        <f t="shared" si="118"/>
        <v>148</v>
      </c>
      <c r="R511" s="221">
        <f t="shared" si="118"/>
        <v>26</v>
      </c>
      <c r="S511" s="221">
        <f t="shared" si="118"/>
        <v>40</v>
      </c>
      <c r="T511" s="221">
        <f t="shared" si="118"/>
        <v>0</v>
      </c>
      <c r="U511" s="221">
        <f t="shared" si="118"/>
        <v>-55</v>
      </c>
      <c r="V511" s="226">
        <f t="shared" si="118"/>
        <v>-34</v>
      </c>
      <c r="W511" s="370">
        <f t="shared" si="118"/>
        <v>38</v>
      </c>
      <c r="X511" s="890"/>
      <c r="Y511" s="890"/>
      <c r="Z511" s="890"/>
    </row>
    <row r="512" spans="1:26" x14ac:dyDescent="0.2">
      <c r="A512" s="267" t="s">
        <v>52</v>
      </c>
      <c r="B512" s="856">
        <v>54</v>
      </c>
      <c r="C512" s="857">
        <v>55</v>
      </c>
      <c r="D512" s="857">
        <v>55</v>
      </c>
      <c r="E512" s="857">
        <v>13</v>
      </c>
      <c r="F512" s="857">
        <v>55</v>
      </c>
      <c r="G512" s="857">
        <v>53</v>
      </c>
      <c r="H512" s="858">
        <v>55</v>
      </c>
      <c r="I512" s="859">
        <v>51</v>
      </c>
      <c r="J512" s="857">
        <v>50</v>
      </c>
      <c r="K512" s="857">
        <v>50</v>
      </c>
      <c r="L512" s="857">
        <v>10</v>
      </c>
      <c r="M512" s="857">
        <v>51</v>
      </c>
      <c r="N512" s="857">
        <v>51</v>
      </c>
      <c r="O512" s="860">
        <v>52</v>
      </c>
      <c r="P512" s="851">
        <v>55</v>
      </c>
      <c r="Q512" s="852">
        <v>55</v>
      </c>
      <c r="R512" s="852">
        <v>55</v>
      </c>
      <c r="S512" s="852">
        <v>12</v>
      </c>
      <c r="T512" s="852">
        <v>54</v>
      </c>
      <c r="U512" s="852">
        <v>54</v>
      </c>
      <c r="V512" s="853">
        <v>55</v>
      </c>
      <c r="W512" s="371">
        <f>SUM(B512:V512)</f>
        <v>995</v>
      </c>
      <c r="X512" s="890" t="s">
        <v>56</v>
      </c>
      <c r="Y512" s="265">
        <f>W499-W512</f>
        <v>5</v>
      </c>
      <c r="Z512" s="306">
        <f>Y512/W499</f>
        <v>5.0000000000000001E-3</v>
      </c>
    </row>
    <row r="513" spans="1:26" x14ac:dyDescent="0.2">
      <c r="A513" s="267" t="s">
        <v>28</v>
      </c>
      <c r="B513" s="895">
        <v>150</v>
      </c>
      <c r="C513" s="895">
        <v>150</v>
      </c>
      <c r="D513" s="896">
        <v>149</v>
      </c>
      <c r="E513" s="896">
        <v>150</v>
      </c>
      <c r="F513" s="896">
        <v>149</v>
      </c>
      <c r="G513" s="896">
        <v>148.5</v>
      </c>
      <c r="H513" s="896">
        <v>147.5</v>
      </c>
      <c r="I513" s="895">
        <v>150</v>
      </c>
      <c r="J513" s="895">
        <v>150</v>
      </c>
      <c r="K513" s="896">
        <v>149</v>
      </c>
      <c r="L513" s="896">
        <v>150</v>
      </c>
      <c r="M513" s="896">
        <v>149</v>
      </c>
      <c r="N513" s="896">
        <v>147.5</v>
      </c>
      <c r="O513" s="897">
        <v>147.5</v>
      </c>
      <c r="P513" s="895">
        <v>150</v>
      </c>
      <c r="Q513" s="895">
        <v>150</v>
      </c>
      <c r="R513" s="896">
        <v>149</v>
      </c>
      <c r="S513" s="896">
        <v>150</v>
      </c>
      <c r="T513" s="896">
        <v>149</v>
      </c>
      <c r="U513" s="896">
        <v>148.5</v>
      </c>
      <c r="V513" s="896">
        <v>147.5</v>
      </c>
      <c r="W513" s="891"/>
      <c r="X513" s="890" t="s">
        <v>57</v>
      </c>
      <c r="Y513" s="890">
        <v>150.37</v>
      </c>
      <c r="Z513" s="890"/>
    </row>
    <row r="514" spans="1:26" ht="13.5" thickBot="1" x14ac:dyDescent="0.25">
      <c r="A514" s="268" t="s">
        <v>26</v>
      </c>
      <c r="B514" s="550">
        <f t="shared" ref="B514:V514" si="119">B513-B500</f>
        <v>-0.5</v>
      </c>
      <c r="C514" s="551">
        <f t="shared" si="119"/>
        <v>-0.5</v>
      </c>
      <c r="D514" s="551">
        <f t="shared" si="119"/>
        <v>-1</v>
      </c>
      <c r="E514" s="551">
        <f t="shared" si="119"/>
        <v>-0.5</v>
      </c>
      <c r="F514" s="551">
        <f t="shared" si="119"/>
        <v>-0.5</v>
      </c>
      <c r="G514" s="551">
        <f t="shared" si="119"/>
        <v>-0.5</v>
      </c>
      <c r="H514" s="533">
        <f t="shared" si="119"/>
        <v>-1.5</v>
      </c>
      <c r="I514" s="550">
        <f t="shared" si="119"/>
        <v>-0.5</v>
      </c>
      <c r="J514" s="551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33">
        <f t="shared" si="119"/>
        <v>-0.5</v>
      </c>
      <c r="P514" s="550">
        <f t="shared" si="119"/>
        <v>-0.5</v>
      </c>
      <c r="Q514" s="551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33">
        <f t="shared" si="119"/>
        <v>-1.5</v>
      </c>
      <c r="W514" s="333"/>
      <c r="X514" s="890" t="s">
        <v>26</v>
      </c>
      <c r="Y514" s="890">
        <f>Y513-Y500</f>
        <v>0.65999999999999659</v>
      </c>
      <c r="Z514" s="890"/>
    </row>
    <row r="517" spans="1:26" ht="13.5" thickBot="1" x14ac:dyDescent="0.25"/>
    <row r="518" spans="1:26" ht="13.5" thickBot="1" x14ac:dyDescent="0.25">
      <c r="A518" s="272" t="s">
        <v>255</v>
      </c>
      <c r="B518" s="968" t="s">
        <v>53</v>
      </c>
      <c r="C518" s="969"/>
      <c r="D518" s="969"/>
      <c r="E518" s="969"/>
      <c r="F518" s="969"/>
      <c r="G518" s="969"/>
      <c r="H518" s="970"/>
      <c r="I518" s="968" t="s">
        <v>114</v>
      </c>
      <c r="J518" s="969"/>
      <c r="K518" s="969"/>
      <c r="L518" s="969"/>
      <c r="M518" s="969"/>
      <c r="N518" s="969"/>
      <c r="O518" s="970"/>
      <c r="P518" s="968" t="s">
        <v>63</v>
      </c>
      <c r="Q518" s="969"/>
      <c r="R518" s="969"/>
      <c r="S518" s="969"/>
      <c r="T518" s="969"/>
      <c r="U518" s="969"/>
      <c r="V518" s="970"/>
      <c r="W518" s="1081" t="s">
        <v>0</v>
      </c>
      <c r="X518" s="900">
        <v>200</v>
      </c>
      <c r="Y518" s="900"/>
      <c r="Z518" s="900"/>
    </row>
    <row r="519" spans="1:26" x14ac:dyDescent="0.2">
      <c r="A519" s="231" t="s">
        <v>54</v>
      </c>
      <c r="B519" s="795">
        <v>1</v>
      </c>
      <c r="C519" s="796">
        <v>2</v>
      </c>
      <c r="D519" s="796">
        <v>3</v>
      </c>
      <c r="E519" s="796">
        <v>4</v>
      </c>
      <c r="F519" s="796">
        <v>5</v>
      </c>
      <c r="G519" s="796">
        <v>6</v>
      </c>
      <c r="H519" s="797">
        <v>7</v>
      </c>
      <c r="I519" s="795">
        <v>1</v>
      </c>
      <c r="J519" s="796">
        <v>2</v>
      </c>
      <c r="K519" s="796">
        <v>3</v>
      </c>
      <c r="L519" s="796">
        <v>4</v>
      </c>
      <c r="M519" s="796">
        <v>5</v>
      </c>
      <c r="N519" s="796">
        <v>6</v>
      </c>
      <c r="O519" s="797">
        <v>7</v>
      </c>
      <c r="P519" s="795">
        <v>1</v>
      </c>
      <c r="Q519" s="796">
        <v>2</v>
      </c>
      <c r="R519" s="796">
        <v>3</v>
      </c>
      <c r="S519" s="796">
        <v>4</v>
      </c>
      <c r="T519" s="796">
        <v>5</v>
      </c>
      <c r="U519" s="796">
        <v>6</v>
      </c>
      <c r="V519" s="797">
        <v>7</v>
      </c>
      <c r="W519" s="1082"/>
      <c r="X519" s="900"/>
      <c r="Y519" s="900"/>
      <c r="Z519" s="900"/>
    </row>
    <row r="520" spans="1:26" x14ac:dyDescent="0.2">
      <c r="A520" s="236" t="s">
        <v>3</v>
      </c>
      <c r="B520" s="874">
        <v>4310</v>
      </c>
      <c r="C520" s="849">
        <v>4310</v>
      </c>
      <c r="D520" s="849">
        <v>4310</v>
      </c>
      <c r="E520" s="849">
        <v>4310</v>
      </c>
      <c r="F520" s="849">
        <v>4310</v>
      </c>
      <c r="G520" s="849">
        <v>4310</v>
      </c>
      <c r="H520" s="848">
        <v>4310</v>
      </c>
      <c r="I520" s="874">
        <v>4310</v>
      </c>
      <c r="J520" s="849">
        <v>4310</v>
      </c>
      <c r="K520" s="849">
        <v>4310</v>
      </c>
      <c r="L520" s="849">
        <v>4310</v>
      </c>
      <c r="M520" s="849">
        <v>4310</v>
      </c>
      <c r="N520" s="849">
        <v>4310</v>
      </c>
      <c r="O520" s="848">
        <v>4310</v>
      </c>
      <c r="P520" s="874">
        <v>4310</v>
      </c>
      <c r="Q520" s="849">
        <v>4310</v>
      </c>
      <c r="R520" s="849">
        <v>4310</v>
      </c>
      <c r="S520" s="849">
        <v>4310</v>
      </c>
      <c r="T520" s="849">
        <v>4310</v>
      </c>
      <c r="U520" s="849">
        <v>4310</v>
      </c>
      <c r="V520" s="848">
        <v>4310</v>
      </c>
      <c r="W520" s="875">
        <v>4310</v>
      </c>
      <c r="X520" s="900"/>
      <c r="Y520" s="900"/>
      <c r="Z520" s="900"/>
    </row>
    <row r="521" spans="1:26" x14ac:dyDescent="0.2">
      <c r="A521" s="241" t="s">
        <v>6</v>
      </c>
      <c r="B521" s="300">
        <v>4475</v>
      </c>
      <c r="C521" s="301">
        <v>4591</v>
      </c>
      <c r="D521" s="301">
        <v>4564</v>
      </c>
      <c r="E521" s="301">
        <v>4353</v>
      </c>
      <c r="F521" s="301">
        <v>4790</v>
      </c>
      <c r="G521" s="301">
        <v>4971</v>
      </c>
      <c r="H521" s="394">
        <v>4845</v>
      </c>
      <c r="I521" s="300">
        <v>4404</v>
      </c>
      <c r="J521" s="301">
        <v>4749</v>
      </c>
      <c r="K521" s="301">
        <v>4637</v>
      </c>
      <c r="L521" s="301">
        <v>3863</v>
      </c>
      <c r="M521" s="301">
        <v>4765</v>
      </c>
      <c r="N521" s="301">
        <v>4909</v>
      </c>
      <c r="O521" s="394">
        <v>4892</v>
      </c>
      <c r="P521" s="300">
        <v>4547</v>
      </c>
      <c r="Q521" s="301">
        <v>4476</v>
      </c>
      <c r="R521" s="301">
        <v>4467</v>
      </c>
      <c r="S521" s="301">
        <v>4542</v>
      </c>
      <c r="T521" s="301">
        <v>4641</v>
      </c>
      <c r="U521" s="301">
        <v>4784</v>
      </c>
      <c r="V521" s="394">
        <v>4765</v>
      </c>
      <c r="W521" s="317">
        <v>4659</v>
      </c>
      <c r="X521" s="900"/>
      <c r="Y521" s="900"/>
      <c r="Z521" s="900"/>
    </row>
    <row r="522" spans="1:26" x14ac:dyDescent="0.2">
      <c r="A522" s="231" t="s">
        <v>7</v>
      </c>
      <c r="B522" s="302">
        <v>100</v>
      </c>
      <c r="C522" s="303">
        <v>100</v>
      </c>
      <c r="D522" s="304">
        <v>83.3</v>
      </c>
      <c r="E522" s="304">
        <v>75</v>
      </c>
      <c r="F522" s="304">
        <v>100</v>
      </c>
      <c r="G522" s="304">
        <v>100</v>
      </c>
      <c r="H522" s="395">
        <v>75</v>
      </c>
      <c r="I522" s="548">
        <v>91.7</v>
      </c>
      <c r="J522" s="304">
        <v>91.7</v>
      </c>
      <c r="K522" s="304">
        <v>100</v>
      </c>
      <c r="L522" s="304">
        <v>75</v>
      </c>
      <c r="M522" s="304">
        <v>100</v>
      </c>
      <c r="N522" s="304">
        <v>91.7</v>
      </c>
      <c r="O522" s="395">
        <v>91.7</v>
      </c>
      <c r="P522" s="548">
        <v>83.3</v>
      </c>
      <c r="Q522" s="304">
        <v>91.7</v>
      </c>
      <c r="R522" s="304">
        <v>100</v>
      </c>
      <c r="S522" s="304">
        <v>100</v>
      </c>
      <c r="T522" s="304">
        <v>100</v>
      </c>
      <c r="U522" s="304">
        <v>100</v>
      </c>
      <c r="V522" s="395">
        <v>100</v>
      </c>
      <c r="W522" s="248">
        <v>89.9</v>
      </c>
      <c r="X522" s="900"/>
      <c r="Y522" s="900"/>
      <c r="Z522" s="900"/>
    </row>
    <row r="523" spans="1:26" ht="13.5" thickBot="1" x14ac:dyDescent="0.25">
      <c r="A523" s="231" t="s">
        <v>8</v>
      </c>
      <c r="B523" s="698">
        <v>4.9000000000000002E-2</v>
      </c>
      <c r="C523" s="699">
        <v>3.3000000000000002E-2</v>
      </c>
      <c r="D523" s="801">
        <v>7.8E-2</v>
      </c>
      <c r="E523" s="801">
        <v>0.10299999999999999</v>
      </c>
      <c r="F523" s="801">
        <v>2.8000000000000001E-2</v>
      </c>
      <c r="G523" s="801">
        <v>3.9E-2</v>
      </c>
      <c r="H523" s="802">
        <v>7.0999999999999994E-2</v>
      </c>
      <c r="I523" s="809">
        <v>6.8000000000000005E-2</v>
      </c>
      <c r="J523" s="801">
        <v>5.3999999999999999E-2</v>
      </c>
      <c r="K523" s="801">
        <v>3.5999999999999997E-2</v>
      </c>
      <c r="L523" s="801">
        <v>7.3999999999999996E-2</v>
      </c>
      <c r="M523" s="801">
        <v>0.04</v>
      </c>
      <c r="N523" s="801">
        <v>6.3E-2</v>
      </c>
      <c r="O523" s="802">
        <v>4.8000000000000001E-2</v>
      </c>
      <c r="P523" s="809">
        <v>6.3E-2</v>
      </c>
      <c r="Q523" s="801">
        <v>4.4999999999999998E-2</v>
      </c>
      <c r="R523" s="801">
        <v>2.9000000000000001E-2</v>
      </c>
      <c r="S523" s="801">
        <v>5.0999999999999997E-2</v>
      </c>
      <c r="T523" s="801">
        <v>2.4E-2</v>
      </c>
      <c r="U523" s="801">
        <v>4.7E-2</v>
      </c>
      <c r="V523" s="802">
        <v>4.4999999999999998E-2</v>
      </c>
      <c r="W523" s="879">
        <v>6.5000000000000002E-2</v>
      </c>
      <c r="X523" s="900"/>
      <c r="Y523" s="900"/>
      <c r="Z523" s="900"/>
    </row>
    <row r="524" spans="1:26" x14ac:dyDescent="0.2">
      <c r="A524" s="241" t="s">
        <v>1</v>
      </c>
      <c r="B524" s="774">
        <f t="shared" ref="B524:W524" si="120">B521/B520*100-100</f>
        <v>3.8283062645011654</v>
      </c>
      <c r="C524" s="775">
        <f t="shared" si="120"/>
        <v>6.5197215777262159</v>
      </c>
      <c r="D524" s="775">
        <f t="shared" si="120"/>
        <v>5.8932714617169495</v>
      </c>
      <c r="E524" s="775">
        <f t="shared" si="120"/>
        <v>0.99767981438515108</v>
      </c>
      <c r="F524" s="775">
        <f t="shared" si="120"/>
        <v>11.136890951276101</v>
      </c>
      <c r="G524" s="775">
        <f t="shared" si="120"/>
        <v>15.336426914153137</v>
      </c>
      <c r="H524" s="787">
        <f t="shared" si="120"/>
        <v>12.412993039443165</v>
      </c>
      <c r="I524" s="774">
        <f t="shared" si="120"/>
        <v>2.1809744779582445</v>
      </c>
      <c r="J524" s="775">
        <f t="shared" si="120"/>
        <v>10.185614849187942</v>
      </c>
      <c r="K524" s="775">
        <f t="shared" si="120"/>
        <v>7.5870069605568489</v>
      </c>
      <c r="L524" s="775">
        <f t="shared" si="120"/>
        <v>-10.37122969837587</v>
      </c>
      <c r="M524" s="775">
        <f t="shared" si="120"/>
        <v>10.556844547563799</v>
      </c>
      <c r="N524" s="775">
        <f t="shared" si="120"/>
        <v>13.897911832946647</v>
      </c>
      <c r="O524" s="787">
        <f t="shared" si="120"/>
        <v>13.503480278422273</v>
      </c>
      <c r="P524" s="774">
        <f t="shared" si="120"/>
        <v>5.4988399071925755</v>
      </c>
      <c r="Q524" s="775">
        <f t="shared" si="120"/>
        <v>3.8515081206496546</v>
      </c>
      <c r="R524" s="775">
        <f t="shared" si="120"/>
        <v>3.6426914153132088</v>
      </c>
      <c r="S524" s="775">
        <f t="shared" si="120"/>
        <v>5.3828306264501009</v>
      </c>
      <c r="T524" s="775">
        <f t="shared" si="120"/>
        <v>7.67981438515082</v>
      </c>
      <c r="U524" s="775">
        <f t="shared" si="120"/>
        <v>10.997679814385151</v>
      </c>
      <c r="V524" s="787">
        <f t="shared" si="120"/>
        <v>10.556844547563799</v>
      </c>
      <c r="W524" s="411">
        <f t="shared" si="120"/>
        <v>8.097447795823669</v>
      </c>
      <c r="X524" s="900"/>
      <c r="Y524" s="900"/>
      <c r="Z524" s="900"/>
    </row>
    <row r="525" spans="1:26" ht="13.5" thickBot="1" x14ac:dyDescent="0.25">
      <c r="A525" s="231" t="s">
        <v>27</v>
      </c>
      <c r="B525" s="220">
        <f>B521-B507</f>
        <v>-215</v>
      </c>
      <c r="C525" s="221">
        <f t="shared" ref="C525:W525" si="121">C521-C508</f>
        <v>4498.1000000000004</v>
      </c>
      <c r="D525" s="221">
        <f t="shared" si="121"/>
        <v>4464</v>
      </c>
      <c r="E525" s="221">
        <f t="shared" si="121"/>
        <v>4286.3</v>
      </c>
      <c r="F525" s="221">
        <f t="shared" si="121"/>
        <v>4690</v>
      </c>
      <c r="G525" s="221">
        <f t="shared" si="121"/>
        <v>4871</v>
      </c>
      <c r="H525" s="226">
        <f t="shared" si="121"/>
        <v>4765</v>
      </c>
      <c r="I525" s="220">
        <f t="shared" si="121"/>
        <v>4304</v>
      </c>
      <c r="J525" s="221">
        <f t="shared" si="121"/>
        <v>4659</v>
      </c>
      <c r="K525" s="221">
        <f t="shared" si="121"/>
        <v>4547</v>
      </c>
      <c r="L525" s="221">
        <f t="shared" si="121"/>
        <v>3763</v>
      </c>
      <c r="M525" s="221">
        <f t="shared" si="121"/>
        <v>4665</v>
      </c>
      <c r="N525" s="221">
        <f t="shared" si="121"/>
        <v>4809</v>
      </c>
      <c r="O525" s="226">
        <f t="shared" si="121"/>
        <v>4792</v>
      </c>
      <c r="P525" s="220">
        <f t="shared" si="121"/>
        <v>4447</v>
      </c>
      <c r="Q525" s="221">
        <f t="shared" si="121"/>
        <v>4386</v>
      </c>
      <c r="R525" s="221">
        <f t="shared" si="121"/>
        <v>4377</v>
      </c>
      <c r="S525" s="221">
        <f t="shared" si="121"/>
        <v>4442</v>
      </c>
      <c r="T525" s="221">
        <f t="shared" si="121"/>
        <v>4541</v>
      </c>
      <c r="U525" s="221">
        <f t="shared" si="121"/>
        <v>4684</v>
      </c>
      <c r="V525" s="226">
        <f t="shared" si="121"/>
        <v>4675</v>
      </c>
      <c r="W525" s="370">
        <f t="shared" si="121"/>
        <v>4572</v>
      </c>
      <c r="X525" s="900"/>
      <c r="Y525" s="900"/>
      <c r="Z525" s="900"/>
    </row>
    <row r="526" spans="1:26" x14ac:dyDescent="0.2">
      <c r="A526" s="267" t="s">
        <v>52</v>
      </c>
      <c r="B526" s="856">
        <v>54</v>
      </c>
      <c r="C526" s="857">
        <v>55</v>
      </c>
      <c r="D526" s="857">
        <v>54</v>
      </c>
      <c r="E526" s="857">
        <v>13</v>
      </c>
      <c r="F526" s="857">
        <v>55</v>
      </c>
      <c r="G526" s="857">
        <v>53</v>
      </c>
      <c r="H526" s="858">
        <v>55</v>
      </c>
      <c r="I526" s="859">
        <v>51</v>
      </c>
      <c r="J526" s="857">
        <v>50</v>
      </c>
      <c r="K526" s="857">
        <v>50</v>
      </c>
      <c r="L526" s="857">
        <v>8</v>
      </c>
      <c r="M526" s="857">
        <v>51</v>
      </c>
      <c r="N526" s="857">
        <v>51</v>
      </c>
      <c r="O526" s="860">
        <v>52</v>
      </c>
      <c r="P526" s="851">
        <v>55</v>
      </c>
      <c r="Q526" s="852">
        <v>55</v>
      </c>
      <c r="R526" s="852">
        <v>55</v>
      </c>
      <c r="S526" s="852">
        <v>12</v>
      </c>
      <c r="T526" s="852">
        <v>54</v>
      </c>
      <c r="U526" s="852">
        <v>54</v>
      </c>
      <c r="V526" s="853">
        <v>55</v>
      </c>
      <c r="W526" s="371">
        <f>SUM(B526:V526)</f>
        <v>992</v>
      </c>
      <c r="X526" s="900" t="s">
        <v>56</v>
      </c>
      <c r="Y526" s="265">
        <f>W512-W526</f>
        <v>3</v>
      </c>
      <c r="Z526" s="306" t="e">
        <f>Y526/W513</f>
        <v>#DIV/0!</v>
      </c>
    </row>
    <row r="527" spans="1:26" x14ac:dyDescent="0.2">
      <c r="A527" s="267" t="s">
        <v>28</v>
      </c>
      <c r="B527" s="905">
        <v>150.5</v>
      </c>
      <c r="C527" s="905">
        <v>150.5</v>
      </c>
      <c r="D527" s="906">
        <v>150</v>
      </c>
      <c r="E527" s="906">
        <v>150.5</v>
      </c>
      <c r="F527" s="906">
        <v>149.5</v>
      </c>
      <c r="G527" s="906">
        <v>149</v>
      </c>
      <c r="H527" s="906">
        <v>149</v>
      </c>
      <c r="I527" s="905">
        <v>150.5</v>
      </c>
      <c r="J527" s="905">
        <v>150.5</v>
      </c>
      <c r="K527" s="906">
        <v>149.5</v>
      </c>
      <c r="L527" s="906">
        <v>150.5</v>
      </c>
      <c r="M527" s="906">
        <v>149.5</v>
      </c>
      <c r="N527" s="906">
        <v>148</v>
      </c>
      <c r="O527" s="907">
        <v>148</v>
      </c>
      <c r="P527" s="905">
        <v>150.5</v>
      </c>
      <c r="Q527" s="905">
        <v>150.5</v>
      </c>
      <c r="R527" s="906">
        <v>149.5</v>
      </c>
      <c r="S527" s="906">
        <v>150.5</v>
      </c>
      <c r="T527" s="906">
        <v>149.5</v>
      </c>
      <c r="U527" s="906">
        <v>149</v>
      </c>
      <c r="V527" s="906">
        <v>149</v>
      </c>
      <c r="W527" s="901"/>
      <c r="X527" s="900" t="s">
        <v>57</v>
      </c>
      <c r="Y527" s="900">
        <v>150.07</v>
      </c>
      <c r="Z527" s="900"/>
    </row>
    <row r="528" spans="1:26" ht="13.5" thickBot="1" x14ac:dyDescent="0.25">
      <c r="A528" s="268" t="s">
        <v>26</v>
      </c>
      <c r="B528" s="550">
        <f>B527-B513</f>
        <v>0.5</v>
      </c>
      <c r="C528" s="551">
        <f t="shared" ref="C528:V528" si="122">C527-C513</f>
        <v>0.5</v>
      </c>
      <c r="D528" s="551">
        <f t="shared" si="122"/>
        <v>1</v>
      </c>
      <c r="E528" s="551">
        <f t="shared" si="122"/>
        <v>0.5</v>
      </c>
      <c r="F528" s="551">
        <f t="shared" si="122"/>
        <v>0.5</v>
      </c>
      <c r="G528" s="551">
        <f t="shared" si="122"/>
        <v>0.5</v>
      </c>
      <c r="H528" s="533">
        <f t="shared" si="122"/>
        <v>1.5</v>
      </c>
      <c r="I528" s="550">
        <f t="shared" si="122"/>
        <v>0.5</v>
      </c>
      <c r="J528" s="551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33">
        <f t="shared" si="122"/>
        <v>0.5</v>
      </c>
      <c r="P528" s="550">
        <f t="shared" si="122"/>
        <v>0.5</v>
      </c>
      <c r="Q528" s="551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33">
        <f t="shared" si="122"/>
        <v>1.5</v>
      </c>
      <c r="W528" s="333"/>
      <c r="X528" s="900" t="s">
        <v>26</v>
      </c>
      <c r="Y528" s="900">
        <f>Y527-Y513</f>
        <v>-0.30000000000001137</v>
      </c>
      <c r="Z528" s="900"/>
    </row>
    <row r="529" spans="1:26" x14ac:dyDescent="0.2">
      <c r="A529" s="900"/>
      <c r="B529" s="900"/>
      <c r="C529" s="900"/>
      <c r="D529" s="900"/>
      <c r="E529" s="900"/>
      <c r="F529" s="900"/>
      <c r="G529" s="900"/>
      <c r="H529" s="900"/>
      <c r="I529" s="900"/>
      <c r="J529" s="900"/>
      <c r="K529" s="900"/>
      <c r="L529" s="900"/>
      <c r="M529" s="900"/>
      <c r="N529" s="900"/>
      <c r="O529" s="900"/>
      <c r="P529" s="900"/>
      <c r="Q529" s="900"/>
      <c r="R529" s="900"/>
      <c r="S529" s="900"/>
      <c r="T529" s="900"/>
      <c r="U529" s="900"/>
      <c r="V529" s="900"/>
      <c r="W529" s="900"/>
      <c r="X529" s="900"/>
      <c r="Y529" s="900"/>
      <c r="Z529" s="900"/>
    </row>
    <row r="531" spans="1:26" ht="13.5" thickBot="1" x14ac:dyDescent="0.25"/>
    <row r="532" spans="1:26" ht="13.5" thickBot="1" x14ac:dyDescent="0.25">
      <c r="A532" s="272" t="s">
        <v>256</v>
      </c>
      <c r="B532" s="968" t="s">
        <v>53</v>
      </c>
      <c r="C532" s="969"/>
      <c r="D532" s="969"/>
      <c r="E532" s="969"/>
      <c r="F532" s="969"/>
      <c r="G532" s="969"/>
      <c r="H532" s="970"/>
      <c r="I532" s="968" t="s">
        <v>114</v>
      </c>
      <c r="J532" s="969"/>
      <c r="K532" s="969"/>
      <c r="L532" s="969"/>
      <c r="M532" s="969"/>
      <c r="N532" s="969"/>
      <c r="O532" s="970"/>
      <c r="P532" s="968" t="s">
        <v>63</v>
      </c>
      <c r="Q532" s="969"/>
      <c r="R532" s="969"/>
      <c r="S532" s="969"/>
      <c r="T532" s="969"/>
      <c r="U532" s="969"/>
      <c r="V532" s="970"/>
      <c r="W532" s="1081" t="s">
        <v>0</v>
      </c>
      <c r="X532" s="917">
        <v>200</v>
      </c>
      <c r="Y532" s="917"/>
      <c r="Z532" s="917"/>
    </row>
    <row r="533" spans="1:26" x14ac:dyDescent="0.2">
      <c r="A533" s="231" t="s">
        <v>54</v>
      </c>
      <c r="B533" s="795">
        <v>1</v>
      </c>
      <c r="C533" s="796">
        <v>2</v>
      </c>
      <c r="D533" s="796">
        <v>3</v>
      </c>
      <c r="E533" s="796">
        <v>4</v>
      </c>
      <c r="F533" s="796">
        <v>5</v>
      </c>
      <c r="G533" s="796">
        <v>6</v>
      </c>
      <c r="H533" s="797">
        <v>7</v>
      </c>
      <c r="I533" s="795">
        <v>1</v>
      </c>
      <c r="J533" s="796">
        <v>2</v>
      </c>
      <c r="K533" s="796">
        <v>3</v>
      </c>
      <c r="L533" s="796">
        <v>4</v>
      </c>
      <c r="M533" s="796">
        <v>5</v>
      </c>
      <c r="N533" s="796">
        <v>6</v>
      </c>
      <c r="O533" s="797">
        <v>7</v>
      </c>
      <c r="P533" s="795">
        <v>1</v>
      </c>
      <c r="Q533" s="796">
        <v>2</v>
      </c>
      <c r="R533" s="796">
        <v>3</v>
      </c>
      <c r="S533" s="796">
        <v>4</v>
      </c>
      <c r="T533" s="796">
        <v>5</v>
      </c>
      <c r="U533" s="796">
        <v>6</v>
      </c>
      <c r="V533" s="797">
        <v>7</v>
      </c>
      <c r="W533" s="1082"/>
      <c r="X533" s="917"/>
      <c r="Y533" s="917"/>
      <c r="Z533" s="917"/>
    </row>
    <row r="534" spans="1:26" x14ac:dyDescent="0.2">
      <c r="A534" s="236" t="s">
        <v>3</v>
      </c>
      <c r="B534" s="874">
        <v>4325</v>
      </c>
      <c r="C534" s="849">
        <v>4325</v>
      </c>
      <c r="D534" s="849">
        <v>4325</v>
      </c>
      <c r="E534" s="849">
        <v>4325</v>
      </c>
      <c r="F534" s="849">
        <v>4325</v>
      </c>
      <c r="G534" s="849">
        <v>4325</v>
      </c>
      <c r="H534" s="848">
        <v>4325</v>
      </c>
      <c r="I534" s="874">
        <v>4325</v>
      </c>
      <c r="J534" s="849">
        <v>4325</v>
      </c>
      <c r="K534" s="849">
        <v>4325</v>
      </c>
      <c r="L534" s="849">
        <v>4325</v>
      </c>
      <c r="M534" s="849">
        <v>4325</v>
      </c>
      <c r="N534" s="849">
        <v>4325</v>
      </c>
      <c r="O534" s="848">
        <v>4325</v>
      </c>
      <c r="P534" s="874">
        <v>4325</v>
      </c>
      <c r="Q534" s="849">
        <v>4325</v>
      </c>
      <c r="R534" s="849">
        <v>4325</v>
      </c>
      <c r="S534" s="849">
        <v>4325</v>
      </c>
      <c r="T534" s="849">
        <v>4325</v>
      </c>
      <c r="U534" s="849">
        <v>4325</v>
      </c>
      <c r="V534" s="848">
        <v>4325</v>
      </c>
      <c r="W534" s="875">
        <v>4325</v>
      </c>
      <c r="X534" s="917"/>
      <c r="Y534" s="917"/>
      <c r="Z534" s="917"/>
    </row>
    <row r="535" spans="1:26" x14ac:dyDescent="0.2">
      <c r="A535" s="241" t="s">
        <v>6</v>
      </c>
      <c r="B535" s="300">
        <v>4578</v>
      </c>
      <c r="C535" s="301">
        <v>4585</v>
      </c>
      <c r="D535" s="301">
        <v>4635</v>
      </c>
      <c r="E535" s="301">
        <v>4404</v>
      </c>
      <c r="F535" s="301">
        <v>4800</v>
      </c>
      <c r="G535" s="301">
        <v>4948</v>
      </c>
      <c r="H535" s="394">
        <v>4885</v>
      </c>
      <c r="I535" s="300">
        <v>4407</v>
      </c>
      <c r="J535" s="301">
        <v>4603</v>
      </c>
      <c r="K535" s="301">
        <v>4627</v>
      </c>
      <c r="L535" s="301">
        <v>3888</v>
      </c>
      <c r="M535" s="301">
        <v>4885</v>
      </c>
      <c r="N535" s="301">
        <v>4798</v>
      </c>
      <c r="O535" s="394">
        <v>4956</v>
      </c>
      <c r="P535" s="300">
        <v>4429</v>
      </c>
      <c r="Q535" s="301">
        <v>4485</v>
      </c>
      <c r="R535" s="301">
        <v>4433</v>
      </c>
      <c r="S535" s="301">
        <v>4656</v>
      </c>
      <c r="T535" s="301">
        <v>4655</v>
      </c>
      <c r="U535" s="301">
        <v>4796</v>
      </c>
      <c r="V535" s="394">
        <v>4946</v>
      </c>
      <c r="W535" s="317">
        <v>4673</v>
      </c>
      <c r="X535" s="917"/>
      <c r="Y535" s="917"/>
      <c r="Z535" s="917"/>
    </row>
    <row r="536" spans="1:26" x14ac:dyDescent="0.2">
      <c r="A536" s="231" t="s">
        <v>7</v>
      </c>
      <c r="B536" s="302">
        <v>91.7</v>
      </c>
      <c r="C536" s="303">
        <v>100</v>
      </c>
      <c r="D536" s="304">
        <v>91.7</v>
      </c>
      <c r="E536" s="304">
        <v>100</v>
      </c>
      <c r="F536" s="304">
        <v>100</v>
      </c>
      <c r="G536" s="304">
        <v>66.7</v>
      </c>
      <c r="H536" s="395">
        <v>76.900000000000006</v>
      </c>
      <c r="I536" s="548">
        <v>100</v>
      </c>
      <c r="J536" s="304">
        <v>100</v>
      </c>
      <c r="K536" s="304">
        <v>83.3</v>
      </c>
      <c r="L536" s="304">
        <v>75</v>
      </c>
      <c r="M536" s="304">
        <v>100</v>
      </c>
      <c r="N536" s="304">
        <v>100</v>
      </c>
      <c r="O536" s="395">
        <v>100</v>
      </c>
      <c r="P536" s="548">
        <v>75</v>
      </c>
      <c r="Q536" s="304">
        <v>100</v>
      </c>
      <c r="R536" s="304">
        <v>91.7</v>
      </c>
      <c r="S536" s="304">
        <v>100</v>
      </c>
      <c r="T536" s="304">
        <v>100</v>
      </c>
      <c r="U536" s="304">
        <v>100</v>
      </c>
      <c r="V536" s="395">
        <v>100</v>
      </c>
      <c r="W536" s="248">
        <v>86</v>
      </c>
      <c r="X536" s="917"/>
      <c r="Y536" s="917"/>
      <c r="Z536" s="917"/>
    </row>
    <row r="537" spans="1:26" ht="13.5" thickBot="1" x14ac:dyDescent="0.25">
      <c r="A537" s="231" t="s">
        <v>8</v>
      </c>
      <c r="B537" s="698">
        <v>5.2999999999999999E-2</v>
      </c>
      <c r="C537" s="699">
        <v>3.5999999999999997E-2</v>
      </c>
      <c r="D537" s="801">
        <v>4.5999999999999999E-2</v>
      </c>
      <c r="E537" s="801">
        <v>6.3E-2</v>
      </c>
      <c r="F537" s="801">
        <v>2.9000000000000001E-2</v>
      </c>
      <c r="G537" s="801">
        <v>8.5000000000000006E-2</v>
      </c>
      <c r="H537" s="802">
        <v>7.3999999999999996E-2</v>
      </c>
      <c r="I537" s="809">
        <v>5.8000000000000003E-2</v>
      </c>
      <c r="J537" s="801">
        <v>4.8000000000000001E-2</v>
      </c>
      <c r="K537" s="801">
        <v>7.6999999999999999E-2</v>
      </c>
      <c r="L537" s="801">
        <v>9.9000000000000005E-2</v>
      </c>
      <c r="M537" s="801">
        <v>4.2000000000000003E-2</v>
      </c>
      <c r="N537" s="801">
        <v>4.5999999999999999E-2</v>
      </c>
      <c r="O537" s="802">
        <v>2.4E-2</v>
      </c>
      <c r="P537" s="809">
        <v>7.6999999999999999E-2</v>
      </c>
      <c r="Q537" s="801">
        <v>3.2000000000000001E-2</v>
      </c>
      <c r="R537" s="801">
        <v>5.1999999999999998E-2</v>
      </c>
      <c r="S537" s="801">
        <v>3.2000000000000001E-2</v>
      </c>
      <c r="T537" s="801">
        <v>3.5999999999999997E-2</v>
      </c>
      <c r="U537" s="801">
        <v>5.8000000000000003E-2</v>
      </c>
      <c r="V537" s="802">
        <v>4.1000000000000002E-2</v>
      </c>
      <c r="W537" s="879">
        <v>6.9000000000000006E-2</v>
      </c>
      <c r="X537" s="917"/>
      <c r="Y537" s="917"/>
      <c r="Z537" s="917"/>
    </row>
    <row r="538" spans="1:26" x14ac:dyDescent="0.2">
      <c r="A538" s="241" t="s">
        <v>1</v>
      </c>
      <c r="B538" s="774">
        <f t="shared" ref="B538:W538" si="123">B535/B534*100-100</f>
        <v>5.8497109826589622</v>
      </c>
      <c r="C538" s="775">
        <f t="shared" si="123"/>
        <v>6.0115606936416128</v>
      </c>
      <c r="D538" s="775">
        <f t="shared" si="123"/>
        <v>7.1676300578034784</v>
      </c>
      <c r="E538" s="775">
        <f t="shared" si="123"/>
        <v>1.8265895953757223</v>
      </c>
      <c r="F538" s="775">
        <f t="shared" si="123"/>
        <v>10.982658959537559</v>
      </c>
      <c r="G538" s="775">
        <f t="shared" si="123"/>
        <v>14.404624277456662</v>
      </c>
      <c r="H538" s="787">
        <f t="shared" si="123"/>
        <v>12.947976878612707</v>
      </c>
      <c r="I538" s="774">
        <f t="shared" si="123"/>
        <v>1.8959537572254419</v>
      </c>
      <c r="J538" s="775">
        <f t="shared" si="123"/>
        <v>6.4277456647398878</v>
      </c>
      <c r="K538" s="775">
        <f t="shared" si="123"/>
        <v>6.9826589595375737</v>
      </c>
      <c r="L538" s="775">
        <f t="shared" si="123"/>
        <v>-10.104046242774572</v>
      </c>
      <c r="M538" s="775">
        <f t="shared" si="123"/>
        <v>12.947976878612707</v>
      </c>
      <c r="N538" s="775">
        <f t="shared" si="123"/>
        <v>10.936416184971094</v>
      </c>
      <c r="O538" s="787">
        <f t="shared" si="123"/>
        <v>14.589595375722553</v>
      </c>
      <c r="P538" s="774">
        <f t="shared" si="123"/>
        <v>2.404624277456648</v>
      </c>
      <c r="Q538" s="775">
        <f t="shared" si="123"/>
        <v>3.6994219653179243</v>
      </c>
      <c r="R538" s="775">
        <f t="shared" si="123"/>
        <v>2.4971098265895932</v>
      </c>
      <c r="S538" s="775">
        <f t="shared" si="123"/>
        <v>7.6531791907514304</v>
      </c>
      <c r="T538" s="775">
        <f t="shared" si="123"/>
        <v>7.6300578034682189</v>
      </c>
      <c r="U538" s="775">
        <f t="shared" si="123"/>
        <v>10.890173410404614</v>
      </c>
      <c r="V538" s="787">
        <f t="shared" si="123"/>
        <v>14.358381502890168</v>
      </c>
      <c r="W538" s="411">
        <f t="shared" si="123"/>
        <v>8.0462427745664655</v>
      </c>
      <c r="X538" s="917"/>
      <c r="Y538" s="917"/>
      <c r="Z538" s="917"/>
    </row>
    <row r="539" spans="1:26" ht="13.5" thickBot="1" x14ac:dyDescent="0.25">
      <c r="A539" s="231" t="s">
        <v>27</v>
      </c>
      <c r="B539" s="220">
        <f>B535-B521</f>
        <v>103</v>
      </c>
      <c r="C539" s="221">
        <f t="shared" ref="C539:W539" si="124">C535-C521</f>
        <v>-6</v>
      </c>
      <c r="D539" s="221">
        <f t="shared" si="124"/>
        <v>71</v>
      </c>
      <c r="E539" s="221">
        <f t="shared" si="124"/>
        <v>51</v>
      </c>
      <c r="F539" s="221">
        <f t="shared" si="124"/>
        <v>10</v>
      </c>
      <c r="G539" s="221">
        <f t="shared" si="124"/>
        <v>-23</v>
      </c>
      <c r="H539" s="226">
        <f t="shared" si="124"/>
        <v>40</v>
      </c>
      <c r="I539" s="220">
        <f t="shared" si="124"/>
        <v>3</v>
      </c>
      <c r="J539" s="221">
        <f t="shared" si="124"/>
        <v>-146</v>
      </c>
      <c r="K539" s="221">
        <f t="shared" si="124"/>
        <v>-10</v>
      </c>
      <c r="L539" s="221">
        <f t="shared" si="124"/>
        <v>25</v>
      </c>
      <c r="M539" s="221">
        <f t="shared" si="124"/>
        <v>120</v>
      </c>
      <c r="N539" s="221">
        <f t="shared" si="124"/>
        <v>-111</v>
      </c>
      <c r="O539" s="226">
        <f t="shared" si="124"/>
        <v>64</v>
      </c>
      <c r="P539" s="220">
        <f t="shared" si="124"/>
        <v>-118</v>
      </c>
      <c r="Q539" s="221">
        <f t="shared" si="124"/>
        <v>9</v>
      </c>
      <c r="R539" s="221">
        <f t="shared" si="124"/>
        <v>-34</v>
      </c>
      <c r="S539" s="221">
        <f t="shared" si="124"/>
        <v>114</v>
      </c>
      <c r="T539" s="221">
        <f t="shared" si="124"/>
        <v>14</v>
      </c>
      <c r="U539" s="221">
        <f t="shared" si="124"/>
        <v>12</v>
      </c>
      <c r="V539" s="226">
        <f t="shared" si="124"/>
        <v>181</v>
      </c>
      <c r="W539" s="370">
        <f t="shared" si="124"/>
        <v>14</v>
      </c>
      <c r="X539" s="917"/>
      <c r="Y539" s="917"/>
      <c r="Z539" s="917"/>
    </row>
    <row r="540" spans="1:26" x14ac:dyDescent="0.2">
      <c r="A540" s="267" t="s">
        <v>52</v>
      </c>
      <c r="B540" s="856">
        <v>54</v>
      </c>
      <c r="C540" s="857">
        <v>55</v>
      </c>
      <c r="D540" s="857">
        <v>54</v>
      </c>
      <c r="E540" s="857">
        <v>13</v>
      </c>
      <c r="F540" s="857">
        <v>55</v>
      </c>
      <c r="G540" s="857">
        <v>53</v>
      </c>
      <c r="H540" s="858">
        <v>55</v>
      </c>
      <c r="I540" s="859">
        <v>51</v>
      </c>
      <c r="J540" s="857">
        <v>49</v>
      </c>
      <c r="K540" s="857">
        <v>50</v>
      </c>
      <c r="L540" s="857">
        <v>8</v>
      </c>
      <c r="M540" s="857">
        <v>51</v>
      </c>
      <c r="N540" s="857">
        <v>51</v>
      </c>
      <c r="O540" s="860">
        <v>52</v>
      </c>
      <c r="P540" s="851">
        <v>54</v>
      </c>
      <c r="Q540" s="852">
        <v>55</v>
      </c>
      <c r="R540" s="852">
        <v>55</v>
      </c>
      <c r="S540" s="852">
        <v>11</v>
      </c>
      <c r="T540" s="852">
        <v>54</v>
      </c>
      <c r="U540" s="852">
        <v>54</v>
      </c>
      <c r="V540" s="853">
        <v>55</v>
      </c>
      <c r="W540" s="371">
        <f>SUM(B540:V540)</f>
        <v>989</v>
      </c>
      <c r="X540" s="917" t="s">
        <v>56</v>
      </c>
      <c r="Y540" s="265">
        <f>W526-W540</f>
        <v>3</v>
      </c>
      <c r="Z540" s="306" t="e">
        <f>Y540/W527</f>
        <v>#DIV/0!</v>
      </c>
    </row>
    <row r="541" spans="1:26" x14ac:dyDescent="0.2">
      <c r="A541" s="267" t="s">
        <v>28</v>
      </c>
      <c r="B541" s="922">
        <v>150.5</v>
      </c>
      <c r="C541" s="922">
        <v>150.5</v>
      </c>
      <c r="D541" s="923">
        <v>150</v>
      </c>
      <c r="E541" s="923">
        <v>150.5</v>
      </c>
      <c r="F541" s="923">
        <v>149.5</v>
      </c>
      <c r="G541" s="923">
        <v>149</v>
      </c>
      <c r="H541" s="923">
        <v>149</v>
      </c>
      <c r="I541" s="922">
        <v>150.5</v>
      </c>
      <c r="J541" s="922">
        <v>150.5</v>
      </c>
      <c r="K541" s="923">
        <v>149.5</v>
      </c>
      <c r="L541" s="923">
        <v>150.5</v>
      </c>
      <c r="M541" s="923">
        <v>149.5</v>
      </c>
      <c r="N541" s="923">
        <v>148</v>
      </c>
      <c r="O541" s="924">
        <v>148</v>
      </c>
      <c r="P541" s="922">
        <v>150.5</v>
      </c>
      <c r="Q541" s="922">
        <v>150.5</v>
      </c>
      <c r="R541" s="923">
        <v>149.5</v>
      </c>
      <c r="S541" s="923">
        <v>150.5</v>
      </c>
      <c r="T541" s="923">
        <v>149.5</v>
      </c>
      <c r="U541" s="923">
        <v>149</v>
      </c>
      <c r="V541" s="923">
        <v>149</v>
      </c>
      <c r="W541" s="918"/>
      <c r="X541" s="917" t="s">
        <v>57</v>
      </c>
      <c r="Y541" s="917">
        <v>150.53</v>
      </c>
      <c r="Z541" s="917"/>
    </row>
    <row r="542" spans="1:26" ht="13.5" thickBot="1" x14ac:dyDescent="0.25">
      <c r="A542" s="268" t="s">
        <v>26</v>
      </c>
      <c r="B542" s="550">
        <f>B541-B527</f>
        <v>0</v>
      </c>
      <c r="C542" s="551">
        <f t="shared" ref="C542" si="125">C541-C527</f>
        <v>0</v>
      </c>
      <c r="D542" s="551">
        <f t="shared" ref="D542" si="126">D541-D527</f>
        <v>0</v>
      </c>
      <c r="E542" s="551">
        <f t="shared" ref="E542" si="127">E541-E527</f>
        <v>0</v>
      </c>
      <c r="F542" s="551">
        <f t="shared" ref="F542" si="128">F541-F527</f>
        <v>0</v>
      </c>
      <c r="G542" s="551">
        <f t="shared" ref="G542" si="129">G541-G527</f>
        <v>0</v>
      </c>
      <c r="H542" s="533">
        <f t="shared" ref="H542" si="130">H541-H527</f>
        <v>0</v>
      </c>
      <c r="I542" s="550">
        <f t="shared" ref="I542" si="131">I541-I527</f>
        <v>0</v>
      </c>
      <c r="J542" s="551">
        <f t="shared" ref="J542" si="132">J541-J527</f>
        <v>0</v>
      </c>
      <c r="K542" s="551">
        <f t="shared" ref="K542" si="133">K541-K527</f>
        <v>0</v>
      </c>
      <c r="L542" s="551">
        <f t="shared" ref="L542" si="134">L541-L527</f>
        <v>0</v>
      </c>
      <c r="M542" s="551">
        <f t="shared" ref="M542" si="135">M541-M527</f>
        <v>0</v>
      </c>
      <c r="N542" s="551">
        <f t="shared" ref="N542" si="136">N541-N527</f>
        <v>0</v>
      </c>
      <c r="O542" s="533">
        <f t="shared" ref="O542" si="137">O541-O527</f>
        <v>0</v>
      </c>
      <c r="P542" s="550">
        <f t="shared" ref="P542" si="138">P541-P527</f>
        <v>0</v>
      </c>
      <c r="Q542" s="551">
        <f t="shared" ref="Q542" si="139">Q541-Q527</f>
        <v>0</v>
      </c>
      <c r="R542" s="551">
        <f t="shared" ref="R542" si="140">R541-R527</f>
        <v>0</v>
      </c>
      <c r="S542" s="551">
        <f t="shared" ref="S542" si="141">S541-S527</f>
        <v>0</v>
      </c>
      <c r="T542" s="551">
        <f t="shared" ref="T542" si="142">T541-T527</f>
        <v>0</v>
      </c>
      <c r="U542" s="551">
        <f t="shared" ref="U542" si="143">U541-U527</f>
        <v>0</v>
      </c>
      <c r="V542" s="533">
        <f t="shared" ref="V542" si="144">V541-V527</f>
        <v>0</v>
      </c>
      <c r="W542" s="333"/>
      <c r="X542" s="917" t="s">
        <v>26</v>
      </c>
      <c r="Y542" s="917">
        <f>Y541-Y527</f>
        <v>0.46000000000000796</v>
      </c>
      <c r="Z542" s="917"/>
    </row>
    <row r="545" spans="1:26" ht="13.5" thickBot="1" x14ac:dyDescent="0.25"/>
    <row r="546" spans="1:26" ht="13.5" thickBot="1" x14ac:dyDescent="0.25">
      <c r="A546" s="272" t="s">
        <v>257</v>
      </c>
      <c r="B546" s="968" t="s">
        <v>53</v>
      </c>
      <c r="C546" s="969"/>
      <c r="D546" s="969"/>
      <c r="E546" s="969"/>
      <c r="F546" s="969"/>
      <c r="G546" s="969"/>
      <c r="H546" s="970"/>
      <c r="I546" s="968" t="s">
        <v>114</v>
      </c>
      <c r="J546" s="969"/>
      <c r="K546" s="969"/>
      <c r="L546" s="969"/>
      <c r="M546" s="969"/>
      <c r="N546" s="969"/>
      <c r="O546" s="970"/>
      <c r="P546" s="968" t="s">
        <v>63</v>
      </c>
      <c r="Q546" s="969"/>
      <c r="R546" s="969"/>
      <c r="S546" s="969"/>
      <c r="T546" s="969"/>
      <c r="U546" s="969"/>
      <c r="V546" s="970"/>
      <c r="W546" s="1081" t="s">
        <v>0</v>
      </c>
      <c r="X546" s="925">
        <v>228</v>
      </c>
      <c r="Y546" s="925"/>
      <c r="Z546" s="925"/>
    </row>
    <row r="547" spans="1:26" x14ac:dyDescent="0.2">
      <c r="A547" s="231" t="s">
        <v>54</v>
      </c>
      <c r="B547" s="795">
        <v>1</v>
      </c>
      <c r="C547" s="796">
        <v>2</v>
      </c>
      <c r="D547" s="796">
        <v>3</v>
      </c>
      <c r="E547" s="796">
        <v>4</v>
      </c>
      <c r="F547" s="796">
        <v>5</v>
      </c>
      <c r="G547" s="796">
        <v>6</v>
      </c>
      <c r="H547" s="797">
        <v>7</v>
      </c>
      <c r="I547" s="795">
        <v>1</v>
      </c>
      <c r="J547" s="796">
        <v>2</v>
      </c>
      <c r="K547" s="796">
        <v>3</v>
      </c>
      <c r="L547" s="796">
        <v>4</v>
      </c>
      <c r="M547" s="796">
        <v>5</v>
      </c>
      <c r="N547" s="796">
        <v>6</v>
      </c>
      <c r="O547" s="797">
        <v>7</v>
      </c>
      <c r="P547" s="795">
        <v>1</v>
      </c>
      <c r="Q547" s="796">
        <v>2</v>
      </c>
      <c r="R547" s="796">
        <v>3</v>
      </c>
      <c r="S547" s="796">
        <v>4</v>
      </c>
      <c r="T547" s="796">
        <v>5</v>
      </c>
      <c r="U547" s="796">
        <v>6</v>
      </c>
      <c r="V547" s="797">
        <v>7</v>
      </c>
      <c r="W547" s="1082"/>
      <c r="X547" s="925"/>
      <c r="Y547" s="925"/>
      <c r="Z547" s="925"/>
    </row>
    <row r="548" spans="1:26" x14ac:dyDescent="0.2">
      <c r="A548" s="236" t="s">
        <v>3</v>
      </c>
      <c r="B548" s="874">
        <v>4340</v>
      </c>
      <c r="C548" s="849">
        <v>4340</v>
      </c>
      <c r="D548" s="849">
        <v>4340</v>
      </c>
      <c r="E548" s="849">
        <v>4340</v>
      </c>
      <c r="F548" s="849">
        <v>4340</v>
      </c>
      <c r="G548" s="849">
        <v>4340</v>
      </c>
      <c r="H548" s="848">
        <v>4340</v>
      </c>
      <c r="I548" s="874">
        <v>4340</v>
      </c>
      <c r="J548" s="849">
        <v>4340</v>
      </c>
      <c r="K548" s="849">
        <v>4340</v>
      </c>
      <c r="L548" s="849">
        <v>4340</v>
      </c>
      <c r="M548" s="849">
        <v>4340</v>
      </c>
      <c r="N548" s="849">
        <v>4340</v>
      </c>
      <c r="O548" s="848">
        <v>4340</v>
      </c>
      <c r="P548" s="874">
        <v>4340</v>
      </c>
      <c r="Q548" s="849">
        <v>4340</v>
      </c>
      <c r="R548" s="849">
        <v>4340</v>
      </c>
      <c r="S548" s="849">
        <v>4340</v>
      </c>
      <c r="T548" s="849">
        <v>4340</v>
      </c>
      <c r="U548" s="849">
        <v>4340</v>
      </c>
      <c r="V548" s="848">
        <v>4340</v>
      </c>
      <c r="W548" s="875">
        <v>4340</v>
      </c>
      <c r="X548" s="925"/>
      <c r="Y548" s="925"/>
      <c r="Z548" s="925"/>
    </row>
    <row r="549" spans="1:26" x14ac:dyDescent="0.2">
      <c r="A549" s="241" t="s">
        <v>6</v>
      </c>
      <c r="B549" s="300">
        <v>4303</v>
      </c>
      <c r="C549" s="301">
        <v>4381</v>
      </c>
      <c r="D549" s="301">
        <v>4556</v>
      </c>
      <c r="E549" s="301">
        <v>4309</v>
      </c>
      <c r="F549" s="301">
        <v>4523</v>
      </c>
      <c r="G549" s="301">
        <v>4784</v>
      </c>
      <c r="H549" s="394">
        <v>4685</v>
      </c>
      <c r="I549" s="300">
        <v>4077</v>
      </c>
      <c r="J549" s="301">
        <v>4244</v>
      </c>
      <c r="K549" s="301">
        <v>4324</v>
      </c>
      <c r="L549" s="301">
        <v>3822</v>
      </c>
      <c r="M549" s="301">
        <v>4630</v>
      </c>
      <c r="N549" s="301">
        <v>4537</v>
      </c>
      <c r="O549" s="394">
        <v>4546</v>
      </c>
      <c r="P549" s="300">
        <v>4133</v>
      </c>
      <c r="Q549" s="301">
        <v>4035</v>
      </c>
      <c r="R549" s="301">
        <v>4232</v>
      </c>
      <c r="S549" s="301">
        <v>4336</v>
      </c>
      <c r="T549" s="301">
        <v>4410</v>
      </c>
      <c r="U549" s="301">
        <v>4639</v>
      </c>
      <c r="V549" s="394">
        <v>4532</v>
      </c>
      <c r="W549" s="317">
        <v>4407</v>
      </c>
      <c r="X549" s="925"/>
      <c r="Y549" s="925"/>
      <c r="Z549" s="925"/>
    </row>
    <row r="550" spans="1:26" x14ac:dyDescent="0.2">
      <c r="A550" s="231" t="s">
        <v>7</v>
      </c>
      <c r="B550" s="302">
        <v>100</v>
      </c>
      <c r="C550" s="303">
        <v>91.7</v>
      </c>
      <c r="D550" s="304">
        <v>91.7</v>
      </c>
      <c r="E550" s="304">
        <v>100</v>
      </c>
      <c r="F550" s="304">
        <v>100</v>
      </c>
      <c r="G550" s="304">
        <v>91.7</v>
      </c>
      <c r="H550" s="395">
        <v>91.7</v>
      </c>
      <c r="I550" s="548">
        <v>100</v>
      </c>
      <c r="J550" s="304">
        <v>83.3</v>
      </c>
      <c r="K550" s="304">
        <v>66.7</v>
      </c>
      <c r="L550" s="304">
        <v>50</v>
      </c>
      <c r="M550" s="304">
        <v>100</v>
      </c>
      <c r="N550" s="304">
        <v>100</v>
      </c>
      <c r="O550" s="395">
        <v>83.3</v>
      </c>
      <c r="P550" s="548">
        <v>83.3</v>
      </c>
      <c r="Q550" s="304">
        <v>100</v>
      </c>
      <c r="R550" s="304">
        <v>91.7</v>
      </c>
      <c r="S550" s="304">
        <v>100</v>
      </c>
      <c r="T550" s="304">
        <v>100</v>
      </c>
      <c r="U550" s="304">
        <v>91.7</v>
      </c>
      <c r="V550" s="395">
        <v>91.7</v>
      </c>
      <c r="W550" s="248">
        <v>80.7</v>
      </c>
      <c r="X550" s="925"/>
      <c r="Y550" s="925"/>
      <c r="Z550" s="925"/>
    </row>
    <row r="551" spans="1:26" ht="13.5" thickBot="1" x14ac:dyDescent="0.25">
      <c r="A551" s="231" t="s">
        <v>8</v>
      </c>
      <c r="B551" s="698">
        <v>4.8000000000000001E-2</v>
      </c>
      <c r="C551" s="699">
        <v>4.2000000000000003E-2</v>
      </c>
      <c r="D551" s="801">
        <v>0.06</v>
      </c>
      <c r="E551" s="801">
        <v>7.0999999999999994E-2</v>
      </c>
      <c r="F551" s="801">
        <v>3.3000000000000002E-2</v>
      </c>
      <c r="G551" s="801">
        <v>5.8999999999999997E-2</v>
      </c>
      <c r="H551" s="802">
        <v>5.8999999999999997E-2</v>
      </c>
      <c r="I551" s="809">
        <v>5.3999999999999999E-2</v>
      </c>
      <c r="J551" s="801">
        <v>7.2999999999999995E-2</v>
      </c>
      <c r="K551" s="801">
        <v>9.0999999999999998E-2</v>
      </c>
      <c r="L551" s="801">
        <v>0.111</v>
      </c>
      <c r="M551" s="801">
        <v>3.2000000000000001E-2</v>
      </c>
      <c r="N551" s="801">
        <v>4.3999999999999997E-2</v>
      </c>
      <c r="O551" s="802">
        <v>9.2999999999999999E-2</v>
      </c>
      <c r="P551" s="809">
        <v>6.9000000000000006E-2</v>
      </c>
      <c r="Q551" s="801">
        <v>5.5E-2</v>
      </c>
      <c r="R551" s="801">
        <v>5.0999999999999997E-2</v>
      </c>
      <c r="S551" s="801">
        <v>4.1000000000000002E-2</v>
      </c>
      <c r="T551" s="801">
        <v>3.5000000000000003E-2</v>
      </c>
      <c r="U551" s="801">
        <v>5.7000000000000002E-2</v>
      </c>
      <c r="V551" s="802">
        <v>6.5000000000000002E-2</v>
      </c>
      <c r="W551" s="879">
        <v>7.5999999999999998E-2</v>
      </c>
      <c r="X551" s="925"/>
      <c r="Y551" s="925"/>
      <c r="Z551" s="925"/>
    </row>
    <row r="552" spans="1:26" x14ac:dyDescent="0.2">
      <c r="A552" s="241" t="s">
        <v>1</v>
      </c>
      <c r="B552" s="774">
        <f t="shared" ref="B552:W552" si="145">B549/B548*100-100</f>
        <v>-0.85253456221198576</v>
      </c>
      <c r="C552" s="775">
        <f t="shared" si="145"/>
        <v>0.94470046082948045</v>
      </c>
      <c r="D552" s="775">
        <f t="shared" si="145"/>
        <v>4.976958525345637</v>
      </c>
      <c r="E552" s="775">
        <f t="shared" si="145"/>
        <v>-0.7142857142857082</v>
      </c>
      <c r="F552" s="775">
        <f t="shared" si="145"/>
        <v>4.2165898617511459</v>
      </c>
      <c r="G552" s="775">
        <f t="shared" si="145"/>
        <v>10.230414746543786</v>
      </c>
      <c r="H552" s="787">
        <f t="shared" si="145"/>
        <v>7.9493087557603701</v>
      </c>
      <c r="I552" s="774">
        <f t="shared" si="145"/>
        <v>-6.0599078341013808</v>
      </c>
      <c r="J552" s="775">
        <f t="shared" si="145"/>
        <v>-2.2119815668202705</v>
      </c>
      <c r="K552" s="775">
        <f t="shared" si="145"/>
        <v>-0.3686635944700356</v>
      </c>
      <c r="L552" s="775">
        <f t="shared" si="145"/>
        <v>-11.935483870967744</v>
      </c>
      <c r="M552" s="775">
        <f t="shared" si="145"/>
        <v>6.6820276497695943</v>
      </c>
      <c r="N552" s="775">
        <f t="shared" si="145"/>
        <v>4.5391705069124413</v>
      </c>
      <c r="O552" s="787">
        <f t="shared" si="145"/>
        <v>4.7465437788018363</v>
      </c>
      <c r="P552" s="774">
        <f t="shared" si="145"/>
        <v>-4.7695852534562277</v>
      </c>
      <c r="Q552" s="775">
        <f t="shared" si="145"/>
        <v>-7.0276497695852527</v>
      </c>
      <c r="R552" s="775">
        <f t="shared" si="145"/>
        <v>-2.4884792626728114</v>
      </c>
      <c r="S552" s="775">
        <f t="shared" si="145"/>
        <v>-9.2165898617508901E-2</v>
      </c>
      <c r="T552" s="775">
        <f t="shared" si="145"/>
        <v>1.6129032258064484</v>
      </c>
      <c r="U552" s="775">
        <f t="shared" si="145"/>
        <v>6.8894009216589893</v>
      </c>
      <c r="V552" s="787">
        <f t="shared" si="145"/>
        <v>4.4239631336405552</v>
      </c>
      <c r="W552" s="411">
        <f t="shared" si="145"/>
        <v>1.5437788018433025</v>
      </c>
      <c r="X552" s="925"/>
      <c r="Y552" s="925"/>
      <c r="Z552" s="925"/>
    </row>
    <row r="553" spans="1:26" ht="13.5" thickBot="1" x14ac:dyDescent="0.25">
      <c r="A553" s="231" t="s">
        <v>27</v>
      </c>
      <c r="B553" s="220">
        <f>B549-B535</f>
        <v>-275</v>
      </c>
      <c r="C553" s="221">
        <f t="shared" ref="C553:W553" si="146">C549-C535</f>
        <v>-204</v>
      </c>
      <c r="D553" s="221">
        <f t="shared" si="146"/>
        <v>-79</v>
      </c>
      <c r="E553" s="221">
        <f t="shared" si="146"/>
        <v>-95</v>
      </c>
      <c r="F553" s="221">
        <f t="shared" si="146"/>
        <v>-277</v>
      </c>
      <c r="G553" s="221">
        <f t="shared" si="146"/>
        <v>-164</v>
      </c>
      <c r="H553" s="226">
        <f t="shared" si="146"/>
        <v>-200</v>
      </c>
      <c r="I553" s="220">
        <f t="shared" si="146"/>
        <v>-330</v>
      </c>
      <c r="J553" s="221">
        <f t="shared" si="146"/>
        <v>-359</v>
      </c>
      <c r="K553" s="221">
        <f t="shared" si="146"/>
        <v>-303</v>
      </c>
      <c r="L553" s="221">
        <f t="shared" si="146"/>
        <v>-66</v>
      </c>
      <c r="M553" s="221">
        <f t="shared" si="146"/>
        <v>-255</v>
      </c>
      <c r="N553" s="221">
        <f t="shared" si="146"/>
        <v>-261</v>
      </c>
      <c r="O553" s="226">
        <f t="shared" si="146"/>
        <v>-410</v>
      </c>
      <c r="P553" s="220">
        <f t="shared" si="146"/>
        <v>-296</v>
      </c>
      <c r="Q553" s="221">
        <f t="shared" si="146"/>
        <v>-450</v>
      </c>
      <c r="R553" s="221">
        <f t="shared" si="146"/>
        <v>-201</v>
      </c>
      <c r="S553" s="221">
        <f t="shared" si="146"/>
        <v>-320</v>
      </c>
      <c r="T553" s="221">
        <f t="shared" si="146"/>
        <v>-245</v>
      </c>
      <c r="U553" s="221">
        <f t="shared" si="146"/>
        <v>-157</v>
      </c>
      <c r="V553" s="226">
        <f t="shared" si="146"/>
        <v>-414</v>
      </c>
      <c r="W553" s="370">
        <f t="shared" si="146"/>
        <v>-266</v>
      </c>
      <c r="X553" s="925"/>
      <c r="Y553" s="925"/>
      <c r="Z553" s="925"/>
    </row>
    <row r="554" spans="1:26" x14ac:dyDescent="0.2">
      <c r="A554" s="267" t="s">
        <v>52</v>
      </c>
      <c r="B554" s="856">
        <v>54</v>
      </c>
      <c r="C554" s="857">
        <v>55</v>
      </c>
      <c r="D554" s="857">
        <v>54</v>
      </c>
      <c r="E554" s="857">
        <v>13</v>
      </c>
      <c r="F554" s="857">
        <v>55</v>
      </c>
      <c r="G554" s="857">
        <v>53</v>
      </c>
      <c r="H554" s="858">
        <v>55</v>
      </c>
      <c r="I554" s="859">
        <v>51</v>
      </c>
      <c r="J554" s="857">
        <v>49</v>
      </c>
      <c r="K554" s="857">
        <v>50</v>
      </c>
      <c r="L554" s="857">
        <v>7</v>
      </c>
      <c r="M554" s="857">
        <v>51</v>
      </c>
      <c r="N554" s="857">
        <v>51</v>
      </c>
      <c r="O554" s="860">
        <v>52</v>
      </c>
      <c r="P554" s="851">
        <v>54</v>
      </c>
      <c r="Q554" s="852">
        <v>55</v>
      </c>
      <c r="R554" s="852">
        <v>55</v>
      </c>
      <c r="S554" s="852">
        <v>11</v>
      </c>
      <c r="T554" s="852">
        <v>54</v>
      </c>
      <c r="U554" s="852">
        <v>54</v>
      </c>
      <c r="V554" s="853">
        <v>55</v>
      </c>
      <c r="W554" s="371">
        <f>SUM(B554:V554)</f>
        <v>988</v>
      </c>
      <c r="X554" s="925" t="s">
        <v>56</v>
      </c>
      <c r="Y554" s="265">
        <f>W540-W554</f>
        <v>1</v>
      </c>
      <c r="Z554" s="306" t="e">
        <f>Y554/W541</f>
        <v>#DIV/0!</v>
      </c>
    </row>
    <row r="555" spans="1:26" x14ac:dyDescent="0.2">
      <c r="A555" s="267" t="s">
        <v>28</v>
      </c>
      <c r="B555" s="927">
        <v>150.5</v>
      </c>
      <c r="C555" s="927">
        <v>150.5</v>
      </c>
      <c r="D555" s="928">
        <v>150</v>
      </c>
      <c r="E555" s="928">
        <v>150.5</v>
      </c>
      <c r="F555" s="928">
        <v>149.5</v>
      </c>
      <c r="G555" s="928">
        <v>149</v>
      </c>
      <c r="H555" s="928">
        <v>149</v>
      </c>
      <c r="I555" s="927">
        <v>150.5</v>
      </c>
      <c r="J555" s="927">
        <v>150.5</v>
      </c>
      <c r="K555" s="928">
        <v>149.5</v>
      </c>
      <c r="L555" s="928">
        <v>150.5</v>
      </c>
      <c r="M555" s="928">
        <v>149.5</v>
      </c>
      <c r="N555" s="928">
        <v>148</v>
      </c>
      <c r="O555" s="929">
        <v>148</v>
      </c>
      <c r="P555" s="927">
        <v>150.5</v>
      </c>
      <c r="Q555" s="927">
        <v>150.5</v>
      </c>
      <c r="R555" s="928">
        <v>149.5</v>
      </c>
      <c r="S555" s="928">
        <v>150.5</v>
      </c>
      <c r="T555" s="928">
        <v>149.5</v>
      </c>
      <c r="U555" s="928">
        <v>149</v>
      </c>
      <c r="V555" s="928">
        <v>149</v>
      </c>
      <c r="W555" s="926"/>
      <c r="X555" s="925" t="s">
        <v>57</v>
      </c>
      <c r="Y555" s="925">
        <v>150.22</v>
      </c>
      <c r="Z555" s="925"/>
    </row>
    <row r="556" spans="1:26" ht="13.5" thickBot="1" x14ac:dyDescent="0.25">
      <c r="A556" s="268" t="s">
        <v>26</v>
      </c>
      <c r="B556" s="550">
        <f>B555-B541</f>
        <v>0</v>
      </c>
      <c r="C556" s="551">
        <f t="shared" ref="C556" si="147">C555-C541</f>
        <v>0</v>
      </c>
      <c r="D556" s="551">
        <f t="shared" ref="D556" si="148">D555-D541</f>
        <v>0</v>
      </c>
      <c r="E556" s="551">
        <f t="shared" ref="E556" si="149">E555-E541</f>
        <v>0</v>
      </c>
      <c r="F556" s="551">
        <f t="shared" ref="F556" si="150">F555-F541</f>
        <v>0</v>
      </c>
      <c r="G556" s="551">
        <f t="shared" ref="G556" si="151">G555-G541</f>
        <v>0</v>
      </c>
      <c r="H556" s="533">
        <f t="shared" ref="H556" si="152">H555-H541</f>
        <v>0</v>
      </c>
      <c r="I556" s="550">
        <f t="shared" ref="I556" si="153">I555-I541</f>
        <v>0</v>
      </c>
      <c r="J556" s="551">
        <f t="shared" ref="J556" si="154">J555-J541</f>
        <v>0</v>
      </c>
      <c r="K556" s="551">
        <f t="shared" ref="K556" si="155">K555-K541</f>
        <v>0</v>
      </c>
      <c r="L556" s="551">
        <f t="shared" ref="L556" si="156">L555-L541</f>
        <v>0</v>
      </c>
      <c r="M556" s="551">
        <f t="shared" ref="M556" si="157">M555-M541</f>
        <v>0</v>
      </c>
      <c r="N556" s="551">
        <f t="shared" ref="N556" si="158">N555-N541</f>
        <v>0</v>
      </c>
      <c r="O556" s="533">
        <f t="shared" ref="O556" si="159">O555-O541</f>
        <v>0</v>
      </c>
      <c r="P556" s="550">
        <f t="shared" ref="P556" si="160">P555-P541</f>
        <v>0</v>
      </c>
      <c r="Q556" s="551">
        <f t="shared" ref="Q556" si="161">Q555-Q541</f>
        <v>0</v>
      </c>
      <c r="R556" s="551">
        <f t="shared" ref="R556" si="162">R555-R541</f>
        <v>0</v>
      </c>
      <c r="S556" s="551">
        <f t="shared" ref="S556" si="163">S555-S541</f>
        <v>0</v>
      </c>
      <c r="T556" s="551">
        <f t="shared" ref="T556" si="164">T555-T541</f>
        <v>0</v>
      </c>
      <c r="U556" s="551">
        <f t="shared" ref="U556" si="165">U555-U541</f>
        <v>0</v>
      </c>
      <c r="V556" s="533">
        <f t="shared" ref="V556" si="166">V555-V541</f>
        <v>0</v>
      </c>
      <c r="W556" s="333"/>
      <c r="X556" s="925" t="s">
        <v>26</v>
      </c>
      <c r="Y556" s="925">
        <f>Y555-Y541</f>
        <v>-0.31000000000000227</v>
      </c>
      <c r="Z556" s="925"/>
    </row>
    <row r="559" spans="1:26" ht="13.5" thickBot="1" x14ac:dyDescent="0.25"/>
    <row r="560" spans="1:26" ht="13.5" thickBot="1" x14ac:dyDescent="0.25">
      <c r="A560" s="272" t="s">
        <v>258</v>
      </c>
      <c r="B560" s="968" t="s">
        <v>53</v>
      </c>
      <c r="C560" s="969"/>
      <c r="D560" s="969"/>
      <c r="E560" s="969"/>
      <c r="F560" s="969"/>
      <c r="G560" s="969"/>
      <c r="H560" s="970"/>
      <c r="I560" s="968" t="s">
        <v>114</v>
      </c>
      <c r="J560" s="969"/>
      <c r="K560" s="969"/>
      <c r="L560" s="969"/>
      <c r="M560" s="969"/>
      <c r="N560" s="969"/>
      <c r="O560" s="970"/>
      <c r="P560" s="968" t="s">
        <v>63</v>
      </c>
      <c r="Q560" s="969"/>
      <c r="R560" s="969"/>
      <c r="S560" s="969"/>
      <c r="T560" s="969"/>
      <c r="U560" s="969"/>
      <c r="V560" s="970"/>
      <c r="W560" s="1081" t="s">
        <v>0</v>
      </c>
      <c r="X560" s="930">
        <v>228</v>
      </c>
      <c r="Y560" s="930"/>
      <c r="Z560" s="930"/>
    </row>
    <row r="561" spans="1:26" x14ac:dyDescent="0.2">
      <c r="A561" s="231" t="s">
        <v>54</v>
      </c>
      <c r="B561" s="795">
        <v>1</v>
      </c>
      <c r="C561" s="796">
        <v>2</v>
      </c>
      <c r="D561" s="796">
        <v>3</v>
      </c>
      <c r="E561" s="796">
        <v>4</v>
      </c>
      <c r="F561" s="796">
        <v>5</v>
      </c>
      <c r="G561" s="796">
        <v>6</v>
      </c>
      <c r="H561" s="797">
        <v>7</v>
      </c>
      <c r="I561" s="795">
        <v>1</v>
      </c>
      <c r="J561" s="796">
        <v>2</v>
      </c>
      <c r="K561" s="796">
        <v>3</v>
      </c>
      <c r="L561" s="796">
        <v>4</v>
      </c>
      <c r="M561" s="796">
        <v>5</v>
      </c>
      <c r="N561" s="796">
        <v>6</v>
      </c>
      <c r="O561" s="797">
        <v>7</v>
      </c>
      <c r="P561" s="795">
        <v>1</v>
      </c>
      <c r="Q561" s="796">
        <v>2</v>
      </c>
      <c r="R561" s="796">
        <v>3</v>
      </c>
      <c r="S561" s="796">
        <v>4</v>
      </c>
      <c r="T561" s="796">
        <v>5</v>
      </c>
      <c r="U561" s="796">
        <v>6</v>
      </c>
      <c r="V561" s="797">
        <v>7</v>
      </c>
      <c r="W561" s="1082"/>
      <c r="X561" s="930"/>
      <c r="Y561" s="930"/>
      <c r="Z561" s="930"/>
    </row>
    <row r="562" spans="1:26" x14ac:dyDescent="0.2">
      <c r="A562" s="236" t="s">
        <v>3</v>
      </c>
      <c r="B562" s="874">
        <v>4355</v>
      </c>
      <c r="C562" s="849">
        <v>4355</v>
      </c>
      <c r="D562" s="849">
        <v>4355</v>
      </c>
      <c r="E562" s="849">
        <v>4355</v>
      </c>
      <c r="F562" s="849">
        <v>4355</v>
      </c>
      <c r="G562" s="849">
        <v>4355</v>
      </c>
      <c r="H562" s="848">
        <v>4355</v>
      </c>
      <c r="I562" s="874">
        <v>4355</v>
      </c>
      <c r="J562" s="849">
        <v>4355</v>
      </c>
      <c r="K562" s="849">
        <v>4355</v>
      </c>
      <c r="L562" s="849">
        <v>4355</v>
      </c>
      <c r="M562" s="849">
        <v>4355</v>
      </c>
      <c r="N562" s="849">
        <v>4355</v>
      </c>
      <c r="O562" s="848">
        <v>4355</v>
      </c>
      <c r="P562" s="874">
        <v>4355</v>
      </c>
      <c r="Q562" s="849">
        <v>4355</v>
      </c>
      <c r="R562" s="849">
        <v>4355</v>
      </c>
      <c r="S562" s="849">
        <v>4355</v>
      </c>
      <c r="T562" s="849">
        <v>4355</v>
      </c>
      <c r="U562" s="849">
        <v>4355</v>
      </c>
      <c r="V562" s="848">
        <v>4355</v>
      </c>
      <c r="W562" s="875">
        <v>4355</v>
      </c>
      <c r="X562" s="930"/>
      <c r="Y562" s="930"/>
      <c r="Z562" s="930"/>
    </row>
    <row r="563" spans="1:26" x14ac:dyDescent="0.2">
      <c r="A563" s="241" t="s">
        <v>6</v>
      </c>
      <c r="B563" s="300">
        <v>4651</v>
      </c>
      <c r="C563" s="301">
        <v>4755</v>
      </c>
      <c r="D563" s="301">
        <v>4724</v>
      </c>
      <c r="E563" s="301">
        <v>4633</v>
      </c>
      <c r="F563" s="301">
        <v>4815</v>
      </c>
      <c r="G563" s="301">
        <v>5000</v>
      </c>
      <c r="H563" s="394">
        <v>4866</v>
      </c>
      <c r="I563" s="300">
        <v>4528</v>
      </c>
      <c r="J563" s="301">
        <v>4752</v>
      </c>
      <c r="K563" s="301">
        <v>4750</v>
      </c>
      <c r="L563" s="301">
        <v>4111</v>
      </c>
      <c r="M563" s="301">
        <v>4915</v>
      </c>
      <c r="N563" s="301">
        <v>4799</v>
      </c>
      <c r="O563" s="394">
        <v>4935</v>
      </c>
      <c r="P563" s="300">
        <v>4549</v>
      </c>
      <c r="Q563" s="301">
        <v>4443</v>
      </c>
      <c r="R563" s="301">
        <v>4522</v>
      </c>
      <c r="S563" s="301">
        <v>4764</v>
      </c>
      <c r="T563" s="301">
        <v>4676</v>
      </c>
      <c r="U563" s="301">
        <v>4831</v>
      </c>
      <c r="V563" s="394">
        <v>4981</v>
      </c>
      <c r="W563" s="317">
        <v>4733</v>
      </c>
      <c r="X563" s="930"/>
      <c r="Y563" s="930"/>
      <c r="Z563" s="930"/>
    </row>
    <row r="564" spans="1:26" x14ac:dyDescent="0.2">
      <c r="A564" s="231" t="s">
        <v>7</v>
      </c>
      <c r="B564" s="302">
        <v>91.7</v>
      </c>
      <c r="C564" s="303">
        <v>91.7</v>
      </c>
      <c r="D564" s="304">
        <v>100</v>
      </c>
      <c r="E564" s="304">
        <v>80</v>
      </c>
      <c r="F564" s="304">
        <v>91.7</v>
      </c>
      <c r="G564" s="304">
        <v>100</v>
      </c>
      <c r="H564" s="395">
        <v>83.3</v>
      </c>
      <c r="I564" s="548">
        <v>100</v>
      </c>
      <c r="J564" s="304">
        <v>91.7</v>
      </c>
      <c r="K564" s="304">
        <v>91.7</v>
      </c>
      <c r="L564" s="304">
        <v>60</v>
      </c>
      <c r="M564" s="304">
        <v>100</v>
      </c>
      <c r="N564" s="304">
        <v>100</v>
      </c>
      <c r="O564" s="395">
        <v>83.3</v>
      </c>
      <c r="P564" s="548">
        <v>91.7</v>
      </c>
      <c r="Q564" s="304">
        <v>91.7</v>
      </c>
      <c r="R564" s="304">
        <v>100</v>
      </c>
      <c r="S564" s="304">
        <v>100</v>
      </c>
      <c r="T564" s="304">
        <v>100</v>
      </c>
      <c r="U564" s="304">
        <v>100</v>
      </c>
      <c r="V564" s="395">
        <v>100</v>
      </c>
      <c r="W564" s="248">
        <v>90</v>
      </c>
      <c r="X564" s="930"/>
      <c r="Y564" s="930"/>
      <c r="Z564" s="930"/>
    </row>
    <row r="565" spans="1:26" ht="13.5" thickBot="1" x14ac:dyDescent="0.25">
      <c r="A565" s="231" t="s">
        <v>8</v>
      </c>
      <c r="B565" s="698">
        <v>6.3E-2</v>
      </c>
      <c r="C565" s="699">
        <v>5.6000000000000001E-2</v>
      </c>
      <c r="D565" s="801">
        <v>5.2999999999999999E-2</v>
      </c>
      <c r="E565" s="801">
        <v>9.2999999999999999E-2</v>
      </c>
      <c r="F565" s="801">
        <v>4.2000000000000003E-2</v>
      </c>
      <c r="G565" s="801">
        <v>5.5E-2</v>
      </c>
      <c r="H565" s="802">
        <v>0.06</v>
      </c>
      <c r="I565" s="809">
        <v>0.05</v>
      </c>
      <c r="J565" s="801">
        <v>5.8000000000000003E-2</v>
      </c>
      <c r="K565" s="801">
        <v>5.5E-2</v>
      </c>
      <c r="L565" s="801">
        <v>8.5999999999999993E-2</v>
      </c>
      <c r="M565" s="801">
        <v>3.7999999999999999E-2</v>
      </c>
      <c r="N565" s="801">
        <v>3.5999999999999997E-2</v>
      </c>
      <c r="O565" s="802">
        <v>7.2999999999999995E-2</v>
      </c>
      <c r="P565" s="809">
        <v>6.2E-2</v>
      </c>
      <c r="Q565" s="801">
        <v>5.3999999999999999E-2</v>
      </c>
      <c r="R565" s="801">
        <v>3.6999999999999998E-2</v>
      </c>
      <c r="S565" s="801">
        <v>4.4999999999999998E-2</v>
      </c>
      <c r="T565" s="801">
        <v>2.1999999999999999E-2</v>
      </c>
      <c r="U565" s="801">
        <v>4.8000000000000001E-2</v>
      </c>
      <c r="V565" s="802">
        <v>4.2999999999999997E-2</v>
      </c>
      <c r="W565" s="879">
        <v>6.4000000000000001E-2</v>
      </c>
      <c r="X565" s="930"/>
      <c r="Y565" s="930"/>
      <c r="Z565" s="930"/>
    </row>
    <row r="566" spans="1:26" x14ac:dyDescent="0.2">
      <c r="A566" s="241" t="s">
        <v>1</v>
      </c>
      <c r="B566" s="774">
        <f t="shared" ref="B566:W566" si="167">B563/B562*100-100</f>
        <v>6.7967853042479902</v>
      </c>
      <c r="C566" s="775">
        <f t="shared" si="167"/>
        <v>9.1848450057405273</v>
      </c>
      <c r="D566" s="775">
        <f t="shared" si="167"/>
        <v>8.4730195177956489</v>
      </c>
      <c r="E566" s="775">
        <f t="shared" si="167"/>
        <v>6.3834672789896558</v>
      </c>
      <c r="F566" s="775">
        <f t="shared" si="167"/>
        <v>10.562571756601599</v>
      </c>
      <c r="G566" s="775">
        <f t="shared" si="167"/>
        <v>14.810562571756591</v>
      </c>
      <c r="H566" s="787">
        <f t="shared" si="167"/>
        <v>11.733639494833525</v>
      </c>
      <c r="I566" s="774">
        <f t="shared" si="167"/>
        <v>3.9724454649827834</v>
      </c>
      <c r="J566" s="775">
        <f t="shared" si="167"/>
        <v>9.1159586681974787</v>
      </c>
      <c r="K566" s="775">
        <f t="shared" si="167"/>
        <v>9.0700344431687654</v>
      </c>
      <c r="L566" s="775">
        <f t="shared" si="167"/>
        <v>-5.6027554535017146</v>
      </c>
      <c r="M566" s="775">
        <f t="shared" si="167"/>
        <v>12.858783008036738</v>
      </c>
      <c r="N566" s="775">
        <f t="shared" si="167"/>
        <v>10.195177956371992</v>
      </c>
      <c r="O566" s="787">
        <f t="shared" si="167"/>
        <v>13.318025258323772</v>
      </c>
      <c r="P566" s="774">
        <f t="shared" si="167"/>
        <v>4.4546498277841664</v>
      </c>
      <c r="Q566" s="775">
        <f t="shared" si="167"/>
        <v>2.0206659012629018</v>
      </c>
      <c r="R566" s="775">
        <f t="shared" si="167"/>
        <v>3.8346727898966719</v>
      </c>
      <c r="S566" s="775">
        <f t="shared" si="167"/>
        <v>9.3915040183697016</v>
      </c>
      <c r="T566" s="775">
        <f t="shared" si="167"/>
        <v>7.3708381171067714</v>
      </c>
      <c r="U566" s="775">
        <f t="shared" si="167"/>
        <v>10.929965556831235</v>
      </c>
      <c r="V566" s="787">
        <f t="shared" si="167"/>
        <v>14.374282433983936</v>
      </c>
      <c r="W566" s="411">
        <f t="shared" si="167"/>
        <v>8.6796785304247948</v>
      </c>
      <c r="X566" s="930"/>
      <c r="Y566" s="930"/>
      <c r="Z566" s="930"/>
    </row>
    <row r="567" spans="1:26" ht="13.5" thickBot="1" x14ac:dyDescent="0.25">
      <c r="A567" s="231" t="s">
        <v>27</v>
      </c>
      <c r="B567" s="220">
        <f>B563-B549</f>
        <v>348</v>
      </c>
      <c r="C567" s="221">
        <f t="shared" ref="C567:W567" si="168">C563-C549</f>
        <v>374</v>
      </c>
      <c r="D567" s="221">
        <f t="shared" si="168"/>
        <v>168</v>
      </c>
      <c r="E567" s="221">
        <f t="shared" si="168"/>
        <v>324</v>
      </c>
      <c r="F567" s="221">
        <f t="shared" si="168"/>
        <v>292</v>
      </c>
      <c r="G567" s="221">
        <f t="shared" si="168"/>
        <v>216</v>
      </c>
      <c r="H567" s="226">
        <f t="shared" si="168"/>
        <v>181</v>
      </c>
      <c r="I567" s="220">
        <f t="shared" si="168"/>
        <v>451</v>
      </c>
      <c r="J567" s="221">
        <f t="shared" si="168"/>
        <v>508</v>
      </c>
      <c r="K567" s="221">
        <f t="shared" si="168"/>
        <v>426</v>
      </c>
      <c r="L567" s="221">
        <f t="shared" si="168"/>
        <v>289</v>
      </c>
      <c r="M567" s="221">
        <f t="shared" si="168"/>
        <v>285</v>
      </c>
      <c r="N567" s="221">
        <f t="shared" si="168"/>
        <v>262</v>
      </c>
      <c r="O567" s="226">
        <f t="shared" si="168"/>
        <v>389</v>
      </c>
      <c r="P567" s="220">
        <f t="shared" si="168"/>
        <v>416</v>
      </c>
      <c r="Q567" s="221">
        <f t="shared" si="168"/>
        <v>408</v>
      </c>
      <c r="R567" s="221">
        <f t="shared" si="168"/>
        <v>290</v>
      </c>
      <c r="S567" s="221">
        <f t="shared" si="168"/>
        <v>428</v>
      </c>
      <c r="T567" s="221">
        <f t="shared" si="168"/>
        <v>266</v>
      </c>
      <c r="U567" s="221">
        <f t="shared" si="168"/>
        <v>192</v>
      </c>
      <c r="V567" s="226">
        <f t="shared" si="168"/>
        <v>449</v>
      </c>
      <c r="W567" s="370">
        <f t="shared" si="168"/>
        <v>326</v>
      </c>
      <c r="X567" s="930"/>
      <c r="Y567" s="930"/>
      <c r="Z567" s="930"/>
    </row>
    <row r="568" spans="1:26" x14ac:dyDescent="0.2">
      <c r="A568" s="267" t="s">
        <v>52</v>
      </c>
      <c r="B568" s="856">
        <v>54</v>
      </c>
      <c r="C568" s="857">
        <v>55</v>
      </c>
      <c r="D568" s="857">
        <v>54</v>
      </c>
      <c r="E568" s="857">
        <v>13</v>
      </c>
      <c r="F568" s="857">
        <v>55</v>
      </c>
      <c r="G568" s="857">
        <v>53</v>
      </c>
      <c r="H568" s="858">
        <v>55</v>
      </c>
      <c r="I568" s="859">
        <v>51</v>
      </c>
      <c r="J568" s="857">
        <v>49</v>
      </c>
      <c r="K568" s="857">
        <v>50</v>
      </c>
      <c r="L568" s="857">
        <v>7</v>
      </c>
      <c r="M568" s="857">
        <v>51</v>
      </c>
      <c r="N568" s="857">
        <v>51</v>
      </c>
      <c r="O568" s="860">
        <v>52</v>
      </c>
      <c r="P568" s="851">
        <v>54</v>
      </c>
      <c r="Q568" s="852">
        <v>55</v>
      </c>
      <c r="R568" s="852">
        <v>55</v>
      </c>
      <c r="S568" s="852">
        <v>11</v>
      </c>
      <c r="T568" s="852">
        <v>54</v>
      </c>
      <c r="U568" s="852">
        <v>54</v>
      </c>
      <c r="V568" s="853">
        <v>55</v>
      </c>
      <c r="W568" s="371">
        <f>SUM(B568:V568)</f>
        <v>988</v>
      </c>
      <c r="X568" s="930" t="s">
        <v>56</v>
      </c>
      <c r="Y568" s="265">
        <f>W553-W568</f>
        <v>-1254</v>
      </c>
      <c r="Z568" s="306" t="e">
        <f>Y568/W555</f>
        <v>#DIV/0!</v>
      </c>
    </row>
    <row r="569" spans="1:26" x14ac:dyDescent="0.2">
      <c r="A569" s="267" t="s">
        <v>28</v>
      </c>
      <c r="B569" s="935">
        <v>150.5</v>
      </c>
      <c r="C569" s="935">
        <v>150.5</v>
      </c>
      <c r="D569" s="936">
        <v>150</v>
      </c>
      <c r="E569" s="936">
        <v>150.5</v>
      </c>
      <c r="F569" s="936">
        <v>149.5</v>
      </c>
      <c r="G569" s="936">
        <v>149</v>
      </c>
      <c r="H569" s="936">
        <v>149</v>
      </c>
      <c r="I569" s="935">
        <v>150.5</v>
      </c>
      <c r="J569" s="935">
        <v>150.5</v>
      </c>
      <c r="K569" s="936">
        <v>149.5</v>
      </c>
      <c r="L569" s="936">
        <v>150.5</v>
      </c>
      <c r="M569" s="936">
        <v>149.5</v>
      </c>
      <c r="N569" s="936">
        <v>148</v>
      </c>
      <c r="O569" s="937">
        <v>148</v>
      </c>
      <c r="P569" s="935">
        <v>150.5</v>
      </c>
      <c r="Q569" s="935">
        <v>150.5</v>
      </c>
      <c r="R569" s="936">
        <v>149.5</v>
      </c>
      <c r="S569" s="936">
        <v>150.5</v>
      </c>
      <c r="T569" s="936">
        <v>149.5</v>
      </c>
      <c r="U569" s="936">
        <v>149</v>
      </c>
      <c r="V569" s="936">
        <v>149</v>
      </c>
      <c r="W569" s="931"/>
      <c r="X569" s="930" t="s">
        <v>57</v>
      </c>
      <c r="Y569" s="930">
        <v>150.12</v>
      </c>
      <c r="Z569" s="930"/>
    </row>
    <row r="570" spans="1:26" ht="13.5" thickBot="1" x14ac:dyDescent="0.25">
      <c r="A570" s="268" t="s">
        <v>26</v>
      </c>
      <c r="B570" s="550">
        <f>B569-B555</f>
        <v>0</v>
      </c>
      <c r="C570" s="551">
        <f t="shared" ref="C570" si="169">C569-C555</f>
        <v>0</v>
      </c>
      <c r="D570" s="551">
        <f t="shared" ref="D570" si="170">D569-D555</f>
        <v>0</v>
      </c>
      <c r="E570" s="551">
        <f t="shared" ref="E570" si="171">E569-E555</f>
        <v>0</v>
      </c>
      <c r="F570" s="551">
        <f t="shared" ref="F570" si="172">F569-F555</f>
        <v>0</v>
      </c>
      <c r="G570" s="551">
        <f t="shared" ref="G570" si="173">G569-G555</f>
        <v>0</v>
      </c>
      <c r="H570" s="533">
        <f t="shared" ref="H570" si="174">H569-H555</f>
        <v>0</v>
      </c>
      <c r="I570" s="550">
        <f t="shared" ref="I570" si="175">I569-I555</f>
        <v>0</v>
      </c>
      <c r="J570" s="551">
        <f t="shared" ref="J570" si="176">J569-J555</f>
        <v>0</v>
      </c>
      <c r="K570" s="551">
        <f t="shared" ref="K570" si="177">K569-K555</f>
        <v>0</v>
      </c>
      <c r="L570" s="551">
        <f t="shared" ref="L570" si="178">L569-L555</f>
        <v>0</v>
      </c>
      <c r="M570" s="551">
        <f t="shared" ref="M570" si="179">M569-M555</f>
        <v>0</v>
      </c>
      <c r="N570" s="551">
        <f t="shared" ref="N570" si="180">N569-N555</f>
        <v>0</v>
      </c>
      <c r="O570" s="533">
        <f t="shared" ref="O570" si="181">O569-O555</f>
        <v>0</v>
      </c>
      <c r="P570" s="550">
        <f t="shared" ref="P570" si="182">P569-P555</f>
        <v>0</v>
      </c>
      <c r="Q570" s="551">
        <f t="shared" ref="Q570" si="183">Q569-Q555</f>
        <v>0</v>
      </c>
      <c r="R570" s="551">
        <f t="shared" ref="R570" si="184">R569-R555</f>
        <v>0</v>
      </c>
      <c r="S570" s="551">
        <f t="shared" ref="S570" si="185">S569-S555</f>
        <v>0</v>
      </c>
      <c r="T570" s="551">
        <f t="shared" ref="T570" si="186">T569-T555</f>
        <v>0</v>
      </c>
      <c r="U570" s="551">
        <f t="shared" ref="U570" si="187">U569-U555</f>
        <v>0</v>
      </c>
      <c r="V570" s="533">
        <f t="shared" ref="V570" si="188">V569-V555</f>
        <v>0</v>
      </c>
      <c r="W570" s="333"/>
      <c r="X570" s="930" t="s">
        <v>26</v>
      </c>
      <c r="Y570" s="930">
        <f>Y569-Y555</f>
        <v>-9.9999999999994316E-2</v>
      </c>
      <c r="Z570" s="930"/>
    </row>
    <row r="573" spans="1:26" ht="13.5" thickBot="1" x14ac:dyDescent="0.25"/>
    <row r="574" spans="1:26" ht="13.5" thickBot="1" x14ac:dyDescent="0.25">
      <c r="A574" s="272" t="s">
        <v>259</v>
      </c>
      <c r="B574" s="968" t="s">
        <v>53</v>
      </c>
      <c r="C574" s="969"/>
      <c r="D574" s="969"/>
      <c r="E574" s="969"/>
      <c r="F574" s="969"/>
      <c r="G574" s="969"/>
      <c r="H574" s="970"/>
      <c r="I574" s="968" t="s">
        <v>114</v>
      </c>
      <c r="J574" s="969"/>
      <c r="K574" s="969"/>
      <c r="L574" s="969"/>
      <c r="M574" s="969"/>
      <c r="N574" s="969"/>
      <c r="O574" s="970"/>
      <c r="P574" s="968" t="s">
        <v>63</v>
      </c>
      <c r="Q574" s="969"/>
      <c r="R574" s="969"/>
      <c r="S574" s="969"/>
      <c r="T574" s="969"/>
      <c r="U574" s="969"/>
      <c r="V574" s="970"/>
      <c r="W574" s="1081" t="s">
        <v>0</v>
      </c>
      <c r="X574" s="947">
        <v>228</v>
      </c>
      <c r="Y574" s="947"/>
      <c r="Z574" s="947"/>
    </row>
    <row r="575" spans="1:26" x14ac:dyDescent="0.2">
      <c r="A575" s="231" t="s">
        <v>54</v>
      </c>
      <c r="B575" s="795">
        <v>1</v>
      </c>
      <c r="C575" s="796">
        <v>2</v>
      </c>
      <c r="D575" s="796">
        <v>3</v>
      </c>
      <c r="E575" s="796">
        <v>4</v>
      </c>
      <c r="F575" s="796">
        <v>5</v>
      </c>
      <c r="G575" s="796">
        <v>6</v>
      </c>
      <c r="H575" s="797">
        <v>7</v>
      </c>
      <c r="I575" s="795">
        <v>1</v>
      </c>
      <c r="J575" s="796">
        <v>2</v>
      </c>
      <c r="K575" s="796">
        <v>3</v>
      </c>
      <c r="L575" s="796">
        <v>4</v>
      </c>
      <c r="M575" s="796">
        <v>5</v>
      </c>
      <c r="N575" s="796">
        <v>6</v>
      </c>
      <c r="O575" s="797">
        <v>7</v>
      </c>
      <c r="P575" s="795">
        <v>1</v>
      </c>
      <c r="Q575" s="796">
        <v>2</v>
      </c>
      <c r="R575" s="796">
        <v>3</v>
      </c>
      <c r="S575" s="796">
        <v>4</v>
      </c>
      <c r="T575" s="796">
        <v>5</v>
      </c>
      <c r="U575" s="796">
        <v>6</v>
      </c>
      <c r="V575" s="797">
        <v>7</v>
      </c>
      <c r="W575" s="1082"/>
      <c r="X575" s="947"/>
      <c r="Y575" s="947"/>
      <c r="Z575" s="947"/>
    </row>
    <row r="576" spans="1:26" x14ac:dyDescent="0.2">
      <c r="A576" s="236" t="s">
        <v>3</v>
      </c>
      <c r="B576" s="874">
        <v>4370</v>
      </c>
      <c r="C576" s="849">
        <v>4370</v>
      </c>
      <c r="D576" s="849">
        <v>4370</v>
      </c>
      <c r="E576" s="849">
        <v>4370</v>
      </c>
      <c r="F576" s="849">
        <v>4370</v>
      </c>
      <c r="G576" s="849">
        <v>4370</v>
      </c>
      <c r="H576" s="848">
        <v>4370</v>
      </c>
      <c r="I576" s="874">
        <v>4370</v>
      </c>
      <c r="J576" s="849">
        <v>4370</v>
      </c>
      <c r="K576" s="849">
        <v>4370</v>
      </c>
      <c r="L576" s="849">
        <v>4370</v>
      </c>
      <c r="M576" s="849">
        <v>4370</v>
      </c>
      <c r="N576" s="849">
        <v>4370</v>
      </c>
      <c r="O576" s="848">
        <v>4370</v>
      </c>
      <c r="P576" s="874">
        <v>4370</v>
      </c>
      <c r="Q576" s="849">
        <v>4370</v>
      </c>
      <c r="R576" s="849">
        <v>4370</v>
      </c>
      <c r="S576" s="849">
        <v>4370</v>
      </c>
      <c r="T576" s="849">
        <v>4370</v>
      </c>
      <c r="U576" s="849">
        <v>4370</v>
      </c>
      <c r="V576" s="848">
        <v>4370</v>
      </c>
      <c r="W576" s="875">
        <v>4370</v>
      </c>
      <c r="X576" s="947"/>
      <c r="Y576" s="947"/>
      <c r="Z576" s="947"/>
    </row>
    <row r="577" spans="1:26" x14ac:dyDescent="0.2">
      <c r="A577" s="241" t="s">
        <v>6</v>
      </c>
      <c r="B577" s="300">
        <v>4518</v>
      </c>
      <c r="C577" s="301">
        <v>4795</v>
      </c>
      <c r="D577" s="301">
        <v>4802</v>
      </c>
      <c r="E577" s="301">
        <v>4696</v>
      </c>
      <c r="F577" s="301">
        <v>4931</v>
      </c>
      <c r="G577" s="301">
        <v>5085</v>
      </c>
      <c r="H577" s="394">
        <v>5178</v>
      </c>
      <c r="I577" s="300">
        <v>4511</v>
      </c>
      <c r="J577" s="301">
        <v>4798</v>
      </c>
      <c r="K577" s="301">
        <v>4615</v>
      </c>
      <c r="L577" s="301">
        <v>4097</v>
      </c>
      <c r="M577" s="301">
        <v>4879</v>
      </c>
      <c r="N577" s="301">
        <v>4984</v>
      </c>
      <c r="O577" s="394">
        <v>5117</v>
      </c>
      <c r="P577" s="300">
        <v>4619</v>
      </c>
      <c r="Q577" s="301">
        <v>4506</v>
      </c>
      <c r="R577" s="301">
        <v>4638</v>
      </c>
      <c r="S577" s="301">
        <v>4853</v>
      </c>
      <c r="T577" s="301">
        <v>4836</v>
      </c>
      <c r="U577" s="301">
        <v>4919</v>
      </c>
      <c r="V577" s="394">
        <v>4996</v>
      </c>
      <c r="W577" s="317">
        <v>4804</v>
      </c>
      <c r="X577" s="947"/>
      <c r="Y577" s="947"/>
      <c r="Z577" s="947"/>
    </row>
    <row r="578" spans="1:26" x14ac:dyDescent="0.2">
      <c r="A578" s="231" t="s">
        <v>7</v>
      </c>
      <c r="B578" s="302">
        <v>91.7</v>
      </c>
      <c r="C578" s="303">
        <v>75</v>
      </c>
      <c r="D578" s="304">
        <v>100</v>
      </c>
      <c r="E578" s="304">
        <v>100</v>
      </c>
      <c r="F578" s="304">
        <v>100</v>
      </c>
      <c r="G578" s="304">
        <v>100</v>
      </c>
      <c r="H578" s="395">
        <v>91.7</v>
      </c>
      <c r="I578" s="548">
        <v>100</v>
      </c>
      <c r="J578" s="304">
        <v>83.3</v>
      </c>
      <c r="K578" s="304">
        <v>83.3</v>
      </c>
      <c r="L578" s="304">
        <v>75</v>
      </c>
      <c r="M578" s="304">
        <v>92.3</v>
      </c>
      <c r="N578" s="304">
        <v>100</v>
      </c>
      <c r="O578" s="395">
        <v>91.7</v>
      </c>
      <c r="P578" s="548">
        <v>75</v>
      </c>
      <c r="Q578" s="304">
        <v>75</v>
      </c>
      <c r="R578" s="304">
        <v>91.7</v>
      </c>
      <c r="S578" s="304">
        <v>100</v>
      </c>
      <c r="T578" s="304">
        <v>91.7</v>
      </c>
      <c r="U578" s="304">
        <v>100</v>
      </c>
      <c r="V578" s="395">
        <v>91.7</v>
      </c>
      <c r="W578" s="248">
        <v>82.5</v>
      </c>
      <c r="X578" s="947"/>
      <c r="Y578" s="947"/>
      <c r="Z578" s="947"/>
    </row>
    <row r="579" spans="1:26" ht="13.5" thickBot="1" x14ac:dyDescent="0.25">
      <c r="A579" s="231" t="s">
        <v>8</v>
      </c>
      <c r="B579" s="698">
        <v>4.7E-2</v>
      </c>
      <c r="C579" s="699">
        <v>7.0999999999999994E-2</v>
      </c>
      <c r="D579" s="801">
        <v>5.5E-2</v>
      </c>
      <c r="E579" s="801">
        <v>8.5000000000000006E-2</v>
      </c>
      <c r="F579" s="801">
        <v>4.9000000000000002E-2</v>
      </c>
      <c r="G579" s="801">
        <v>6.4000000000000001E-2</v>
      </c>
      <c r="H579" s="802">
        <v>6.7000000000000004E-2</v>
      </c>
      <c r="I579" s="809">
        <v>5.0999999999999997E-2</v>
      </c>
      <c r="J579" s="801">
        <v>7.4999999999999997E-2</v>
      </c>
      <c r="K579" s="801">
        <v>7.0999999999999994E-2</v>
      </c>
      <c r="L579" s="801">
        <v>8.7999999999999995E-2</v>
      </c>
      <c r="M579" s="801">
        <v>5.7000000000000002E-2</v>
      </c>
      <c r="N579" s="801">
        <v>4.5999999999999999E-2</v>
      </c>
      <c r="O579" s="802">
        <v>6.2E-2</v>
      </c>
      <c r="P579" s="809">
        <v>7.9000000000000001E-2</v>
      </c>
      <c r="Q579" s="801">
        <v>8.3000000000000004E-2</v>
      </c>
      <c r="R579" s="801">
        <v>5.6000000000000001E-2</v>
      </c>
      <c r="S579" s="801">
        <v>3.1E-2</v>
      </c>
      <c r="T579" s="801">
        <v>3.9E-2</v>
      </c>
      <c r="U579" s="801">
        <v>5.2999999999999999E-2</v>
      </c>
      <c r="V579" s="802">
        <v>5.3999999999999999E-2</v>
      </c>
      <c r="W579" s="879">
        <v>7.4999999999999997E-2</v>
      </c>
      <c r="X579" s="947"/>
      <c r="Y579" s="947"/>
      <c r="Z579" s="947"/>
    </row>
    <row r="580" spans="1:26" x14ac:dyDescent="0.2">
      <c r="A580" s="241" t="s">
        <v>1</v>
      </c>
      <c r="B580" s="774">
        <f t="shared" ref="B580:W580" si="189">B577/B576*100-100</f>
        <v>3.3867276887871895</v>
      </c>
      <c r="C580" s="775">
        <f t="shared" si="189"/>
        <v>9.7254004576658986</v>
      </c>
      <c r="D580" s="775">
        <f t="shared" si="189"/>
        <v>9.8855835240274672</v>
      </c>
      <c r="E580" s="775">
        <f t="shared" si="189"/>
        <v>7.4599542334096185</v>
      </c>
      <c r="F580" s="775">
        <f t="shared" si="189"/>
        <v>12.837528604119001</v>
      </c>
      <c r="G580" s="775">
        <f t="shared" si="189"/>
        <v>16.361556064073241</v>
      </c>
      <c r="H580" s="787">
        <f t="shared" si="189"/>
        <v>18.48970251716247</v>
      </c>
      <c r="I580" s="774">
        <f t="shared" si="189"/>
        <v>3.2265446224256209</v>
      </c>
      <c r="J580" s="775">
        <f t="shared" si="189"/>
        <v>9.7940503432494239</v>
      </c>
      <c r="K580" s="775">
        <f t="shared" si="189"/>
        <v>5.6064073226544764</v>
      </c>
      <c r="L580" s="775">
        <f t="shared" si="189"/>
        <v>-6.2471395881006941</v>
      </c>
      <c r="M580" s="775">
        <f t="shared" si="189"/>
        <v>11.647597254004566</v>
      </c>
      <c r="N580" s="775">
        <f t="shared" si="189"/>
        <v>14.050343249427911</v>
      </c>
      <c r="O580" s="787">
        <f t="shared" si="189"/>
        <v>17.093821510297474</v>
      </c>
      <c r="P580" s="774">
        <f t="shared" si="189"/>
        <v>5.6979405034324913</v>
      </c>
      <c r="Q580" s="775">
        <f t="shared" si="189"/>
        <v>3.1121281464531023</v>
      </c>
      <c r="R580" s="775">
        <f t="shared" si="189"/>
        <v>6.1327231121281329</v>
      </c>
      <c r="S580" s="775">
        <f t="shared" si="189"/>
        <v>11.052631578947356</v>
      </c>
      <c r="T580" s="775">
        <f t="shared" si="189"/>
        <v>10.663615560640721</v>
      </c>
      <c r="U580" s="775">
        <f t="shared" si="189"/>
        <v>12.562929061784885</v>
      </c>
      <c r="V580" s="787">
        <f t="shared" si="189"/>
        <v>14.324942791762012</v>
      </c>
      <c r="W580" s="411">
        <f t="shared" si="189"/>
        <v>9.9313501144164889</v>
      </c>
      <c r="X580" s="947"/>
      <c r="Y580" s="947"/>
      <c r="Z580" s="947"/>
    </row>
    <row r="581" spans="1:26" ht="13.5" thickBot="1" x14ac:dyDescent="0.25">
      <c r="A581" s="231" t="s">
        <v>27</v>
      </c>
      <c r="B581" s="220">
        <f>B577-B563</f>
        <v>-133</v>
      </c>
      <c r="C581" s="221">
        <f t="shared" ref="C581:W581" si="190">C577-C563</f>
        <v>40</v>
      </c>
      <c r="D581" s="221">
        <f t="shared" si="190"/>
        <v>78</v>
      </c>
      <c r="E581" s="221">
        <f t="shared" si="190"/>
        <v>63</v>
      </c>
      <c r="F581" s="221">
        <f t="shared" si="190"/>
        <v>116</v>
      </c>
      <c r="G581" s="221">
        <f t="shared" si="190"/>
        <v>85</v>
      </c>
      <c r="H581" s="226">
        <f t="shared" si="190"/>
        <v>312</v>
      </c>
      <c r="I581" s="220">
        <f t="shared" si="190"/>
        <v>-17</v>
      </c>
      <c r="J581" s="221">
        <f t="shared" si="190"/>
        <v>46</v>
      </c>
      <c r="K581" s="221">
        <f t="shared" si="190"/>
        <v>-135</v>
      </c>
      <c r="L581" s="221">
        <f t="shared" si="190"/>
        <v>-14</v>
      </c>
      <c r="M581" s="221">
        <f t="shared" si="190"/>
        <v>-36</v>
      </c>
      <c r="N581" s="221">
        <f t="shared" si="190"/>
        <v>185</v>
      </c>
      <c r="O581" s="226">
        <f t="shared" si="190"/>
        <v>182</v>
      </c>
      <c r="P581" s="220">
        <f t="shared" si="190"/>
        <v>70</v>
      </c>
      <c r="Q581" s="221">
        <f t="shared" si="190"/>
        <v>63</v>
      </c>
      <c r="R581" s="221">
        <f t="shared" si="190"/>
        <v>116</v>
      </c>
      <c r="S581" s="221">
        <f t="shared" si="190"/>
        <v>89</v>
      </c>
      <c r="T581" s="221">
        <f t="shared" si="190"/>
        <v>160</v>
      </c>
      <c r="U581" s="221">
        <f t="shared" si="190"/>
        <v>88</v>
      </c>
      <c r="V581" s="226">
        <f t="shared" si="190"/>
        <v>15</v>
      </c>
      <c r="W581" s="370">
        <f t="shared" si="190"/>
        <v>71</v>
      </c>
      <c r="X581" s="947"/>
      <c r="Y581" s="947"/>
      <c r="Z581" s="947"/>
    </row>
    <row r="582" spans="1:26" x14ac:dyDescent="0.2">
      <c r="A582" s="267" t="s">
        <v>52</v>
      </c>
      <c r="B582" s="856">
        <v>54</v>
      </c>
      <c r="C582" s="857">
        <v>55</v>
      </c>
      <c r="D582" s="857">
        <v>54</v>
      </c>
      <c r="E582" s="857">
        <v>13</v>
      </c>
      <c r="F582" s="857">
        <v>55</v>
      </c>
      <c r="G582" s="857">
        <v>53</v>
      </c>
      <c r="H582" s="858">
        <v>55</v>
      </c>
      <c r="I582" s="859">
        <v>51</v>
      </c>
      <c r="J582" s="857">
        <v>49</v>
      </c>
      <c r="K582" s="857">
        <v>50</v>
      </c>
      <c r="L582" s="857">
        <v>7</v>
      </c>
      <c r="M582" s="857">
        <v>51</v>
      </c>
      <c r="N582" s="857">
        <v>49</v>
      </c>
      <c r="O582" s="860">
        <v>52</v>
      </c>
      <c r="P582" s="851">
        <v>53</v>
      </c>
      <c r="Q582" s="852">
        <v>55</v>
      </c>
      <c r="R582" s="852">
        <v>55</v>
      </c>
      <c r="S582" s="852">
        <v>11</v>
      </c>
      <c r="T582" s="852">
        <v>53</v>
      </c>
      <c r="U582" s="852">
        <v>54</v>
      </c>
      <c r="V582" s="853">
        <v>55</v>
      </c>
      <c r="W582" s="371">
        <f>SUM(B582:V582)</f>
        <v>984</v>
      </c>
      <c r="X582" s="947" t="s">
        <v>56</v>
      </c>
      <c r="Y582" s="265">
        <f>W567-W582</f>
        <v>-658</v>
      </c>
      <c r="Z582" s="306" t="e">
        <f>Y582/W569</f>
        <v>#DIV/0!</v>
      </c>
    </row>
    <row r="583" spans="1:26" x14ac:dyDescent="0.2">
      <c r="A583" s="267" t="s">
        <v>28</v>
      </c>
      <c r="B583" s="952">
        <v>151</v>
      </c>
      <c r="C583" s="952">
        <v>151</v>
      </c>
      <c r="D583" s="953">
        <v>150.5</v>
      </c>
      <c r="E583" s="953">
        <v>151</v>
      </c>
      <c r="F583" s="953">
        <v>150</v>
      </c>
      <c r="G583" s="953">
        <v>149.5</v>
      </c>
      <c r="H583" s="953">
        <v>149.5</v>
      </c>
      <c r="I583" s="952">
        <v>151</v>
      </c>
      <c r="J583" s="952">
        <v>151</v>
      </c>
      <c r="K583" s="953">
        <v>150</v>
      </c>
      <c r="L583" s="953">
        <v>151</v>
      </c>
      <c r="M583" s="953">
        <v>150</v>
      </c>
      <c r="N583" s="953">
        <v>148.5</v>
      </c>
      <c r="O583" s="954">
        <v>148.5</v>
      </c>
      <c r="P583" s="952">
        <v>151</v>
      </c>
      <c r="Q583" s="952">
        <v>151</v>
      </c>
      <c r="R583" s="953">
        <v>150</v>
      </c>
      <c r="S583" s="953">
        <v>151</v>
      </c>
      <c r="T583" s="953">
        <v>150</v>
      </c>
      <c r="U583" s="953">
        <v>149.5</v>
      </c>
      <c r="V583" s="953">
        <v>149.5</v>
      </c>
      <c r="W583" s="948"/>
      <c r="X583" s="947" t="s">
        <v>57</v>
      </c>
      <c r="Y583" s="947">
        <v>150.30000000000001</v>
      </c>
      <c r="Z583" s="947"/>
    </row>
    <row r="584" spans="1:26" ht="13.5" thickBot="1" x14ac:dyDescent="0.25">
      <c r="A584" s="268" t="s">
        <v>26</v>
      </c>
      <c r="B584" s="550">
        <f>B583-B569</f>
        <v>0.5</v>
      </c>
      <c r="C584" s="551">
        <f t="shared" ref="C584:V584" si="191">C583-C569</f>
        <v>0.5</v>
      </c>
      <c r="D584" s="551">
        <f t="shared" si="191"/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33">
        <f t="shared" si="191"/>
        <v>0.5</v>
      </c>
      <c r="I584" s="550">
        <f t="shared" si="191"/>
        <v>0.5</v>
      </c>
      <c r="J584" s="551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33">
        <f t="shared" si="191"/>
        <v>0.5</v>
      </c>
      <c r="P584" s="550">
        <f t="shared" si="191"/>
        <v>0.5</v>
      </c>
      <c r="Q584" s="551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33">
        <f t="shared" si="191"/>
        <v>0.5</v>
      </c>
      <c r="W584" s="333"/>
      <c r="X584" s="947" t="s">
        <v>26</v>
      </c>
      <c r="Y584" s="947">
        <f>Y583-Y569</f>
        <v>0.18000000000000682</v>
      </c>
      <c r="Z584" s="947"/>
    </row>
    <row r="587" spans="1:26" ht="13.5" thickBot="1" x14ac:dyDescent="0.25"/>
    <row r="588" spans="1:26" ht="13.5" thickBot="1" x14ac:dyDescent="0.25">
      <c r="A588" s="272" t="s">
        <v>260</v>
      </c>
      <c r="B588" s="968" t="s">
        <v>53</v>
      </c>
      <c r="C588" s="969"/>
      <c r="D588" s="969"/>
      <c r="E588" s="969"/>
      <c r="F588" s="969"/>
      <c r="G588" s="969"/>
      <c r="H588" s="970"/>
      <c r="I588" s="968" t="s">
        <v>114</v>
      </c>
      <c r="J588" s="969"/>
      <c r="K588" s="969"/>
      <c r="L588" s="969"/>
      <c r="M588" s="969"/>
      <c r="N588" s="969"/>
      <c r="O588" s="970"/>
      <c r="P588" s="968" t="s">
        <v>63</v>
      </c>
      <c r="Q588" s="969"/>
      <c r="R588" s="969"/>
      <c r="S588" s="969"/>
      <c r="T588" s="969"/>
      <c r="U588" s="969"/>
      <c r="V588" s="970"/>
      <c r="W588" s="1081" t="s">
        <v>0</v>
      </c>
      <c r="X588" s="955">
        <v>228</v>
      </c>
      <c r="Y588" s="955"/>
      <c r="Z588" s="955"/>
    </row>
    <row r="589" spans="1:26" x14ac:dyDescent="0.2">
      <c r="A589" s="231" t="s">
        <v>54</v>
      </c>
      <c r="B589" s="795">
        <v>1</v>
      </c>
      <c r="C589" s="796">
        <v>2</v>
      </c>
      <c r="D589" s="796">
        <v>3</v>
      </c>
      <c r="E589" s="796">
        <v>4</v>
      </c>
      <c r="F589" s="796">
        <v>5</v>
      </c>
      <c r="G589" s="796">
        <v>6</v>
      </c>
      <c r="H589" s="797">
        <v>7</v>
      </c>
      <c r="I589" s="795">
        <v>1</v>
      </c>
      <c r="J589" s="796">
        <v>2</v>
      </c>
      <c r="K589" s="796">
        <v>3</v>
      </c>
      <c r="L589" s="796">
        <v>4</v>
      </c>
      <c r="M589" s="796">
        <v>5</v>
      </c>
      <c r="N589" s="796">
        <v>6</v>
      </c>
      <c r="O589" s="797">
        <v>7</v>
      </c>
      <c r="P589" s="795">
        <v>1</v>
      </c>
      <c r="Q589" s="796">
        <v>2</v>
      </c>
      <c r="R589" s="796">
        <v>3</v>
      </c>
      <c r="S589" s="796">
        <v>4</v>
      </c>
      <c r="T589" s="796">
        <v>5</v>
      </c>
      <c r="U589" s="796">
        <v>6</v>
      </c>
      <c r="V589" s="797">
        <v>7</v>
      </c>
      <c r="W589" s="1082"/>
      <c r="X589" s="955"/>
      <c r="Y589" s="955"/>
      <c r="Z589" s="955"/>
    </row>
    <row r="590" spans="1:26" x14ac:dyDescent="0.2">
      <c r="A590" s="236" t="s">
        <v>3</v>
      </c>
      <c r="B590" s="874">
        <v>4385</v>
      </c>
      <c r="C590" s="849">
        <v>4385</v>
      </c>
      <c r="D590" s="849">
        <v>4385</v>
      </c>
      <c r="E590" s="849">
        <v>4385</v>
      </c>
      <c r="F590" s="849">
        <v>4385</v>
      </c>
      <c r="G590" s="849">
        <v>4385</v>
      </c>
      <c r="H590" s="848">
        <v>4385</v>
      </c>
      <c r="I590" s="874">
        <v>4385</v>
      </c>
      <c r="J590" s="849">
        <v>4385</v>
      </c>
      <c r="K590" s="849">
        <v>4385</v>
      </c>
      <c r="L590" s="849">
        <v>4385</v>
      </c>
      <c r="M590" s="849">
        <v>4385</v>
      </c>
      <c r="N590" s="849">
        <v>4385</v>
      </c>
      <c r="O590" s="848">
        <v>4385</v>
      </c>
      <c r="P590" s="874">
        <v>4385</v>
      </c>
      <c r="Q590" s="849">
        <v>4385</v>
      </c>
      <c r="R590" s="849">
        <v>4385</v>
      </c>
      <c r="S590" s="849">
        <v>4385</v>
      </c>
      <c r="T590" s="849">
        <v>4385</v>
      </c>
      <c r="U590" s="849">
        <v>4385</v>
      </c>
      <c r="V590" s="848">
        <v>4385</v>
      </c>
      <c r="W590" s="875">
        <v>4385</v>
      </c>
      <c r="X590" s="955"/>
      <c r="Y590" s="955"/>
      <c r="Z590" s="955"/>
    </row>
    <row r="591" spans="1:26" x14ac:dyDescent="0.2">
      <c r="A591" s="241" t="s">
        <v>6</v>
      </c>
      <c r="B591" s="300">
        <v>4631</v>
      </c>
      <c r="C591" s="301">
        <v>4902</v>
      </c>
      <c r="D591" s="301">
        <v>4827</v>
      </c>
      <c r="E591" s="301">
        <v>4550</v>
      </c>
      <c r="F591" s="301">
        <v>4849</v>
      </c>
      <c r="G591" s="301">
        <v>5134</v>
      </c>
      <c r="H591" s="394">
        <v>5175</v>
      </c>
      <c r="I591" s="300">
        <v>4639</v>
      </c>
      <c r="J591" s="301">
        <v>4755</v>
      </c>
      <c r="K591" s="301">
        <v>4749</v>
      </c>
      <c r="L591" s="301">
        <v>4397</v>
      </c>
      <c r="M591" s="301">
        <v>4931</v>
      </c>
      <c r="N591" s="301">
        <v>4922</v>
      </c>
      <c r="O591" s="394">
        <v>5010</v>
      </c>
      <c r="P591" s="300">
        <v>4694</v>
      </c>
      <c r="Q591" s="301">
        <v>4617</v>
      </c>
      <c r="R591" s="301">
        <v>4468</v>
      </c>
      <c r="S591" s="301">
        <v>4622</v>
      </c>
      <c r="T591" s="301">
        <v>4730</v>
      </c>
      <c r="U591" s="301">
        <v>4950</v>
      </c>
      <c r="V591" s="394">
        <v>4994</v>
      </c>
      <c r="W591" s="317">
        <v>4818</v>
      </c>
      <c r="X591" s="955"/>
      <c r="Y591" s="955"/>
      <c r="Z591" s="955"/>
    </row>
    <row r="592" spans="1:26" x14ac:dyDescent="0.2">
      <c r="A592" s="231" t="s">
        <v>7</v>
      </c>
      <c r="B592" s="302">
        <v>83.3</v>
      </c>
      <c r="C592" s="303">
        <v>83.3</v>
      </c>
      <c r="D592" s="304">
        <v>100</v>
      </c>
      <c r="E592" s="304">
        <v>75</v>
      </c>
      <c r="F592" s="304">
        <v>100</v>
      </c>
      <c r="G592" s="304">
        <v>83.3</v>
      </c>
      <c r="H592" s="395">
        <v>66.7</v>
      </c>
      <c r="I592" s="548">
        <v>91.7</v>
      </c>
      <c r="J592" s="304">
        <v>100</v>
      </c>
      <c r="K592" s="304">
        <v>83.3</v>
      </c>
      <c r="L592" s="304">
        <v>50</v>
      </c>
      <c r="M592" s="304">
        <v>83.3</v>
      </c>
      <c r="N592" s="304">
        <v>100</v>
      </c>
      <c r="O592" s="395">
        <v>91.7</v>
      </c>
      <c r="P592" s="548">
        <v>91.7</v>
      </c>
      <c r="Q592" s="304">
        <v>100</v>
      </c>
      <c r="R592" s="304">
        <v>100</v>
      </c>
      <c r="S592" s="304">
        <v>50</v>
      </c>
      <c r="T592" s="304">
        <v>100</v>
      </c>
      <c r="U592" s="304">
        <v>100</v>
      </c>
      <c r="V592" s="395">
        <v>100</v>
      </c>
      <c r="W592" s="248">
        <v>86</v>
      </c>
      <c r="X592" s="955"/>
      <c r="Y592" s="955"/>
      <c r="Z592" s="955"/>
    </row>
    <row r="593" spans="1:26" ht="13.5" thickBot="1" x14ac:dyDescent="0.25">
      <c r="A593" s="231" t="s">
        <v>8</v>
      </c>
      <c r="B593" s="698">
        <v>7.0999999999999994E-2</v>
      </c>
      <c r="C593" s="699">
        <v>7.0999999999999994E-2</v>
      </c>
      <c r="D593" s="801">
        <v>6.4000000000000001E-2</v>
      </c>
      <c r="E593" s="801">
        <v>9.9000000000000005E-2</v>
      </c>
      <c r="F593" s="801">
        <v>2.5000000000000001E-2</v>
      </c>
      <c r="G593" s="801">
        <v>8.3000000000000004E-2</v>
      </c>
      <c r="H593" s="802">
        <v>9.0999999999999998E-2</v>
      </c>
      <c r="I593" s="809">
        <v>6.4000000000000001E-2</v>
      </c>
      <c r="J593" s="801">
        <v>4.8000000000000001E-2</v>
      </c>
      <c r="K593" s="801">
        <v>6.2E-2</v>
      </c>
      <c r="L593" s="801">
        <v>0.104</v>
      </c>
      <c r="M593" s="801">
        <v>7.6999999999999999E-2</v>
      </c>
      <c r="N593" s="801">
        <v>4.3999999999999997E-2</v>
      </c>
      <c r="O593" s="802">
        <v>5.3999999999999999E-2</v>
      </c>
      <c r="P593" s="809">
        <v>6.5000000000000002E-2</v>
      </c>
      <c r="Q593" s="801">
        <v>5.7000000000000002E-2</v>
      </c>
      <c r="R593" s="801">
        <v>4.4999999999999998E-2</v>
      </c>
      <c r="S593" s="801">
        <v>8.5999999999999993E-2</v>
      </c>
      <c r="T593" s="801">
        <v>4.2000000000000003E-2</v>
      </c>
      <c r="U593" s="801">
        <v>5.7000000000000002E-2</v>
      </c>
      <c r="V593" s="802">
        <v>4.2000000000000003E-2</v>
      </c>
      <c r="W593" s="879">
        <v>7.1999999999999995E-2</v>
      </c>
      <c r="X593" s="955"/>
      <c r="Y593" s="955"/>
      <c r="Z593" s="955"/>
    </row>
    <row r="594" spans="1:26" x14ac:dyDescent="0.2">
      <c r="A594" s="241" t="s">
        <v>1</v>
      </c>
      <c r="B594" s="774">
        <f t="shared" ref="B594:W594" si="192">B591/B590*100-100</f>
        <v>5.6100342075256577</v>
      </c>
      <c r="C594" s="775">
        <f t="shared" si="192"/>
        <v>11.790193842645394</v>
      </c>
      <c r="D594" s="775">
        <f t="shared" si="192"/>
        <v>10.079817559863187</v>
      </c>
      <c r="E594" s="775">
        <f t="shared" si="192"/>
        <v>3.7628278221208689</v>
      </c>
      <c r="F594" s="775">
        <f t="shared" si="192"/>
        <v>10.581527936145946</v>
      </c>
      <c r="G594" s="775">
        <f t="shared" si="192"/>
        <v>17.08095781071836</v>
      </c>
      <c r="H594" s="787">
        <f t="shared" si="192"/>
        <v>18.015963511972629</v>
      </c>
      <c r="I594" s="774">
        <f t="shared" si="192"/>
        <v>5.7924743443557674</v>
      </c>
      <c r="J594" s="775">
        <f t="shared" si="192"/>
        <v>8.4378563283922432</v>
      </c>
      <c r="K594" s="775">
        <f t="shared" si="192"/>
        <v>8.3010262257696752</v>
      </c>
      <c r="L594" s="775">
        <f t="shared" si="192"/>
        <v>0.27366020524515022</v>
      </c>
      <c r="M594" s="775">
        <f t="shared" si="192"/>
        <v>12.451539338654499</v>
      </c>
      <c r="N594" s="775">
        <f t="shared" si="192"/>
        <v>12.246294184720625</v>
      </c>
      <c r="O594" s="787">
        <f t="shared" si="192"/>
        <v>14.25313568985176</v>
      </c>
      <c r="P594" s="774">
        <f t="shared" si="192"/>
        <v>7.0467502850627142</v>
      </c>
      <c r="Q594" s="775">
        <f t="shared" si="192"/>
        <v>5.2907639680729801</v>
      </c>
      <c r="R594" s="775">
        <f t="shared" si="192"/>
        <v>1.8928164196123163</v>
      </c>
      <c r="S594" s="775">
        <f t="shared" si="192"/>
        <v>5.4047890535917844</v>
      </c>
      <c r="T594" s="775">
        <f t="shared" si="192"/>
        <v>7.8677309007981791</v>
      </c>
      <c r="U594" s="775">
        <f t="shared" si="192"/>
        <v>12.884834663625995</v>
      </c>
      <c r="V594" s="787">
        <f t="shared" si="192"/>
        <v>13.888255416191569</v>
      </c>
      <c r="W594" s="411">
        <f t="shared" si="192"/>
        <v>9.8745724059292996</v>
      </c>
      <c r="X594" s="955"/>
      <c r="Y594" s="955"/>
      <c r="Z594" s="955"/>
    </row>
    <row r="595" spans="1:26" ht="13.5" thickBot="1" x14ac:dyDescent="0.25">
      <c r="A595" s="231" t="s">
        <v>27</v>
      </c>
      <c r="B595" s="220">
        <f>B591-B577</f>
        <v>113</v>
      </c>
      <c r="C595" s="221">
        <f t="shared" ref="C595:W595" si="193">C591-C577</f>
        <v>107</v>
      </c>
      <c r="D595" s="221">
        <f t="shared" si="193"/>
        <v>25</v>
      </c>
      <c r="E595" s="221">
        <f t="shared" si="193"/>
        <v>-146</v>
      </c>
      <c r="F595" s="221">
        <f t="shared" si="193"/>
        <v>-82</v>
      </c>
      <c r="G595" s="221">
        <f t="shared" si="193"/>
        <v>49</v>
      </c>
      <c r="H595" s="226">
        <f t="shared" si="193"/>
        <v>-3</v>
      </c>
      <c r="I595" s="220">
        <f t="shared" si="193"/>
        <v>128</v>
      </c>
      <c r="J595" s="221">
        <f t="shared" si="193"/>
        <v>-43</v>
      </c>
      <c r="K595" s="221">
        <f t="shared" si="193"/>
        <v>134</v>
      </c>
      <c r="L595" s="221">
        <f t="shared" si="193"/>
        <v>300</v>
      </c>
      <c r="M595" s="221">
        <f t="shared" si="193"/>
        <v>52</v>
      </c>
      <c r="N595" s="221">
        <f t="shared" si="193"/>
        <v>-62</v>
      </c>
      <c r="O595" s="226">
        <f t="shared" si="193"/>
        <v>-107</v>
      </c>
      <c r="P595" s="220">
        <f t="shared" si="193"/>
        <v>75</v>
      </c>
      <c r="Q595" s="221">
        <f t="shared" si="193"/>
        <v>111</v>
      </c>
      <c r="R595" s="221">
        <f t="shared" si="193"/>
        <v>-170</v>
      </c>
      <c r="S595" s="221">
        <f t="shared" si="193"/>
        <v>-231</v>
      </c>
      <c r="T595" s="221">
        <f t="shared" si="193"/>
        <v>-106</v>
      </c>
      <c r="U595" s="221">
        <f t="shared" si="193"/>
        <v>31</v>
      </c>
      <c r="V595" s="226">
        <f t="shared" si="193"/>
        <v>-2</v>
      </c>
      <c r="W595" s="370">
        <f t="shared" si="193"/>
        <v>14</v>
      </c>
      <c r="X595" s="955"/>
      <c r="Y595" s="955"/>
      <c r="Z595" s="955"/>
    </row>
    <row r="596" spans="1:26" x14ac:dyDescent="0.2">
      <c r="A596" s="267" t="s">
        <v>52</v>
      </c>
      <c r="B596" s="856">
        <v>54</v>
      </c>
      <c r="C596" s="857">
        <v>55</v>
      </c>
      <c r="D596" s="857">
        <v>54</v>
      </c>
      <c r="E596" s="857">
        <v>12</v>
      </c>
      <c r="F596" s="857">
        <v>55</v>
      </c>
      <c r="G596" s="857">
        <v>53</v>
      </c>
      <c r="H596" s="858">
        <v>55</v>
      </c>
      <c r="I596" s="859">
        <v>51</v>
      </c>
      <c r="J596" s="857">
        <v>49</v>
      </c>
      <c r="K596" s="857">
        <v>50</v>
      </c>
      <c r="L596" s="857">
        <v>7</v>
      </c>
      <c r="M596" s="857">
        <v>51</v>
      </c>
      <c r="N596" s="857">
        <v>49</v>
      </c>
      <c r="O596" s="860">
        <v>52</v>
      </c>
      <c r="P596" s="851">
        <v>53</v>
      </c>
      <c r="Q596" s="852">
        <v>55</v>
      </c>
      <c r="R596" s="852">
        <v>55</v>
      </c>
      <c r="S596" s="852">
        <v>9</v>
      </c>
      <c r="T596" s="852">
        <v>53</v>
      </c>
      <c r="U596" s="852">
        <v>54</v>
      </c>
      <c r="V596" s="853">
        <v>55</v>
      </c>
      <c r="W596" s="371">
        <f>SUM(B596:V596)</f>
        <v>981</v>
      </c>
      <c r="X596" s="955" t="s">
        <v>56</v>
      </c>
      <c r="Y596" s="265">
        <f>W581-W596</f>
        <v>-910</v>
      </c>
      <c r="Z596" s="306" t="e">
        <f>Y596/W583</f>
        <v>#DIV/0!</v>
      </c>
    </row>
    <row r="597" spans="1:26" x14ac:dyDescent="0.2">
      <c r="A597" s="267" t="s">
        <v>28</v>
      </c>
      <c r="B597" s="960">
        <v>151</v>
      </c>
      <c r="C597" s="960">
        <v>151</v>
      </c>
      <c r="D597" s="961">
        <v>150.5</v>
      </c>
      <c r="E597" s="961">
        <v>151</v>
      </c>
      <c r="F597" s="961">
        <v>150</v>
      </c>
      <c r="G597" s="961">
        <v>149.5</v>
      </c>
      <c r="H597" s="961">
        <v>149.5</v>
      </c>
      <c r="I597" s="960">
        <v>151</v>
      </c>
      <c r="J597" s="960">
        <v>151</v>
      </c>
      <c r="K597" s="961">
        <v>150</v>
      </c>
      <c r="L597" s="961">
        <v>151</v>
      </c>
      <c r="M597" s="961">
        <v>150</v>
      </c>
      <c r="N597" s="961">
        <v>148.5</v>
      </c>
      <c r="O597" s="962">
        <v>148.5</v>
      </c>
      <c r="P597" s="960">
        <v>151</v>
      </c>
      <c r="Q597" s="960">
        <v>151</v>
      </c>
      <c r="R597" s="961">
        <v>150</v>
      </c>
      <c r="S597" s="961">
        <v>151</v>
      </c>
      <c r="T597" s="961">
        <v>150</v>
      </c>
      <c r="U597" s="961">
        <v>149.5</v>
      </c>
      <c r="V597" s="961">
        <v>149.5</v>
      </c>
      <c r="W597" s="956"/>
      <c r="X597" s="955" t="s">
        <v>57</v>
      </c>
      <c r="Y597" s="955">
        <v>150.53</v>
      </c>
      <c r="Z597" s="955"/>
    </row>
    <row r="598" spans="1:26" ht="13.5" thickBot="1" x14ac:dyDescent="0.25">
      <c r="A598" s="268" t="s">
        <v>26</v>
      </c>
      <c r="B598" s="550">
        <f>B597-B583</f>
        <v>0</v>
      </c>
      <c r="C598" s="551">
        <f t="shared" ref="C598:V598" si="194">C597-C583</f>
        <v>0</v>
      </c>
      <c r="D598" s="551">
        <f t="shared" si="194"/>
        <v>0</v>
      </c>
      <c r="E598" s="551">
        <f t="shared" si="194"/>
        <v>0</v>
      </c>
      <c r="F598" s="551">
        <f t="shared" si="194"/>
        <v>0</v>
      </c>
      <c r="G598" s="551">
        <f t="shared" si="194"/>
        <v>0</v>
      </c>
      <c r="H598" s="533">
        <f t="shared" si="194"/>
        <v>0</v>
      </c>
      <c r="I598" s="550">
        <f t="shared" si="194"/>
        <v>0</v>
      </c>
      <c r="J598" s="551">
        <f t="shared" si="194"/>
        <v>0</v>
      </c>
      <c r="K598" s="551">
        <f t="shared" si="194"/>
        <v>0</v>
      </c>
      <c r="L598" s="551">
        <f t="shared" si="194"/>
        <v>0</v>
      </c>
      <c r="M598" s="551">
        <f t="shared" si="194"/>
        <v>0</v>
      </c>
      <c r="N598" s="551">
        <f t="shared" si="194"/>
        <v>0</v>
      </c>
      <c r="O598" s="533">
        <f t="shared" si="194"/>
        <v>0</v>
      </c>
      <c r="P598" s="550">
        <f t="shared" si="194"/>
        <v>0</v>
      </c>
      <c r="Q598" s="551">
        <f t="shared" si="194"/>
        <v>0</v>
      </c>
      <c r="R598" s="551">
        <f t="shared" si="194"/>
        <v>0</v>
      </c>
      <c r="S598" s="551">
        <f t="shared" si="194"/>
        <v>0</v>
      </c>
      <c r="T598" s="551">
        <f t="shared" si="194"/>
        <v>0</v>
      </c>
      <c r="U598" s="551">
        <f t="shared" si="194"/>
        <v>0</v>
      </c>
      <c r="V598" s="533">
        <f t="shared" si="194"/>
        <v>0</v>
      </c>
      <c r="W598" s="333"/>
      <c r="X598" s="955" t="s">
        <v>26</v>
      </c>
      <c r="Y598" s="955">
        <f>Y597-Y583</f>
        <v>0.22999999999998977</v>
      </c>
      <c r="Z598" s="955"/>
    </row>
  </sheetData>
  <mergeCells count="130">
    <mergeCell ref="W504:W505"/>
    <mergeCell ref="B574:H574"/>
    <mergeCell ref="I574:O574"/>
    <mergeCell ref="P574:V574"/>
    <mergeCell ref="W574:W575"/>
    <mergeCell ref="B546:H546"/>
    <mergeCell ref="I546:O546"/>
    <mergeCell ref="P546:V546"/>
    <mergeCell ref="W546:W547"/>
    <mergeCell ref="B532:H532"/>
    <mergeCell ref="I532:O532"/>
    <mergeCell ref="P532:V532"/>
    <mergeCell ref="W532:W533"/>
    <mergeCell ref="B560:H560"/>
    <mergeCell ref="I560:O560"/>
    <mergeCell ref="P560:V560"/>
    <mergeCell ref="W560:W561"/>
    <mergeCell ref="W335:W336"/>
    <mergeCell ref="B322:H322"/>
    <mergeCell ref="I322:O322"/>
    <mergeCell ref="B518:H518"/>
    <mergeCell ref="I518:O518"/>
    <mergeCell ref="P518:V518"/>
    <mergeCell ref="W518:W519"/>
    <mergeCell ref="B348:H348"/>
    <mergeCell ref="I348:O348"/>
    <mergeCell ref="B491:H491"/>
    <mergeCell ref="I491:O491"/>
    <mergeCell ref="P491:V491"/>
    <mergeCell ref="W491:W492"/>
    <mergeCell ref="P426:V426"/>
    <mergeCell ref="W426:W427"/>
    <mergeCell ref="B465:H465"/>
    <mergeCell ref="I465:O465"/>
    <mergeCell ref="P465:V465"/>
    <mergeCell ref="W465:W466"/>
    <mergeCell ref="B452:H452"/>
    <mergeCell ref="I452:O452"/>
    <mergeCell ref="P452:V452"/>
    <mergeCell ref="W452:W453"/>
    <mergeCell ref="W439:W440"/>
    <mergeCell ref="W322:W323"/>
    <mergeCell ref="F282:F283"/>
    <mergeCell ref="B296:H296"/>
    <mergeCell ref="P348:V348"/>
    <mergeCell ref="W348:W349"/>
    <mergeCell ref="B413:H413"/>
    <mergeCell ref="I413:O413"/>
    <mergeCell ref="P413:V413"/>
    <mergeCell ref="G268:G269"/>
    <mergeCell ref="W413:W414"/>
    <mergeCell ref="B361:H361"/>
    <mergeCell ref="I361:O361"/>
    <mergeCell ref="P361:V361"/>
    <mergeCell ref="W361:W362"/>
    <mergeCell ref="B400:H400"/>
    <mergeCell ref="I400:O400"/>
    <mergeCell ref="P400:V400"/>
    <mergeCell ref="W400:W401"/>
    <mergeCell ref="B374:H374"/>
    <mergeCell ref="I374:O374"/>
    <mergeCell ref="W309:W310"/>
    <mergeCell ref="B335:H335"/>
    <mergeCell ref="I335:O335"/>
    <mergeCell ref="P335:V335"/>
    <mergeCell ref="B112:F112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G112:G113"/>
    <mergeCell ref="B125:F125"/>
    <mergeCell ref="G125:G126"/>
    <mergeCell ref="B151:F151"/>
    <mergeCell ref="B203:F203"/>
    <mergeCell ref="G203:G204"/>
    <mergeCell ref="B177:F177"/>
    <mergeCell ref="G177:G178"/>
    <mergeCell ref="G138:G139"/>
    <mergeCell ref="G164:G165"/>
    <mergeCell ref="G151:G152"/>
    <mergeCell ref="B138:F138"/>
    <mergeCell ref="B255:F255"/>
    <mergeCell ref="G255:G256"/>
    <mergeCell ref="B229:F229"/>
    <mergeCell ref="B164:F164"/>
    <mergeCell ref="B190:F190"/>
    <mergeCell ref="G190:G191"/>
    <mergeCell ref="B504:H504"/>
    <mergeCell ref="I504:O504"/>
    <mergeCell ref="P504:V504"/>
    <mergeCell ref="P322:V322"/>
    <mergeCell ref="B216:F216"/>
    <mergeCell ref="G216:G217"/>
    <mergeCell ref="B309:H309"/>
    <mergeCell ref="I309:O309"/>
    <mergeCell ref="P309:V309"/>
    <mergeCell ref="B426:H426"/>
    <mergeCell ref="I426:O426"/>
    <mergeCell ref="P439:V439"/>
    <mergeCell ref="B588:H588"/>
    <mergeCell ref="I588:O588"/>
    <mergeCell ref="P588:V588"/>
    <mergeCell ref="W588:W589"/>
    <mergeCell ref="B242:F242"/>
    <mergeCell ref="G242:G243"/>
    <mergeCell ref="G229:G230"/>
    <mergeCell ref="B478:H478"/>
    <mergeCell ref="I478:O478"/>
    <mergeCell ref="P478:V478"/>
    <mergeCell ref="W478:W479"/>
    <mergeCell ref="P374:V374"/>
    <mergeCell ref="W374:W375"/>
    <mergeCell ref="B387:H387"/>
    <mergeCell ref="I387:O387"/>
    <mergeCell ref="P387:V387"/>
    <mergeCell ref="W387:W388"/>
    <mergeCell ref="B439:H439"/>
    <mergeCell ref="I439:O439"/>
    <mergeCell ref="W296:W297"/>
    <mergeCell ref="I296:O296"/>
    <mergeCell ref="P296:V296"/>
    <mergeCell ref="B282:E282"/>
    <mergeCell ref="B268:F268"/>
  </mergeCells>
  <conditionalFormatting sqref="B285:E28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V4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V4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V48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V49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V5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V5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V5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9:V5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V5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7:V5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1:V5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689"/>
  <sheetViews>
    <sheetView showGridLines="0" topLeftCell="A629" zoomScale="68" zoomScaleNormal="68" workbookViewId="0">
      <selection activeCell="H685" sqref="H685"/>
    </sheetView>
  </sheetViews>
  <sheetFormatPr baseColWidth="10" defaultColWidth="11.42578125" defaultRowHeight="12.75" x14ac:dyDescent="0.2"/>
  <cols>
    <col min="1" max="1" width="16.28515625" style="200" bestFit="1" customWidth="1"/>
    <col min="2" max="2" width="9" style="200" customWidth="1"/>
    <col min="3" max="3" width="10.28515625" style="200" customWidth="1"/>
    <col min="4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1007" t="s">
        <v>50</v>
      </c>
      <c r="C8" s="1008"/>
      <c r="D8" s="1008"/>
      <c r="E8" s="1008"/>
      <c r="F8" s="1008"/>
      <c r="G8" s="1009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1007" t="s">
        <v>50</v>
      </c>
      <c r="C22" s="1008"/>
      <c r="D22" s="1008"/>
      <c r="E22" s="1008"/>
      <c r="F22" s="1008"/>
      <c r="G22" s="1009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1007" t="s">
        <v>50</v>
      </c>
      <c r="C36" s="1008"/>
      <c r="D36" s="1008"/>
      <c r="E36" s="1008"/>
      <c r="F36" s="1008"/>
      <c r="G36" s="1009"/>
      <c r="H36" s="292" t="s">
        <v>0</v>
      </c>
      <c r="M36" s="1016" t="s">
        <v>69</v>
      </c>
      <c r="N36" s="1017"/>
      <c r="O36" s="1017"/>
      <c r="P36" s="1018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1019" t="s">
        <v>70</v>
      </c>
      <c r="N37" s="1020"/>
      <c r="O37" s="1020"/>
      <c r="P37" s="1021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1007" t="s">
        <v>50</v>
      </c>
      <c r="C51" s="1008"/>
      <c r="D51" s="1008"/>
      <c r="E51" s="1008"/>
      <c r="F51" s="1008"/>
      <c r="G51" s="1008"/>
      <c r="H51" s="1009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1085" t="s">
        <v>93</v>
      </c>
      <c r="L56" s="1085"/>
      <c r="M56" s="1085"/>
      <c r="N56" s="1085"/>
      <c r="O56" s="1085"/>
      <c r="P56" s="1085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1085"/>
      <c r="L57" s="1085"/>
      <c r="M57" s="1085"/>
      <c r="N57" s="1085"/>
      <c r="O57" s="1085"/>
      <c r="P57" s="1085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1007" t="s">
        <v>50</v>
      </c>
      <c r="C65" s="1008"/>
      <c r="D65" s="1008"/>
      <c r="E65" s="1008"/>
      <c r="F65" s="1008"/>
      <c r="G65" s="1008"/>
      <c r="H65" s="1009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1085"/>
      <c r="L70" s="1085"/>
      <c r="M70" s="1085"/>
      <c r="N70" s="1085"/>
      <c r="O70" s="1085"/>
      <c r="P70" s="1085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1085"/>
      <c r="L71" s="1085"/>
      <c r="M71" s="1085"/>
      <c r="N71" s="1085"/>
      <c r="O71" s="1085"/>
      <c r="P71" s="1085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1007" t="s">
        <v>50</v>
      </c>
      <c r="C79" s="1008"/>
      <c r="D79" s="1008"/>
      <c r="E79" s="1008"/>
      <c r="F79" s="1008"/>
      <c r="G79" s="1008"/>
      <c r="H79" s="1009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1022" t="s">
        <v>50</v>
      </c>
      <c r="C93" s="1023"/>
      <c r="D93" s="1023"/>
      <c r="E93" s="1023"/>
      <c r="F93" s="1023"/>
      <c r="G93" s="1023"/>
      <c r="H93" s="1023"/>
      <c r="I93" s="971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1025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1026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1022" t="s">
        <v>50</v>
      </c>
      <c r="C107" s="1023"/>
      <c r="D107" s="1023"/>
      <c r="E107" s="1023"/>
      <c r="F107" s="1023"/>
      <c r="G107" s="1023"/>
      <c r="H107" s="1023"/>
      <c r="I107" s="971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1025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1026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969" t="s">
        <v>50</v>
      </c>
      <c r="C122" s="969"/>
      <c r="D122" s="969"/>
      <c r="E122" s="969"/>
      <c r="F122" s="969"/>
      <c r="G122" s="969"/>
      <c r="H122" s="969"/>
      <c r="I122" s="971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998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999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969" t="s">
        <v>50</v>
      </c>
      <c r="C137" s="969"/>
      <c r="D137" s="969"/>
      <c r="E137" s="969"/>
      <c r="F137" s="969"/>
      <c r="G137" s="969"/>
      <c r="H137" s="969"/>
      <c r="I137" s="971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998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999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969" t="s">
        <v>50</v>
      </c>
      <c r="C152" s="969"/>
      <c r="D152" s="969"/>
      <c r="E152" s="969"/>
      <c r="F152" s="969"/>
      <c r="G152" s="969"/>
      <c r="H152" s="969"/>
      <c r="I152" s="971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998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999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969" t="s">
        <v>50</v>
      </c>
      <c r="C167" s="969"/>
      <c r="D167" s="969"/>
      <c r="E167" s="969"/>
      <c r="F167" s="969"/>
      <c r="G167" s="969"/>
      <c r="H167" s="969"/>
      <c r="I167" s="971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998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999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969" t="s">
        <v>50</v>
      </c>
      <c r="C182" s="969"/>
      <c r="D182" s="969"/>
      <c r="E182" s="969"/>
      <c r="F182" s="969"/>
      <c r="G182" s="969"/>
      <c r="H182" s="969"/>
      <c r="I182" s="971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998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999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969" t="s">
        <v>50</v>
      </c>
      <c r="C197" s="969"/>
      <c r="D197" s="969"/>
      <c r="E197" s="969"/>
      <c r="F197" s="969"/>
      <c r="G197" s="969"/>
      <c r="H197" s="969"/>
      <c r="I197" s="971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998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999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969" t="s">
        <v>50</v>
      </c>
      <c r="C212" s="969"/>
      <c r="D212" s="969"/>
      <c r="E212" s="969"/>
      <c r="F212" s="969"/>
      <c r="G212" s="969"/>
      <c r="H212" s="969"/>
      <c r="I212" s="971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998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999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969" t="s">
        <v>50</v>
      </c>
      <c r="C227" s="969"/>
      <c r="D227" s="969"/>
      <c r="E227" s="969"/>
      <c r="F227" s="969"/>
      <c r="G227" s="969"/>
      <c r="H227" s="969"/>
      <c r="I227" s="971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998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999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969" t="s">
        <v>50</v>
      </c>
      <c r="C242" s="969"/>
      <c r="D242" s="969"/>
      <c r="E242" s="969"/>
      <c r="F242" s="969"/>
      <c r="G242" s="969"/>
      <c r="H242" s="969"/>
      <c r="I242" s="971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998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999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969" t="s">
        <v>50</v>
      </c>
      <c r="C256" s="969"/>
      <c r="D256" s="969"/>
      <c r="E256" s="969"/>
      <c r="F256" s="969"/>
      <c r="G256" s="969"/>
      <c r="H256" s="969"/>
      <c r="I256" s="971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998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999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969" t="s">
        <v>50</v>
      </c>
      <c r="C270" s="969"/>
      <c r="D270" s="969"/>
      <c r="E270" s="969"/>
      <c r="F270" s="969"/>
      <c r="G270" s="969"/>
      <c r="H270" s="969"/>
      <c r="I270" s="971" t="s">
        <v>0</v>
      </c>
      <c r="J270" s="213">
        <v>251</v>
      </c>
      <c r="M270" s="272" t="s">
        <v>163</v>
      </c>
      <c r="N270" s="969" t="s">
        <v>50</v>
      </c>
      <c r="O270" s="969"/>
      <c r="P270" s="969"/>
      <c r="Q270" s="969"/>
      <c r="R270" s="969"/>
      <c r="S270" s="969"/>
      <c r="T270" s="969"/>
      <c r="U270" s="971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998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998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999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999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969" t="s">
        <v>50</v>
      </c>
      <c r="C284" s="969"/>
      <c r="D284" s="969"/>
      <c r="E284" s="969"/>
      <c r="F284" s="969"/>
      <c r="G284" s="969"/>
      <c r="H284" s="969"/>
      <c r="I284" s="971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998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999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1022" t="s">
        <v>50</v>
      </c>
      <c r="C298" s="1023"/>
      <c r="D298" s="1023"/>
      <c r="E298" s="1023"/>
      <c r="F298" s="1023"/>
      <c r="G298" s="1023"/>
      <c r="H298" s="1024"/>
      <c r="I298" s="971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1025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1026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969" t="s">
        <v>50</v>
      </c>
      <c r="C312" s="969"/>
      <c r="D312" s="969"/>
      <c r="E312" s="969"/>
      <c r="F312" s="969"/>
      <c r="G312" s="969"/>
      <c r="H312" s="969"/>
      <c r="I312" s="971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998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999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969" t="s">
        <v>50</v>
      </c>
      <c r="C326" s="969"/>
      <c r="D326" s="969"/>
      <c r="E326" s="969"/>
      <c r="F326" s="969"/>
      <c r="G326" s="969"/>
      <c r="H326" s="969"/>
      <c r="I326" s="971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998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999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969" t="s">
        <v>50</v>
      </c>
      <c r="C340" s="969"/>
      <c r="D340" s="969"/>
      <c r="E340" s="969"/>
      <c r="F340" s="969"/>
      <c r="G340" s="969"/>
      <c r="H340" s="969"/>
      <c r="I340" s="971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998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999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992" t="s">
        <v>172</v>
      </c>
      <c r="C356" s="993"/>
      <c r="D356" s="993"/>
      <c r="E356" s="993"/>
      <c r="F356" s="993"/>
      <c r="G356" s="993"/>
      <c r="H356" s="993"/>
      <c r="I356" s="993"/>
      <c r="J356" s="993"/>
      <c r="K356" s="994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979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982">
        <v>624</v>
      </c>
      <c r="H358" s="982">
        <v>124.5</v>
      </c>
      <c r="I358" s="982">
        <v>60</v>
      </c>
      <c r="J358" s="976" t="s">
        <v>199</v>
      </c>
      <c r="K358" s="973">
        <v>135</v>
      </c>
      <c r="L358" s="988">
        <f>G358-(D358+D359+D360+D361)</f>
        <v>0</v>
      </c>
      <c r="M358" s="673">
        <v>1</v>
      </c>
      <c r="N358" s="673">
        <v>6</v>
      </c>
      <c r="O358" s="673">
        <v>60</v>
      </c>
      <c r="P358" s="1006" t="s">
        <v>194</v>
      </c>
      <c r="Q358" s="1006"/>
    </row>
    <row r="359" spans="1:17" ht="15" x14ac:dyDescent="0.2">
      <c r="A359" s="574">
        <v>-1.34</v>
      </c>
      <c r="B359" s="980"/>
      <c r="C359" s="584" t="s">
        <v>234</v>
      </c>
      <c r="D359" s="674">
        <v>234</v>
      </c>
      <c r="E359" s="585">
        <v>123.5</v>
      </c>
      <c r="F359" s="584" t="s">
        <v>190</v>
      </c>
      <c r="G359" s="983"/>
      <c r="H359" s="983"/>
      <c r="I359" s="983"/>
      <c r="J359" s="977"/>
      <c r="K359" s="974"/>
      <c r="L359" s="988"/>
      <c r="M359" s="673">
        <v>2</v>
      </c>
      <c r="N359" s="673">
        <v>5</v>
      </c>
      <c r="O359" s="673">
        <v>60</v>
      </c>
      <c r="P359" s="1006"/>
      <c r="Q359" s="1006"/>
    </row>
    <row r="360" spans="1:17" ht="15" x14ac:dyDescent="0.2">
      <c r="A360" s="574">
        <v>1</v>
      </c>
      <c r="B360" s="980"/>
      <c r="C360" s="585">
        <v>3</v>
      </c>
      <c r="D360" s="674">
        <v>17</v>
      </c>
      <c r="E360" s="585">
        <v>123</v>
      </c>
      <c r="F360" s="584" t="s">
        <v>198</v>
      </c>
      <c r="G360" s="983"/>
      <c r="H360" s="983"/>
      <c r="I360" s="983"/>
      <c r="J360" s="977"/>
      <c r="K360" s="974"/>
      <c r="L360" s="988"/>
      <c r="M360" s="673">
        <v>3</v>
      </c>
      <c r="N360" s="673">
        <v>4</v>
      </c>
      <c r="O360" s="673">
        <v>60</v>
      </c>
      <c r="P360" s="1006"/>
      <c r="Q360" s="1006"/>
    </row>
    <row r="361" spans="1:17" ht="15.75" thickBot="1" x14ac:dyDescent="0.25">
      <c r="A361" s="574"/>
      <c r="B361" s="981"/>
      <c r="C361" s="591"/>
      <c r="D361" s="592"/>
      <c r="E361" s="591"/>
      <c r="F361" s="593"/>
      <c r="G361" s="984"/>
      <c r="H361" s="984"/>
      <c r="I361" s="984"/>
      <c r="J361" s="978"/>
      <c r="K361" s="975"/>
      <c r="L361" s="988"/>
      <c r="M361" s="673">
        <v>4</v>
      </c>
      <c r="N361" s="673">
        <v>3</v>
      </c>
      <c r="O361" s="673">
        <v>18</v>
      </c>
      <c r="P361" s="1006"/>
      <c r="Q361" s="1006"/>
    </row>
    <row r="362" spans="1:17" ht="15" x14ac:dyDescent="0.2">
      <c r="A362" s="574">
        <v>2.23</v>
      </c>
      <c r="B362" s="1028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982">
        <v>624</v>
      </c>
      <c r="H362" s="982">
        <v>123</v>
      </c>
      <c r="I362" s="982">
        <v>60</v>
      </c>
      <c r="J362" s="976" t="s">
        <v>236</v>
      </c>
      <c r="K362" s="973">
        <v>135</v>
      </c>
      <c r="L362" s="988">
        <f>G362-(D362+D363+D364+D365)</f>
        <v>0</v>
      </c>
      <c r="M362" s="673">
        <v>5</v>
      </c>
      <c r="N362" s="673">
        <v>2</v>
      </c>
      <c r="O362" s="673">
        <v>60</v>
      </c>
      <c r="P362" s="1006"/>
      <c r="Q362" s="1006"/>
    </row>
    <row r="363" spans="1:17" ht="15" x14ac:dyDescent="0.2">
      <c r="A363" s="574">
        <v>1.5</v>
      </c>
      <c r="B363" s="1029"/>
      <c r="C363" s="585">
        <v>6</v>
      </c>
      <c r="D363" s="601">
        <v>279</v>
      </c>
      <c r="E363" s="585">
        <v>121.5</v>
      </c>
      <c r="F363" s="584" t="s">
        <v>198</v>
      </c>
      <c r="G363" s="983"/>
      <c r="H363" s="983"/>
      <c r="I363" s="983"/>
      <c r="J363" s="977"/>
      <c r="K363" s="974"/>
      <c r="L363" s="988"/>
      <c r="M363" s="673">
        <v>6</v>
      </c>
      <c r="N363" s="673">
        <v>1</v>
      </c>
      <c r="O363" s="673">
        <v>60</v>
      </c>
      <c r="P363" s="1006" t="s">
        <v>225</v>
      </c>
      <c r="Q363" s="1006"/>
    </row>
    <row r="364" spans="1:17" ht="15" x14ac:dyDescent="0.2">
      <c r="A364" s="574"/>
      <c r="B364" s="1029"/>
      <c r="C364" s="605"/>
      <c r="D364" s="606"/>
      <c r="E364" s="605"/>
      <c r="F364" s="607"/>
      <c r="G364" s="983"/>
      <c r="H364" s="983"/>
      <c r="I364" s="983"/>
      <c r="J364" s="977"/>
      <c r="K364" s="974"/>
      <c r="L364" s="988"/>
    </row>
    <row r="365" spans="1:17" ht="15.75" thickBot="1" x14ac:dyDescent="0.25">
      <c r="A365" s="574"/>
      <c r="B365" s="1030"/>
      <c r="C365" s="605"/>
      <c r="D365" s="606"/>
      <c r="E365" s="605"/>
      <c r="F365" s="607"/>
      <c r="G365" s="984"/>
      <c r="H365" s="984"/>
      <c r="I365" s="984"/>
      <c r="J365" s="978"/>
      <c r="K365" s="975"/>
      <c r="L365" s="988"/>
    </row>
    <row r="366" spans="1:17" ht="15" x14ac:dyDescent="0.2">
      <c r="A366" s="574">
        <v>2</v>
      </c>
      <c r="B366" s="1034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982">
        <v>192</v>
      </c>
      <c r="H366" s="982">
        <v>121</v>
      </c>
      <c r="I366" s="982">
        <v>18</v>
      </c>
      <c r="J366" s="976" t="s">
        <v>193</v>
      </c>
      <c r="K366" s="973">
        <v>131.5</v>
      </c>
      <c r="L366" s="988">
        <f>G366-(D366+D367+D368+D369)</f>
        <v>0</v>
      </c>
    </row>
    <row r="367" spans="1:17" ht="15" x14ac:dyDescent="0.2">
      <c r="A367" s="574"/>
      <c r="B367" s="1035"/>
      <c r="C367" s="585"/>
      <c r="D367" s="675"/>
      <c r="E367" s="585"/>
      <c r="F367" s="584"/>
      <c r="G367" s="983"/>
      <c r="H367" s="983"/>
      <c r="I367" s="983"/>
      <c r="J367" s="977"/>
      <c r="K367" s="974"/>
      <c r="L367" s="988"/>
    </row>
    <row r="368" spans="1:17" ht="15" x14ac:dyDescent="0.2">
      <c r="A368" s="574"/>
      <c r="B368" s="1035"/>
      <c r="C368" s="605"/>
      <c r="D368" s="676"/>
      <c r="E368" s="605"/>
      <c r="F368" s="607"/>
      <c r="G368" s="983"/>
      <c r="H368" s="983"/>
      <c r="I368" s="983"/>
      <c r="J368" s="977"/>
      <c r="K368" s="974"/>
      <c r="L368" s="988"/>
    </row>
    <row r="369" spans="1:12" ht="15.75" thickBot="1" x14ac:dyDescent="0.25">
      <c r="A369" s="574"/>
      <c r="B369" s="1036"/>
      <c r="C369" s="591"/>
      <c r="D369" s="592"/>
      <c r="E369" s="591"/>
      <c r="F369" s="593"/>
      <c r="G369" s="984"/>
      <c r="H369" s="984"/>
      <c r="I369" s="984"/>
      <c r="J369" s="978"/>
      <c r="K369" s="975"/>
      <c r="L369" s="988"/>
    </row>
    <row r="370" spans="1:12" ht="15" x14ac:dyDescent="0.2">
      <c r="A370" s="574">
        <v>3.5</v>
      </c>
      <c r="B370" s="1086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982">
        <v>624</v>
      </c>
      <c r="H370" s="982">
        <v>121.5</v>
      </c>
      <c r="I370" s="982">
        <v>60</v>
      </c>
      <c r="J370" s="982" t="s">
        <v>193</v>
      </c>
      <c r="K370" s="973">
        <v>131.5</v>
      </c>
      <c r="L370" s="988">
        <f>G370-(D370+D371+D372+D373)</f>
        <v>0</v>
      </c>
    </row>
    <row r="371" spans="1:12" ht="15" x14ac:dyDescent="0.2">
      <c r="A371" s="574">
        <v>2.5</v>
      </c>
      <c r="B371" s="1087"/>
      <c r="C371" s="585">
        <v>2</v>
      </c>
      <c r="D371" s="679">
        <v>205</v>
      </c>
      <c r="E371" s="585">
        <v>121</v>
      </c>
      <c r="F371" s="584" t="s">
        <v>214</v>
      </c>
      <c r="G371" s="983"/>
      <c r="H371" s="983"/>
      <c r="I371" s="983"/>
      <c r="J371" s="983"/>
      <c r="K371" s="974"/>
      <c r="L371" s="988"/>
    </row>
    <row r="372" spans="1:12" ht="15" x14ac:dyDescent="0.2">
      <c r="A372" s="574"/>
      <c r="B372" s="1087"/>
      <c r="C372" s="605"/>
      <c r="D372" s="605"/>
      <c r="E372" s="605"/>
      <c r="F372" s="607"/>
      <c r="G372" s="983"/>
      <c r="H372" s="983"/>
      <c r="I372" s="983"/>
      <c r="J372" s="983"/>
      <c r="K372" s="974"/>
      <c r="L372" s="988"/>
    </row>
    <row r="373" spans="1:12" ht="15.75" thickBot="1" x14ac:dyDescent="0.25">
      <c r="A373" s="574"/>
      <c r="B373" s="1088"/>
      <c r="C373" s="591"/>
      <c r="D373" s="592"/>
      <c r="E373" s="591"/>
      <c r="F373" s="593"/>
      <c r="G373" s="984"/>
      <c r="H373" s="984"/>
      <c r="I373" s="984"/>
      <c r="J373" s="984"/>
      <c r="K373" s="975"/>
      <c r="L373" s="988"/>
    </row>
    <row r="374" spans="1:12" ht="15" x14ac:dyDescent="0.2">
      <c r="A374" s="574">
        <v>3.8</v>
      </c>
      <c r="B374" s="1000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982">
        <v>623</v>
      </c>
      <c r="H374" s="982">
        <v>120.5</v>
      </c>
      <c r="I374" s="982">
        <v>60</v>
      </c>
      <c r="J374" s="976" t="s">
        <v>235</v>
      </c>
      <c r="K374" s="973">
        <v>131.5</v>
      </c>
      <c r="L374" s="988">
        <f>G374-(D374+D375+D376+D377)</f>
        <v>0</v>
      </c>
    </row>
    <row r="375" spans="1:12" ht="15" x14ac:dyDescent="0.2">
      <c r="A375" s="574">
        <v>4.5</v>
      </c>
      <c r="B375" s="1001"/>
      <c r="C375" s="585">
        <v>1</v>
      </c>
      <c r="D375" s="588">
        <v>267</v>
      </c>
      <c r="E375" s="585">
        <v>117.5</v>
      </c>
      <c r="F375" s="607" t="s">
        <v>187</v>
      </c>
      <c r="G375" s="983"/>
      <c r="H375" s="983"/>
      <c r="I375" s="983"/>
      <c r="J375" s="977"/>
      <c r="K375" s="974"/>
      <c r="L375" s="988"/>
    </row>
    <row r="376" spans="1:12" ht="15" x14ac:dyDescent="0.2">
      <c r="A376" s="574"/>
      <c r="B376" s="1001"/>
      <c r="C376" s="605"/>
      <c r="D376" s="605"/>
      <c r="E376" s="605"/>
      <c r="F376" s="607"/>
      <c r="G376" s="983"/>
      <c r="H376" s="983"/>
      <c r="I376" s="983"/>
      <c r="J376" s="977"/>
      <c r="K376" s="974"/>
      <c r="L376" s="988"/>
    </row>
    <row r="377" spans="1:12" ht="15.75" thickBot="1" x14ac:dyDescent="0.25">
      <c r="A377" s="574"/>
      <c r="B377" s="1002"/>
      <c r="C377" s="591"/>
      <c r="D377" s="591"/>
      <c r="E377" s="591"/>
      <c r="F377" s="593"/>
      <c r="G377" s="984"/>
      <c r="H377" s="984"/>
      <c r="I377" s="984"/>
      <c r="J377" s="978"/>
      <c r="K377" s="975"/>
      <c r="L377" s="988"/>
    </row>
    <row r="378" spans="1:12" ht="15" x14ac:dyDescent="0.2">
      <c r="A378" s="574">
        <v>6.5</v>
      </c>
      <c r="B378" s="1056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982">
        <v>623</v>
      </c>
      <c r="H378" s="982">
        <v>117.5</v>
      </c>
      <c r="I378" s="982">
        <v>60</v>
      </c>
      <c r="J378" s="982" t="s">
        <v>191</v>
      </c>
      <c r="K378" s="973">
        <v>130.5</v>
      </c>
      <c r="L378" s="988">
        <f>G378-(D378+D379+D380+D381)</f>
        <v>0</v>
      </c>
    </row>
    <row r="379" spans="1:12" ht="15" x14ac:dyDescent="0.2">
      <c r="A379" s="574">
        <v>7.32</v>
      </c>
      <c r="B379" s="1057"/>
      <c r="C379" s="585">
        <v>7</v>
      </c>
      <c r="D379" s="634">
        <v>528</v>
      </c>
      <c r="E379" s="585">
        <v>117</v>
      </c>
      <c r="F379" s="584" t="s">
        <v>190</v>
      </c>
      <c r="G379" s="983"/>
      <c r="H379" s="983"/>
      <c r="I379" s="983"/>
      <c r="J379" s="983"/>
      <c r="K379" s="974"/>
      <c r="L379" s="988"/>
    </row>
    <row r="380" spans="1:12" ht="15" x14ac:dyDescent="0.2">
      <c r="A380" s="574"/>
      <c r="B380" s="1057"/>
      <c r="C380" s="605"/>
      <c r="D380" s="605"/>
      <c r="E380" s="605"/>
      <c r="F380" s="607"/>
      <c r="G380" s="983"/>
      <c r="H380" s="983"/>
      <c r="I380" s="983"/>
      <c r="J380" s="983"/>
      <c r="K380" s="974"/>
      <c r="L380" s="988"/>
    </row>
    <row r="381" spans="1:12" ht="15.75" thickBot="1" x14ac:dyDescent="0.25">
      <c r="A381" s="574"/>
      <c r="B381" s="1058"/>
      <c r="C381" s="591"/>
      <c r="D381" s="592"/>
      <c r="E381" s="591"/>
      <c r="F381" s="593"/>
      <c r="G381" s="984"/>
      <c r="H381" s="984"/>
      <c r="I381" s="984"/>
      <c r="J381" s="984"/>
      <c r="K381" s="975"/>
      <c r="L381" s="988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1022" t="s">
        <v>50</v>
      </c>
      <c r="C386" s="1023"/>
      <c r="D386" s="1023"/>
      <c r="E386" s="1023"/>
      <c r="F386" s="1023"/>
      <c r="G386" s="1024"/>
      <c r="H386" s="971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998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1022" t="s">
        <v>50</v>
      </c>
      <c r="C399" s="1023"/>
      <c r="D399" s="1023"/>
      <c r="E399" s="1023"/>
      <c r="F399" s="1023"/>
      <c r="G399" s="1024"/>
      <c r="H399" s="971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998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1022" t="s">
        <v>50</v>
      </c>
      <c r="C413" s="1023"/>
      <c r="D413" s="1023"/>
      <c r="E413" s="1023"/>
      <c r="F413" s="1023"/>
      <c r="G413" s="1024"/>
      <c r="H413" s="971" t="s">
        <v>0</v>
      </c>
      <c r="I413" s="213">
        <v>244</v>
      </c>
      <c r="J413" s="713"/>
      <c r="K413" s="713"/>
      <c r="L413" s="272" t="s">
        <v>240</v>
      </c>
      <c r="M413" s="1022" t="s">
        <v>50</v>
      </c>
      <c r="N413" s="1023"/>
      <c r="O413" s="1023"/>
      <c r="P413" s="1023"/>
      <c r="Q413" s="1023"/>
      <c r="R413" s="1024"/>
      <c r="S413" s="971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998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998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1022" t="s">
        <v>50</v>
      </c>
      <c r="C427" s="1023"/>
      <c r="D427" s="1023"/>
      <c r="E427" s="1023"/>
      <c r="F427" s="1023"/>
      <c r="G427" s="1024"/>
      <c r="H427" s="971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998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1022" t="s">
        <v>50</v>
      </c>
      <c r="C441" s="1023"/>
      <c r="D441" s="1023"/>
      <c r="E441" s="1023"/>
      <c r="F441" s="1023"/>
      <c r="G441" s="1024"/>
      <c r="H441" s="971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998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1022" t="s">
        <v>50</v>
      </c>
      <c r="C455" s="1023"/>
      <c r="D455" s="1023"/>
      <c r="E455" s="1023"/>
      <c r="F455" s="1023"/>
      <c r="G455" s="1024"/>
      <c r="H455" s="971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998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1022" t="s">
        <v>50</v>
      </c>
      <c r="C469" s="1023"/>
      <c r="D469" s="1023"/>
      <c r="E469" s="1023"/>
      <c r="F469" s="1023"/>
      <c r="G469" s="1024"/>
      <c r="H469" s="971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998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1022" t="s">
        <v>50</v>
      </c>
      <c r="C483" s="1023"/>
      <c r="D483" s="1023"/>
      <c r="E483" s="1023"/>
      <c r="F483" s="1023"/>
      <c r="G483" s="1024"/>
      <c r="H483" s="971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998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968" t="s">
        <v>50</v>
      </c>
      <c r="C497" s="969"/>
      <c r="D497" s="969"/>
      <c r="E497" s="969"/>
      <c r="F497" s="969"/>
      <c r="G497" s="970"/>
      <c r="H497" s="971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998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968" t="s">
        <v>50</v>
      </c>
      <c r="C511" s="969"/>
      <c r="D511" s="969"/>
      <c r="E511" s="969"/>
      <c r="F511" s="969"/>
      <c r="G511" s="970"/>
      <c r="H511" s="971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998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  <row r="524" spans="1:11" ht="13.5" thickBot="1" x14ac:dyDescent="0.25"/>
    <row r="525" spans="1:11" ht="13.5" thickBot="1" x14ac:dyDescent="0.25">
      <c r="A525" s="272" t="s">
        <v>249</v>
      </c>
      <c r="B525" s="968" t="s">
        <v>50</v>
      </c>
      <c r="C525" s="969"/>
      <c r="D525" s="969"/>
      <c r="E525" s="969"/>
      <c r="F525" s="969"/>
      <c r="G525" s="970"/>
      <c r="H525" s="971" t="s">
        <v>0</v>
      </c>
      <c r="I525" s="213">
        <v>246</v>
      </c>
      <c r="J525" s="818"/>
      <c r="K525" s="818"/>
    </row>
    <row r="526" spans="1:11" ht="13.5" thickBot="1" x14ac:dyDescent="0.25">
      <c r="A526" s="231" t="s">
        <v>54</v>
      </c>
      <c r="B526" s="791">
        <v>1</v>
      </c>
      <c r="C526" s="792">
        <v>2</v>
      </c>
      <c r="D526" s="792">
        <v>3</v>
      </c>
      <c r="E526" s="792">
        <v>4</v>
      </c>
      <c r="F526" s="792">
        <v>5</v>
      </c>
      <c r="G526" s="793">
        <v>6</v>
      </c>
      <c r="H526" s="998"/>
      <c r="I526" s="229"/>
      <c r="J526" s="277"/>
      <c r="K526" s="353"/>
    </row>
    <row r="527" spans="1:11" x14ac:dyDescent="0.2">
      <c r="A527" s="236" t="s">
        <v>3</v>
      </c>
      <c r="B527" s="788">
        <v>3945</v>
      </c>
      <c r="C527" s="789">
        <v>3945</v>
      </c>
      <c r="D527" s="789">
        <v>3945</v>
      </c>
      <c r="E527" s="789">
        <v>3945</v>
      </c>
      <c r="F527" s="789">
        <v>3945</v>
      </c>
      <c r="G527" s="790">
        <v>3945</v>
      </c>
      <c r="H527" s="773">
        <v>3945</v>
      </c>
      <c r="I527" s="818"/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98">
        <v>0.10199999999999999</v>
      </c>
      <c r="C530" s="699">
        <v>9.4E-2</v>
      </c>
      <c r="D530" s="699">
        <v>7.3999999999999996E-2</v>
      </c>
      <c r="E530" s="699">
        <v>0.157</v>
      </c>
      <c r="F530" s="699">
        <v>9.0999999999999998E-2</v>
      </c>
      <c r="G530" s="700">
        <v>9.9000000000000005E-2</v>
      </c>
      <c r="H530" s="409">
        <v>0.111</v>
      </c>
      <c r="I530" s="818"/>
      <c r="J530" s="382"/>
      <c r="K530" s="818"/>
    </row>
    <row r="531" spans="1:11" x14ac:dyDescent="0.2">
      <c r="A531" s="241" t="s">
        <v>1</v>
      </c>
      <c r="B531" s="774">
        <f t="shared" ref="B531:H531" si="115">B528/B527*100-100</f>
        <v>10.975918884664139</v>
      </c>
      <c r="C531" s="775">
        <f t="shared" si="115"/>
        <v>6.8948035487959487</v>
      </c>
      <c r="D531" s="775">
        <f t="shared" si="115"/>
        <v>8.0861850443599366</v>
      </c>
      <c r="E531" s="775">
        <f t="shared" si="115"/>
        <v>11.026615969581741</v>
      </c>
      <c r="F531" s="775">
        <f t="shared" si="115"/>
        <v>13.586818757921421</v>
      </c>
      <c r="G531" s="775">
        <f t="shared" si="115"/>
        <v>13.155893536121681</v>
      </c>
      <c r="H531" s="369">
        <f t="shared" si="115"/>
        <v>10.92522179974651</v>
      </c>
      <c r="I531" s="738"/>
      <c r="J531" s="818"/>
      <c r="K531" s="81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818" t="s">
        <v>57</v>
      </c>
      <c r="J533" s="818">
        <v>161.16999999999999</v>
      </c>
      <c r="K533" s="818"/>
    </row>
    <row r="534" spans="1:11" x14ac:dyDescent="0.2">
      <c r="A534" s="267" t="s">
        <v>28</v>
      </c>
      <c r="B534" s="823"/>
      <c r="C534" s="824"/>
      <c r="D534" s="824"/>
      <c r="E534" s="824"/>
      <c r="F534" s="824"/>
      <c r="G534" s="825"/>
      <c r="H534" s="819"/>
      <c r="I534" s="818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  <c r="I535" s="818"/>
      <c r="J535" s="818"/>
      <c r="K535" s="818"/>
    </row>
    <row r="538" spans="1:11" ht="13.5" thickBot="1" x14ac:dyDescent="0.25"/>
    <row r="539" spans="1:11" ht="13.5" thickBot="1" x14ac:dyDescent="0.25">
      <c r="A539" s="272" t="s">
        <v>250</v>
      </c>
      <c r="B539" s="968" t="s">
        <v>50</v>
      </c>
      <c r="C539" s="969"/>
      <c r="D539" s="969"/>
      <c r="E539" s="969"/>
      <c r="F539" s="969"/>
      <c r="G539" s="970"/>
      <c r="H539" s="971" t="s">
        <v>0</v>
      </c>
      <c r="I539" s="213"/>
      <c r="J539" s="827"/>
      <c r="K539" s="827"/>
    </row>
    <row r="540" spans="1:11" ht="13.5" thickBot="1" x14ac:dyDescent="0.25">
      <c r="A540" s="231" t="s">
        <v>54</v>
      </c>
      <c r="B540" s="791">
        <v>1</v>
      </c>
      <c r="C540" s="792">
        <v>2</v>
      </c>
      <c r="D540" s="792">
        <v>3</v>
      </c>
      <c r="E540" s="792">
        <v>4</v>
      </c>
      <c r="F540" s="792">
        <v>5</v>
      </c>
      <c r="G540" s="793">
        <v>6</v>
      </c>
      <c r="H540" s="998"/>
      <c r="I540" s="229"/>
      <c r="J540" s="277"/>
      <c r="K540" s="353"/>
    </row>
    <row r="541" spans="1:11" x14ac:dyDescent="0.2">
      <c r="A541" s="236" t="s">
        <v>3</v>
      </c>
      <c r="B541" s="788">
        <v>3965</v>
      </c>
      <c r="C541" s="789">
        <v>3965</v>
      </c>
      <c r="D541" s="789">
        <v>3965</v>
      </c>
      <c r="E541" s="789">
        <v>3965</v>
      </c>
      <c r="F541" s="789">
        <v>3965</v>
      </c>
      <c r="G541" s="790">
        <v>3965</v>
      </c>
      <c r="H541" s="773">
        <v>3965</v>
      </c>
      <c r="I541" s="827"/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98">
        <v>9.6000000000000002E-2</v>
      </c>
      <c r="C544" s="699">
        <v>9.5000000000000001E-2</v>
      </c>
      <c r="D544" s="699">
        <v>8.8999999999999996E-2</v>
      </c>
      <c r="E544" s="699">
        <v>0.11799999999999999</v>
      </c>
      <c r="F544" s="699">
        <v>0.121</v>
      </c>
      <c r="G544" s="700">
        <v>0.104</v>
      </c>
      <c r="H544" s="409">
        <v>0.105</v>
      </c>
      <c r="I544" s="827"/>
      <c r="J544" s="382"/>
      <c r="K544" s="827"/>
    </row>
    <row r="545" spans="1:11" x14ac:dyDescent="0.2">
      <c r="A545" s="241" t="s">
        <v>1</v>
      </c>
      <c r="B545" s="774">
        <f t="shared" ref="B545:H545" si="118">B542/B541*100-100</f>
        <v>10.617906683480456</v>
      </c>
      <c r="C545" s="775">
        <f t="shared" si="118"/>
        <v>14.426229508196712</v>
      </c>
      <c r="D545" s="775">
        <f t="shared" si="118"/>
        <v>20.907944514501892</v>
      </c>
      <c r="E545" s="775">
        <f t="shared" si="118"/>
        <v>17.049180327868868</v>
      </c>
      <c r="F545" s="775">
        <f t="shared" si="118"/>
        <v>19.798234552332914</v>
      </c>
      <c r="G545" s="775">
        <f t="shared" si="118"/>
        <v>16.090794451450179</v>
      </c>
      <c r="H545" s="369">
        <f t="shared" si="118"/>
        <v>15.939470365699876</v>
      </c>
      <c r="I545" s="738"/>
      <c r="J545" s="827"/>
      <c r="K545" s="827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827" t="s">
        <v>57</v>
      </c>
      <c r="J547" s="827">
        <v>160.72999999999999</v>
      </c>
      <c r="K547" s="827"/>
    </row>
    <row r="548" spans="1:11" x14ac:dyDescent="0.2">
      <c r="A548" s="267" t="s">
        <v>28</v>
      </c>
      <c r="B548" s="832"/>
      <c r="C548" s="833"/>
      <c r="D548" s="833"/>
      <c r="E548" s="833"/>
      <c r="F548" s="833"/>
      <c r="G548" s="834"/>
      <c r="H548" s="828"/>
      <c r="I548" s="827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  <c r="I549" s="827"/>
      <c r="J549" s="827"/>
      <c r="K549" s="827"/>
    </row>
    <row r="552" spans="1:11" ht="13.5" thickBot="1" x14ac:dyDescent="0.25"/>
    <row r="553" spans="1:11" ht="13.5" thickBot="1" x14ac:dyDescent="0.25">
      <c r="A553" s="272" t="s">
        <v>251</v>
      </c>
      <c r="B553" s="968" t="s">
        <v>50</v>
      </c>
      <c r="C553" s="969"/>
      <c r="D553" s="969"/>
      <c r="E553" s="969"/>
      <c r="F553" s="969"/>
      <c r="G553" s="970"/>
      <c r="H553" s="971" t="s">
        <v>0</v>
      </c>
      <c r="I553" s="213"/>
      <c r="J553" s="835"/>
      <c r="K553" s="835"/>
    </row>
    <row r="554" spans="1:11" ht="13.5" thickBot="1" x14ac:dyDescent="0.25">
      <c r="A554" s="231" t="s">
        <v>54</v>
      </c>
      <c r="B554" s="791">
        <v>1</v>
      </c>
      <c r="C554" s="792">
        <v>2</v>
      </c>
      <c r="D554" s="792">
        <v>3</v>
      </c>
      <c r="E554" s="792">
        <v>4</v>
      </c>
      <c r="F554" s="792">
        <v>5</v>
      </c>
      <c r="G554" s="793">
        <v>6</v>
      </c>
      <c r="H554" s="998"/>
      <c r="I554" s="229"/>
      <c r="J554" s="277"/>
      <c r="K554" s="353"/>
    </row>
    <row r="555" spans="1:11" x14ac:dyDescent="0.2">
      <c r="A555" s="236" t="s">
        <v>3</v>
      </c>
      <c r="B555" s="850">
        <v>3985</v>
      </c>
      <c r="C555" s="850">
        <v>3985</v>
      </c>
      <c r="D555" s="850">
        <v>3985</v>
      </c>
      <c r="E555" s="850">
        <v>3985</v>
      </c>
      <c r="F555" s="850">
        <v>3985</v>
      </c>
      <c r="G555" s="850">
        <v>3985</v>
      </c>
      <c r="H555" s="850">
        <v>3985</v>
      </c>
      <c r="I555" s="835"/>
      <c r="J555" s="277"/>
      <c r="K555" s="353"/>
    </row>
    <row r="556" spans="1:11" x14ac:dyDescent="0.2">
      <c r="A556" s="241" t="s">
        <v>6</v>
      </c>
      <c r="B556" s="242">
        <v>4621</v>
      </c>
      <c r="C556" s="243">
        <v>4706</v>
      </c>
      <c r="D556" s="243">
        <v>4366</v>
      </c>
      <c r="E556" s="243">
        <v>4708</v>
      </c>
      <c r="F556" s="243">
        <v>4698</v>
      </c>
      <c r="G556" s="244">
        <v>4796</v>
      </c>
      <c r="H556" s="366">
        <v>4700</v>
      </c>
      <c r="I556" s="406"/>
      <c r="J556" s="399"/>
      <c r="K556" s="399"/>
    </row>
    <row r="557" spans="1:11" x14ac:dyDescent="0.2">
      <c r="A557" s="231" t="s">
        <v>7</v>
      </c>
      <c r="B557" s="245">
        <v>9</v>
      </c>
      <c r="C557" s="246">
        <v>60.5</v>
      </c>
      <c r="D557" s="246">
        <v>64.3</v>
      </c>
      <c r="E557" s="246">
        <v>69.8</v>
      </c>
      <c r="F557" s="246">
        <v>67.400000000000006</v>
      </c>
      <c r="G557" s="247">
        <v>76.7</v>
      </c>
      <c r="H557" s="367">
        <v>66.7</v>
      </c>
      <c r="I557" s="554"/>
      <c r="J557" s="399"/>
      <c r="K557" s="399"/>
    </row>
    <row r="558" spans="1:11" ht="13.5" thickBot="1" x14ac:dyDescent="0.25">
      <c r="A558" s="231" t="s">
        <v>8</v>
      </c>
      <c r="B558" s="698">
        <v>0.84099999999999997</v>
      </c>
      <c r="C558" s="699">
        <v>0.124</v>
      </c>
      <c r="D558" s="699">
        <v>0.12</v>
      </c>
      <c r="E558" s="699">
        <v>0.1</v>
      </c>
      <c r="F558" s="699">
        <v>0.12</v>
      </c>
      <c r="G558" s="700">
        <v>8.4000000000000005E-2</v>
      </c>
      <c r="H558" s="409">
        <v>0.11</v>
      </c>
      <c r="I558" s="835"/>
      <c r="J558" s="382"/>
      <c r="K558" s="835"/>
    </row>
    <row r="559" spans="1:11" x14ac:dyDescent="0.2">
      <c r="A559" s="241" t="s">
        <v>1</v>
      </c>
      <c r="B559" s="774">
        <f t="shared" ref="B559:H559" si="121">B556/B555*100-100</f>
        <v>15.959849435382694</v>
      </c>
      <c r="C559" s="775">
        <f t="shared" si="121"/>
        <v>18.092848180677535</v>
      </c>
      <c r="D559" s="775">
        <f t="shared" si="121"/>
        <v>9.5608531994981121</v>
      </c>
      <c r="E559" s="775">
        <f t="shared" si="121"/>
        <v>18.143036386449182</v>
      </c>
      <c r="F559" s="775">
        <f t="shared" si="121"/>
        <v>17.892095357590975</v>
      </c>
      <c r="G559" s="775">
        <f t="shared" si="121"/>
        <v>20.351317440401502</v>
      </c>
      <c r="H559" s="369">
        <f t="shared" si="121"/>
        <v>17.942283563362608</v>
      </c>
      <c r="I559" s="738"/>
      <c r="J559" s="835"/>
      <c r="K559" s="835"/>
    </row>
    <row r="560" spans="1:11" ht="13.5" thickBot="1" x14ac:dyDescent="0.25">
      <c r="A560" s="231" t="s">
        <v>27</v>
      </c>
      <c r="B560" s="220">
        <f t="shared" ref="B560:H560" si="122">B556-B542</f>
        <v>235</v>
      </c>
      <c r="C560" s="221">
        <f t="shared" si="122"/>
        <v>169</v>
      </c>
      <c r="D560" s="221">
        <f t="shared" si="122"/>
        <v>-428</v>
      </c>
      <c r="E560" s="221">
        <f t="shared" si="122"/>
        <v>67</v>
      </c>
      <c r="F560" s="221">
        <f t="shared" si="122"/>
        <v>-52</v>
      </c>
      <c r="G560" s="226">
        <f t="shared" si="122"/>
        <v>193</v>
      </c>
      <c r="H560" s="370">
        <f t="shared" si="122"/>
        <v>103</v>
      </c>
      <c r="I560" s="265" t="s">
        <v>56</v>
      </c>
      <c r="J560" s="290">
        <f>H547-H561</f>
        <v>307</v>
      </c>
      <c r="K560" s="266">
        <f>J560/H547</f>
        <v>0.10192563081009297</v>
      </c>
    </row>
    <row r="561" spans="1:11" x14ac:dyDescent="0.2">
      <c r="A561" s="267" t="s">
        <v>51</v>
      </c>
      <c r="B561" s="851">
        <f>[1]LM!$E$371</f>
        <v>489</v>
      </c>
      <c r="C561" s="852">
        <f>[1]LM!$Q$371</f>
        <v>519</v>
      </c>
      <c r="D561" s="852">
        <f>[1]LM!$AC$371</f>
        <v>108</v>
      </c>
      <c r="E561" s="852">
        <f>[1]LM!$AO$371</f>
        <v>524</v>
      </c>
      <c r="F561" s="852">
        <f>[1]LM!$BA$371</f>
        <v>529</v>
      </c>
      <c r="G561" s="853">
        <f>[1]LM!$BM$371</f>
        <v>536</v>
      </c>
      <c r="H561" s="371">
        <f>SUM(B561:G561)</f>
        <v>2705</v>
      </c>
      <c r="I561" s="835" t="s">
        <v>57</v>
      </c>
      <c r="J561" s="835">
        <v>161.44999999999999</v>
      </c>
      <c r="K561" s="835"/>
    </row>
    <row r="562" spans="1:11" x14ac:dyDescent="0.2">
      <c r="A562" s="267" t="s">
        <v>28</v>
      </c>
      <c r="B562" s="837"/>
      <c r="C562" s="838"/>
      <c r="D562" s="838"/>
      <c r="E562" s="838"/>
      <c r="F562" s="838"/>
      <c r="G562" s="839"/>
      <c r="H562" s="836"/>
      <c r="I562" s="835" t="s">
        <v>26</v>
      </c>
      <c r="J562" s="215">
        <f>J561-J547</f>
        <v>0.71999999999999886</v>
      </c>
      <c r="K562" s="228"/>
    </row>
    <row r="563" spans="1:11" ht="13.5" thickBot="1" x14ac:dyDescent="0.25">
      <c r="A563" s="268" t="s">
        <v>26</v>
      </c>
      <c r="B563" s="220">
        <f t="shared" ref="B563:G563" si="123">(B562-B548)</f>
        <v>0</v>
      </c>
      <c r="C563" s="221">
        <f t="shared" si="123"/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6">
        <f t="shared" si="123"/>
        <v>0</v>
      </c>
      <c r="H563" s="333"/>
      <c r="I563" s="835"/>
      <c r="J563" s="835"/>
      <c r="K563" s="835"/>
    </row>
    <row r="566" spans="1:11" ht="13.5" thickBot="1" x14ac:dyDescent="0.25"/>
    <row r="567" spans="1:11" ht="13.5" thickBot="1" x14ac:dyDescent="0.25">
      <c r="A567" s="272" t="s">
        <v>252</v>
      </c>
      <c r="B567" s="968" t="s">
        <v>50</v>
      </c>
      <c r="C567" s="969"/>
      <c r="D567" s="969"/>
      <c r="E567" s="969"/>
      <c r="F567" s="969"/>
      <c r="G567" s="970"/>
      <c r="H567" s="971" t="s">
        <v>0</v>
      </c>
      <c r="I567" s="213"/>
      <c r="J567" s="861"/>
      <c r="K567" s="861"/>
    </row>
    <row r="568" spans="1:11" ht="13.5" thickBot="1" x14ac:dyDescent="0.25">
      <c r="A568" s="231" t="s">
        <v>54</v>
      </c>
      <c r="B568" s="863">
        <v>1</v>
      </c>
      <c r="C568" s="864">
        <v>2</v>
      </c>
      <c r="D568" s="864">
        <v>3</v>
      </c>
      <c r="E568" s="864">
        <v>4</v>
      </c>
      <c r="F568" s="864">
        <v>5</v>
      </c>
      <c r="G568" s="865">
        <v>6</v>
      </c>
      <c r="H568" s="998"/>
      <c r="I568" s="229"/>
      <c r="J568" s="277"/>
      <c r="K568" s="353"/>
    </row>
    <row r="569" spans="1:11" x14ac:dyDescent="0.2">
      <c r="A569" s="236" t="s">
        <v>3</v>
      </c>
      <c r="B569" s="877">
        <v>4005</v>
      </c>
      <c r="C569" s="850">
        <v>4005</v>
      </c>
      <c r="D569" s="850">
        <v>4005</v>
      </c>
      <c r="E569" s="850">
        <v>4005</v>
      </c>
      <c r="F569" s="850">
        <v>4005</v>
      </c>
      <c r="G569" s="878">
        <v>4005</v>
      </c>
      <c r="H569" s="876">
        <v>4005</v>
      </c>
      <c r="I569" s="861"/>
      <c r="J569" s="277"/>
      <c r="K569" s="353"/>
    </row>
    <row r="570" spans="1:11" x14ac:dyDescent="0.2">
      <c r="A570" s="241" t="s">
        <v>6</v>
      </c>
      <c r="B570" s="242">
        <v>4540</v>
      </c>
      <c r="C570" s="243">
        <v>4542</v>
      </c>
      <c r="D570" s="243">
        <v>4273</v>
      </c>
      <c r="E570" s="243">
        <v>4711</v>
      </c>
      <c r="F570" s="243">
        <v>4630</v>
      </c>
      <c r="G570" s="244">
        <v>4783</v>
      </c>
      <c r="H570" s="366">
        <v>4616</v>
      </c>
      <c r="I570" s="406"/>
      <c r="J570" s="399"/>
      <c r="K570" s="399"/>
    </row>
    <row r="571" spans="1:11" x14ac:dyDescent="0.2">
      <c r="A571" s="231" t="s">
        <v>7</v>
      </c>
      <c r="B571" s="245">
        <v>73.900000000000006</v>
      </c>
      <c r="C571" s="246">
        <v>73.3</v>
      </c>
      <c r="D571" s="246">
        <v>50</v>
      </c>
      <c r="E571" s="246">
        <v>73.3</v>
      </c>
      <c r="F571" s="246">
        <v>71.099999999999994</v>
      </c>
      <c r="G571" s="247">
        <v>68.900000000000006</v>
      </c>
      <c r="H571" s="367">
        <v>69.8</v>
      </c>
      <c r="I571" s="554"/>
      <c r="J571" s="399"/>
      <c r="K571" s="399"/>
    </row>
    <row r="572" spans="1:11" ht="13.5" thickBot="1" x14ac:dyDescent="0.25">
      <c r="A572" s="231" t="s">
        <v>8</v>
      </c>
      <c r="B572" s="698">
        <v>9.0999999999999998E-2</v>
      </c>
      <c r="C572" s="699">
        <v>9.8000000000000004E-2</v>
      </c>
      <c r="D572" s="699">
        <v>0.13200000000000001</v>
      </c>
      <c r="E572" s="699">
        <v>8.7999999999999995E-2</v>
      </c>
      <c r="F572" s="699">
        <v>0.107</v>
      </c>
      <c r="G572" s="700">
        <v>0.105</v>
      </c>
      <c r="H572" s="409">
        <v>0.10299999999999999</v>
      </c>
      <c r="I572" s="861"/>
      <c r="J572" s="382"/>
      <c r="K572" s="861"/>
    </row>
    <row r="573" spans="1:11" ht="13.5" thickBot="1" x14ac:dyDescent="0.25">
      <c r="A573" s="241" t="s">
        <v>1</v>
      </c>
      <c r="B573" s="774">
        <f t="shared" ref="B573:H573" si="124">B570/B569*100-100</f>
        <v>13.358302122347084</v>
      </c>
      <c r="C573" s="775">
        <f t="shared" si="124"/>
        <v>13.408239700374523</v>
      </c>
      <c r="D573" s="775">
        <f t="shared" si="124"/>
        <v>6.6916354556803839</v>
      </c>
      <c r="E573" s="775">
        <f t="shared" si="124"/>
        <v>17.627965043695369</v>
      </c>
      <c r="F573" s="775">
        <f t="shared" si="124"/>
        <v>15.60549313358301</v>
      </c>
      <c r="G573" s="775">
        <f t="shared" si="124"/>
        <v>19.425717852684144</v>
      </c>
      <c r="H573" s="873">
        <f t="shared" si="124"/>
        <v>15.255930087390766</v>
      </c>
      <c r="I573" s="738"/>
      <c r="J573" s="861"/>
      <c r="K573" s="861"/>
    </row>
    <row r="574" spans="1:11" ht="13.5" thickBot="1" x14ac:dyDescent="0.25">
      <c r="A574" s="231" t="s">
        <v>27</v>
      </c>
      <c r="B574" s="220">
        <f t="shared" ref="B574:H574" si="125">B570-B556</f>
        <v>-81</v>
      </c>
      <c r="C574" s="221">
        <f t="shared" si="125"/>
        <v>-164</v>
      </c>
      <c r="D574" s="221">
        <f t="shared" si="125"/>
        <v>-93</v>
      </c>
      <c r="E574" s="221">
        <f t="shared" si="125"/>
        <v>3</v>
      </c>
      <c r="F574" s="221">
        <f t="shared" si="125"/>
        <v>-68</v>
      </c>
      <c r="G574" s="226">
        <f t="shared" si="125"/>
        <v>-13</v>
      </c>
      <c r="H574" s="872">
        <f t="shared" si="125"/>
        <v>-84</v>
      </c>
      <c r="I574" s="265" t="s">
        <v>56</v>
      </c>
      <c r="J574" s="290">
        <f>H561-H575</f>
        <v>-232</v>
      </c>
      <c r="K574" s="266">
        <f>J574/H561</f>
        <v>-8.5767097966728281E-2</v>
      </c>
    </row>
    <row r="575" spans="1:11" x14ac:dyDescent="0.2">
      <c r="A575" s="267" t="s">
        <v>51</v>
      </c>
      <c r="B575" s="851">
        <v>555</v>
      </c>
      <c r="C575" s="852">
        <v>571</v>
      </c>
      <c r="D575" s="852">
        <v>77</v>
      </c>
      <c r="E575" s="852">
        <v>585</v>
      </c>
      <c r="F575" s="852">
        <v>575</v>
      </c>
      <c r="G575" s="853">
        <v>574</v>
      </c>
      <c r="H575" s="371">
        <f>SUM(B575:G575)</f>
        <v>2937</v>
      </c>
      <c r="I575" s="861" t="s">
        <v>57</v>
      </c>
      <c r="J575" s="861">
        <v>160.35</v>
      </c>
      <c r="K575" s="861"/>
    </row>
    <row r="576" spans="1:11" x14ac:dyDescent="0.2">
      <c r="A576" s="267" t="s">
        <v>28</v>
      </c>
      <c r="B576" s="866"/>
      <c r="C576" s="867"/>
      <c r="D576" s="867"/>
      <c r="E576" s="867"/>
      <c r="F576" s="867"/>
      <c r="G576" s="868"/>
      <c r="H576" s="862"/>
      <c r="I576" s="861" t="s">
        <v>26</v>
      </c>
      <c r="J576" s="215">
        <f>J575-J561</f>
        <v>-1.0999999999999943</v>
      </c>
      <c r="K576" s="228"/>
    </row>
    <row r="577" spans="1:11" ht="13.5" thickBot="1" x14ac:dyDescent="0.25">
      <c r="A577" s="268" t="s">
        <v>26</v>
      </c>
      <c r="B577" s="220">
        <f t="shared" ref="B577:G577" si="126">(B576-B562)</f>
        <v>0</v>
      </c>
      <c r="C577" s="221">
        <f t="shared" si="126"/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6">
        <f t="shared" si="126"/>
        <v>0</v>
      </c>
      <c r="H577" s="333"/>
      <c r="I577" s="861"/>
      <c r="J577" s="861"/>
      <c r="K577" s="861"/>
    </row>
    <row r="580" spans="1:11" ht="13.5" thickBot="1" x14ac:dyDescent="0.25"/>
    <row r="581" spans="1:11" ht="13.5" thickBot="1" x14ac:dyDescent="0.25">
      <c r="A581" s="272" t="s">
        <v>253</v>
      </c>
      <c r="B581" s="968" t="s">
        <v>50</v>
      </c>
      <c r="C581" s="969"/>
      <c r="D581" s="969"/>
      <c r="E581" s="969"/>
      <c r="F581" s="969"/>
      <c r="G581" s="970"/>
      <c r="H581" s="971" t="s">
        <v>0</v>
      </c>
      <c r="I581" s="213">
        <v>230</v>
      </c>
      <c r="J581" s="880"/>
      <c r="K581" s="880"/>
    </row>
    <row r="582" spans="1:11" ht="13.5" thickBot="1" x14ac:dyDescent="0.25">
      <c r="A582" s="231" t="s">
        <v>54</v>
      </c>
      <c r="B582" s="882">
        <v>1</v>
      </c>
      <c r="C582" s="883">
        <v>2</v>
      </c>
      <c r="D582" s="883">
        <v>3</v>
      </c>
      <c r="E582" s="883">
        <v>4</v>
      </c>
      <c r="F582" s="883">
        <v>5</v>
      </c>
      <c r="G582" s="884">
        <v>6</v>
      </c>
      <c r="H582" s="998"/>
      <c r="I582" s="229"/>
      <c r="J582" s="277"/>
      <c r="K582" s="353"/>
    </row>
    <row r="583" spans="1:11" x14ac:dyDescent="0.2">
      <c r="A583" s="236" t="s">
        <v>3</v>
      </c>
      <c r="B583" s="877">
        <v>4025</v>
      </c>
      <c r="C583" s="850">
        <v>4025</v>
      </c>
      <c r="D583" s="850">
        <v>4025</v>
      </c>
      <c r="E583" s="850">
        <v>4025</v>
      </c>
      <c r="F583" s="850">
        <v>4025</v>
      </c>
      <c r="G583" s="878">
        <v>4025</v>
      </c>
      <c r="H583" s="876">
        <v>4025</v>
      </c>
      <c r="I583" s="880"/>
      <c r="J583" s="277"/>
      <c r="K583" s="353"/>
    </row>
    <row r="584" spans="1:11" x14ac:dyDescent="0.2">
      <c r="A584" s="241" t="s">
        <v>6</v>
      </c>
      <c r="B584" s="242">
        <v>4519</v>
      </c>
      <c r="C584" s="243">
        <v>4425</v>
      </c>
      <c r="D584" s="243">
        <v>4444</v>
      </c>
      <c r="E584" s="243">
        <v>4800</v>
      </c>
      <c r="F584" s="243">
        <v>4679</v>
      </c>
      <c r="G584" s="244">
        <v>4795</v>
      </c>
      <c r="H584" s="366">
        <v>4631</v>
      </c>
      <c r="I584" s="406"/>
      <c r="J584" s="399"/>
      <c r="K584" s="399"/>
    </row>
    <row r="585" spans="1:11" x14ac:dyDescent="0.2">
      <c r="A585" s="231" t="s">
        <v>7</v>
      </c>
      <c r="B585" s="245">
        <v>60.5</v>
      </c>
      <c r="C585" s="246">
        <v>74.400000000000006</v>
      </c>
      <c r="D585" s="246">
        <v>46.7</v>
      </c>
      <c r="E585" s="246">
        <v>81.400000000000006</v>
      </c>
      <c r="F585" s="246">
        <v>81.400000000000006</v>
      </c>
      <c r="G585" s="247">
        <v>74.400000000000006</v>
      </c>
      <c r="H585" s="367">
        <v>70.400000000000006</v>
      </c>
      <c r="I585" s="554"/>
      <c r="J585" s="399"/>
      <c r="K585" s="399"/>
    </row>
    <row r="586" spans="1:11" ht="13.5" thickBot="1" x14ac:dyDescent="0.25">
      <c r="A586" s="231" t="s">
        <v>8</v>
      </c>
      <c r="B586" s="698">
        <v>0.10100000000000001</v>
      </c>
      <c r="C586" s="699">
        <v>0.104</v>
      </c>
      <c r="D586" s="699">
        <v>0.154</v>
      </c>
      <c r="E586" s="699">
        <v>7.4999999999999997E-2</v>
      </c>
      <c r="F586" s="699">
        <v>8.6999999999999994E-2</v>
      </c>
      <c r="G586" s="700">
        <v>9.9000000000000005E-2</v>
      </c>
      <c r="H586" s="409">
        <v>0.10199999999999999</v>
      </c>
      <c r="I586" s="880"/>
      <c r="J586" s="382"/>
      <c r="K586" s="880"/>
    </row>
    <row r="587" spans="1:11" ht="13.5" thickBot="1" x14ac:dyDescent="0.25">
      <c r="A587" s="241" t="s">
        <v>1</v>
      </c>
      <c r="B587" s="774">
        <f t="shared" ref="B587:H587" si="127">B584/B583*100-100</f>
        <v>12.273291925465841</v>
      </c>
      <c r="C587" s="775">
        <f t="shared" si="127"/>
        <v>9.9378881987577614</v>
      </c>
      <c r="D587" s="775">
        <f t="shared" si="127"/>
        <v>10.409937888198755</v>
      </c>
      <c r="E587" s="775">
        <f t="shared" si="127"/>
        <v>19.254658385093165</v>
      </c>
      <c r="F587" s="775">
        <f t="shared" si="127"/>
        <v>16.24844720496894</v>
      </c>
      <c r="G587" s="775">
        <f t="shared" si="127"/>
        <v>19.130434782608702</v>
      </c>
      <c r="H587" s="873">
        <f t="shared" si="127"/>
        <v>15.055900621118013</v>
      </c>
      <c r="I587" s="738"/>
      <c r="J587" s="880"/>
      <c r="K587" s="880"/>
    </row>
    <row r="588" spans="1:11" ht="13.5" thickBot="1" x14ac:dyDescent="0.25">
      <c r="A588" s="231" t="s">
        <v>27</v>
      </c>
      <c r="B588" s="220">
        <f t="shared" ref="B588:H588" si="128">B584-B570</f>
        <v>-21</v>
      </c>
      <c r="C588" s="221">
        <f t="shared" si="128"/>
        <v>-117</v>
      </c>
      <c r="D588" s="221">
        <f t="shared" si="128"/>
        <v>171</v>
      </c>
      <c r="E588" s="221">
        <f t="shared" si="128"/>
        <v>89</v>
      </c>
      <c r="F588" s="221">
        <f t="shared" si="128"/>
        <v>49</v>
      </c>
      <c r="G588" s="226">
        <f t="shared" si="128"/>
        <v>12</v>
      </c>
      <c r="H588" s="872">
        <f t="shared" si="128"/>
        <v>15</v>
      </c>
      <c r="I588" s="265" t="s">
        <v>56</v>
      </c>
      <c r="J588" s="290">
        <f>H575-H589</f>
        <v>34</v>
      </c>
      <c r="K588" s="266">
        <f>J588/H575</f>
        <v>1.1576438542730678E-2</v>
      </c>
    </row>
    <row r="589" spans="1:11" x14ac:dyDescent="0.2">
      <c r="A589" s="267" t="s">
        <v>51</v>
      </c>
      <c r="B589" s="851">
        <v>550</v>
      </c>
      <c r="C589" s="852">
        <v>569</v>
      </c>
      <c r="D589" s="852">
        <v>65</v>
      </c>
      <c r="E589" s="852">
        <v>579</v>
      </c>
      <c r="F589" s="852">
        <v>571</v>
      </c>
      <c r="G589" s="853">
        <v>569</v>
      </c>
      <c r="H589" s="371">
        <f>SUM(B589:G589)</f>
        <v>2903</v>
      </c>
      <c r="I589" s="880" t="s">
        <v>57</v>
      </c>
      <c r="J589" s="880">
        <v>160.32</v>
      </c>
      <c r="K589" s="880"/>
    </row>
    <row r="590" spans="1:11" x14ac:dyDescent="0.2">
      <c r="A590" s="267" t="s">
        <v>28</v>
      </c>
      <c r="B590" s="885"/>
      <c r="C590" s="886"/>
      <c r="D590" s="886"/>
      <c r="E590" s="886"/>
      <c r="F590" s="886"/>
      <c r="G590" s="887"/>
      <c r="H590" s="881"/>
      <c r="I590" s="880" t="s">
        <v>26</v>
      </c>
      <c r="J590" s="215">
        <f>J589-J575</f>
        <v>-3.0000000000001137E-2</v>
      </c>
      <c r="K590" s="228"/>
    </row>
    <row r="591" spans="1:11" ht="13.5" thickBot="1" x14ac:dyDescent="0.25">
      <c r="A591" s="268" t="s">
        <v>26</v>
      </c>
      <c r="B591" s="220">
        <f t="shared" ref="B591:G591" si="129">(B590-B576)</f>
        <v>0</v>
      </c>
      <c r="C591" s="221">
        <f t="shared" si="129"/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6">
        <f t="shared" si="129"/>
        <v>0</v>
      </c>
      <c r="H591" s="333"/>
      <c r="I591" s="880"/>
      <c r="J591" s="880"/>
      <c r="K591" s="880"/>
    </row>
    <row r="594" spans="1:11" ht="13.5" thickBot="1" x14ac:dyDescent="0.25"/>
    <row r="595" spans="1:11" ht="13.5" thickBot="1" x14ac:dyDescent="0.25">
      <c r="A595" s="272" t="s">
        <v>254</v>
      </c>
      <c r="B595" s="968" t="s">
        <v>50</v>
      </c>
      <c r="C595" s="969"/>
      <c r="D595" s="969"/>
      <c r="E595" s="969"/>
      <c r="F595" s="969"/>
      <c r="G595" s="970"/>
      <c r="H595" s="971" t="s">
        <v>0</v>
      </c>
      <c r="I595" s="213">
        <v>230</v>
      </c>
      <c r="J595" s="890"/>
      <c r="K595" s="890"/>
    </row>
    <row r="596" spans="1:11" ht="13.5" thickBot="1" x14ac:dyDescent="0.25">
      <c r="A596" s="231" t="s">
        <v>54</v>
      </c>
      <c r="B596" s="892">
        <v>1</v>
      </c>
      <c r="C596" s="893">
        <v>2</v>
      </c>
      <c r="D596" s="893">
        <v>3</v>
      </c>
      <c r="E596" s="893">
        <v>4</v>
      </c>
      <c r="F596" s="893">
        <v>5</v>
      </c>
      <c r="G596" s="894">
        <v>6</v>
      </c>
      <c r="H596" s="998"/>
      <c r="I596" s="229"/>
      <c r="J596" s="277"/>
      <c r="K596" s="353"/>
    </row>
    <row r="597" spans="1:11" x14ac:dyDescent="0.2">
      <c r="A597" s="236" t="s">
        <v>3</v>
      </c>
      <c r="B597" s="877">
        <v>4045</v>
      </c>
      <c r="C597" s="850">
        <v>4045</v>
      </c>
      <c r="D597" s="850">
        <v>4045</v>
      </c>
      <c r="E597" s="850">
        <v>4045</v>
      </c>
      <c r="F597" s="850">
        <v>4045</v>
      </c>
      <c r="G597" s="878">
        <v>4045</v>
      </c>
      <c r="H597" s="876">
        <v>4045</v>
      </c>
      <c r="I597" s="890"/>
      <c r="J597" s="277"/>
      <c r="K597" s="353"/>
    </row>
    <row r="598" spans="1:11" x14ac:dyDescent="0.2">
      <c r="A598" s="241" t="s">
        <v>6</v>
      </c>
      <c r="B598" s="242">
        <v>4879</v>
      </c>
      <c r="C598" s="243">
        <v>47599</v>
      </c>
      <c r="D598" s="243">
        <v>4203</v>
      </c>
      <c r="E598" s="243">
        <v>4829</v>
      </c>
      <c r="F598" s="243">
        <v>4773</v>
      </c>
      <c r="G598" s="244">
        <v>4908</v>
      </c>
      <c r="H598" s="366">
        <v>4794</v>
      </c>
      <c r="I598" s="406"/>
      <c r="J598" s="399"/>
      <c r="K598" s="399"/>
    </row>
    <row r="599" spans="1:11" x14ac:dyDescent="0.2">
      <c r="A599" s="231" t="s">
        <v>7</v>
      </c>
      <c r="B599" s="245">
        <v>65</v>
      </c>
      <c r="C599" s="246">
        <v>73.2</v>
      </c>
      <c r="D599" s="246">
        <v>25</v>
      </c>
      <c r="E599" s="246">
        <v>57.5</v>
      </c>
      <c r="F599" s="246">
        <v>65</v>
      </c>
      <c r="G599" s="247">
        <v>70</v>
      </c>
      <c r="H599" s="367">
        <v>66.2</v>
      </c>
      <c r="I599" s="554"/>
      <c r="J599" s="399"/>
      <c r="K599" s="399"/>
    </row>
    <row r="600" spans="1:11" ht="13.5" thickBot="1" x14ac:dyDescent="0.25">
      <c r="A600" s="231" t="s">
        <v>8</v>
      </c>
      <c r="B600" s="698">
        <v>9.9000000000000005E-2</v>
      </c>
      <c r="C600" s="699">
        <v>9.0999999999999998E-2</v>
      </c>
      <c r="D600" s="699">
        <v>0.17199999999999999</v>
      </c>
      <c r="E600" s="699">
        <v>0.106</v>
      </c>
      <c r="F600" s="699">
        <v>0.105</v>
      </c>
      <c r="G600" s="700">
        <v>9.5000000000000001E-2</v>
      </c>
      <c r="H600" s="409">
        <v>0.107</v>
      </c>
      <c r="I600" s="890"/>
      <c r="J600" s="382"/>
      <c r="K600" s="890"/>
    </row>
    <row r="601" spans="1:11" ht="13.5" thickBot="1" x14ac:dyDescent="0.25">
      <c r="A601" s="241" t="s">
        <v>1</v>
      </c>
      <c r="B601" s="774">
        <f t="shared" ref="B601:H601" si="130">B598/B597*100-100</f>
        <v>20.618046971569839</v>
      </c>
      <c r="C601" s="775">
        <f t="shared" si="130"/>
        <v>1076.7367119901114</v>
      </c>
      <c r="D601" s="775">
        <f t="shared" si="130"/>
        <v>3.9060568603213994</v>
      </c>
      <c r="E601" s="775">
        <f t="shared" si="130"/>
        <v>19.381953028430161</v>
      </c>
      <c r="F601" s="775">
        <f t="shared" si="130"/>
        <v>17.997527812113717</v>
      </c>
      <c r="G601" s="775">
        <f t="shared" si="130"/>
        <v>21.334981458590846</v>
      </c>
      <c r="H601" s="873">
        <f t="shared" si="130"/>
        <v>18.516687268232388</v>
      </c>
      <c r="I601" s="738"/>
      <c r="J601" s="890"/>
      <c r="K601" s="890"/>
    </row>
    <row r="602" spans="1:11" ht="13.5" thickBot="1" x14ac:dyDescent="0.25">
      <c r="A602" s="231" t="s">
        <v>27</v>
      </c>
      <c r="B602" s="220">
        <f t="shared" ref="B602:H602" si="131">B598-B584</f>
        <v>360</v>
      </c>
      <c r="C602" s="221">
        <f t="shared" si="131"/>
        <v>43174</v>
      </c>
      <c r="D602" s="221">
        <f t="shared" si="131"/>
        <v>-241</v>
      </c>
      <c r="E602" s="221">
        <f t="shared" si="131"/>
        <v>29</v>
      </c>
      <c r="F602" s="221">
        <f t="shared" si="131"/>
        <v>94</v>
      </c>
      <c r="G602" s="226">
        <f t="shared" si="131"/>
        <v>113</v>
      </c>
      <c r="H602" s="872">
        <f t="shared" si="131"/>
        <v>163</v>
      </c>
      <c r="I602" s="265" t="s">
        <v>56</v>
      </c>
      <c r="J602" s="290">
        <f>H589-H603</f>
        <v>26</v>
      </c>
      <c r="K602" s="266">
        <f>J602/H589</f>
        <v>8.956252152945229E-3</v>
      </c>
    </row>
    <row r="603" spans="1:11" x14ac:dyDescent="0.2">
      <c r="A603" s="267" t="s">
        <v>51</v>
      </c>
      <c r="B603" s="851">
        <v>547</v>
      </c>
      <c r="C603" s="852">
        <v>563</v>
      </c>
      <c r="D603" s="852">
        <v>57</v>
      </c>
      <c r="E603" s="852">
        <v>576</v>
      </c>
      <c r="F603" s="852">
        <v>566</v>
      </c>
      <c r="G603" s="853">
        <v>568</v>
      </c>
      <c r="H603" s="371">
        <f>SUM(B603:G603)</f>
        <v>2877</v>
      </c>
      <c r="I603" s="890" t="s">
        <v>57</v>
      </c>
      <c r="J603" s="890">
        <v>158.79</v>
      </c>
      <c r="K603" s="890"/>
    </row>
    <row r="604" spans="1:11" x14ac:dyDescent="0.2">
      <c r="A604" s="267" t="s">
        <v>28</v>
      </c>
      <c r="B604" s="895">
        <v>159.00000000000006</v>
      </c>
      <c r="C604" s="896">
        <v>159.00000000000006</v>
      </c>
      <c r="D604" s="896">
        <v>159.00000000000006</v>
      </c>
      <c r="E604" s="896">
        <v>159.00000000000006</v>
      </c>
      <c r="F604" s="896">
        <v>159.00000000000006</v>
      </c>
      <c r="G604" s="897">
        <v>159.00000000000006</v>
      </c>
      <c r="H604" s="891"/>
      <c r="I604" s="890" t="s">
        <v>26</v>
      </c>
      <c r="J604" s="215">
        <f>J603-J589</f>
        <v>-1.5300000000000011</v>
      </c>
      <c r="K604" s="228"/>
    </row>
    <row r="605" spans="1:11" ht="13.5" thickBot="1" x14ac:dyDescent="0.25">
      <c r="A605" s="268" t="s">
        <v>26</v>
      </c>
      <c r="B605" s="220">
        <f t="shared" ref="B605:G605" si="132">(B604-B590)</f>
        <v>159.00000000000006</v>
      </c>
      <c r="C605" s="221">
        <f t="shared" si="132"/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6">
        <f t="shared" si="132"/>
        <v>159.00000000000006</v>
      </c>
      <c r="H605" s="333"/>
      <c r="I605" s="890"/>
      <c r="J605" s="890"/>
      <c r="K605" s="890"/>
    </row>
    <row r="608" spans="1:11" ht="13.5" thickBot="1" x14ac:dyDescent="0.25"/>
    <row r="609" spans="1:11" ht="13.5" thickBot="1" x14ac:dyDescent="0.25">
      <c r="A609" s="272" t="s">
        <v>255</v>
      </c>
      <c r="B609" s="968" t="s">
        <v>50</v>
      </c>
      <c r="C609" s="969"/>
      <c r="D609" s="969"/>
      <c r="E609" s="969"/>
      <c r="F609" s="969"/>
      <c r="G609" s="970"/>
      <c r="H609" s="971" t="s">
        <v>0</v>
      </c>
      <c r="I609" s="213">
        <v>230</v>
      </c>
      <c r="J609" s="900"/>
      <c r="K609" s="900"/>
    </row>
    <row r="610" spans="1:11" ht="13.5" thickBot="1" x14ac:dyDescent="0.25">
      <c r="A610" s="231" t="s">
        <v>54</v>
      </c>
      <c r="B610" s="902">
        <v>1</v>
      </c>
      <c r="C610" s="903">
        <v>2</v>
      </c>
      <c r="D610" s="903">
        <v>3</v>
      </c>
      <c r="E610" s="903">
        <v>4</v>
      </c>
      <c r="F610" s="903">
        <v>5</v>
      </c>
      <c r="G610" s="904">
        <v>6</v>
      </c>
      <c r="H610" s="998"/>
      <c r="I610" s="229"/>
      <c r="J610" s="277"/>
      <c r="K610" s="353"/>
    </row>
    <row r="611" spans="1:11" x14ac:dyDescent="0.2">
      <c r="A611" s="236" t="s">
        <v>3</v>
      </c>
      <c r="B611" s="877">
        <v>4065</v>
      </c>
      <c r="C611" s="850">
        <v>4065</v>
      </c>
      <c r="D611" s="850">
        <v>4065</v>
      </c>
      <c r="E611" s="850">
        <v>4065</v>
      </c>
      <c r="F611" s="850">
        <v>4065</v>
      </c>
      <c r="G611" s="878">
        <v>4065</v>
      </c>
      <c r="H611" s="876">
        <v>4065</v>
      </c>
      <c r="I611" s="900"/>
      <c r="J611" s="277"/>
      <c r="K611" s="353"/>
    </row>
    <row r="612" spans="1:11" x14ac:dyDescent="0.2">
      <c r="A612" s="241" t="s">
        <v>6</v>
      </c>
      <c r="B612" s="242">
        <v>4774</v>
      </c>
      <c r="C612" s="243">
        <v>4793</v>
      </c>
      <c r="D612" s="243">
        <v>4519</v>
      </c>
      <c r="E612" s="243">
        <v>4877</v>
      </c>
      <c r="F612" s="243">
        <v>4855</v>
      </c>
      <c r="G612" s="244">
        <v>4895</v>
      </c>
      <c r="H612" s="366">
        <v>4819</v>
      </c>
      <c r="I612" s="406"/>
      <c r="J612" s="399"/>
      <c r="K612" s="399"/>
    </row>
    <row r="613" spans="1:11" x14ac:dyDescent="0.2">
      <c r="A613" s="231" t="s">
        <v>7</v>
      </c>
      <c r="B613" s="245">
        <v>57.5</v>
      </c>
      <c r="C613" s="246">
        <v>77.5</v>
      </c>
      <c r="D613" s="246">
        <v>53.8</v>
      </c>
      <c r="E613" s="246">
        <v>65</v>
      </c>
      <c r="F613" s="246">
        <v>57.5</v>
      </c>
      <c r="G613" s="247">
        <v>62.5</v>
      </c>
      <c r="H613" s="367">
        <v>61.5</v>
      </c>
      <c r="I613" s="554"/>
      <c r="J613" s="399"/>
      <c r="K613" s="399"/>
    </row>
    <row r="614" spans="1:11" ht="13.5" thickBot="1" x14ac:dyDescent="0.25">
      <c r="A614" s="231" t="s">
        <v>8</v>
      </c>
      <c r="B614" s="698">
        <v>0.123</v>
      </c>
      <c r="C614" s="699">
        <v>0.11799999999999999</v>
      </c>
      <c r="D614" s="699">
        <v>0.13700000000000001</v>
      </c>
      <c r="E614" s="699">
        <v>0.10299999999999999</v>
      </c>
      <c r="F614" s="699">
        <v>0.108</v>
      </c>
      <c r="G614" s="700">
        <v>0.111</v>
      </c>
      <c r="H614" s="409">
        <v>0.114</v>
      </c>
      <c r="I614" s="900"/>
      <c r="J614" s="382"/>
      <c r="K614" s="900"/>
    </row>
    <row r="615" spans="1:11" ht="13.5" thickBot="1" x14ac:dyDescent="0.25">
      <c r="A615" s="241" t="s">
        <v>1</v>
      </c>
      <c r="B615" s="774">
        <f t="shared" ref="B615:H615" si="133">B612/B611*100-100</f>
        <v>17.441574415744171</v>
      </c>
      <c r="C615" s="775">
        <f t="shared" si="133"/>
        <v>17.908979089790904</v>
      </c>
      <c r="D615" s="775">
        <f t="shared" si="133"/>
        <v>11.168511685116854</v>
      </c>
      <c r="E615" s="775">
        <f t="shared" si="133"/>
        <v>19.975399753997536</v>
      </c>
      <c r="F615" s="775">
        <f t="shared" si="133"/>
        <v>19.434194341943424</v>
      </c>
      <c r="G615" s="775">
        <f t="shared" si="133"/>
        <v>20.418204182041805</v>
      </c>
      <c r="H615" s="873">
        <f t="shared" si="133"/>
        <v>18.548585485854858</v>
      </c>
      <c r="I615" s="738"/>
      <c r="J615" s="900"/>
      <c r="K615" s="900"/>
    </row>
    <row r="616" spans="1:11" ht="13.5" thickBot="1" x14ac:dyDescent="0.25">
      <c r="A616" s="231" t="s">
        <v>27</v>
      </c>
      <c r="B616" s="220">
        <f t="shared" ref="B616:H616" si="134">B612-B598</f>
        <v>-105</v>
      </c>
      <c r="C616" s="221">
        <f t="shared" si="134"/>
        <v>-42806</v>
      </c>
      <c r="D616" s="221">
        <f t="shared" si="134"/>
        <v>316</v>
      </c>
      <c r="E616" s="221">
        <f t="shared" si="134"/>
        <v>48</v>
      </c>
      <c r="F616" s="221">
        <f t="shared" si="134"/>
        <v>82</v>
      </c>
      <c r="G616" s="226">
        <f t="shared" si="134"/>
        <v>-13</v>
      </c>
      <c r="H616" s="872">
        <f t="shared" si="134"/>
        <v>25</v>
      </c>
      <c r="I616" s="265" t="s">
        <v>56</v>
      </c>
      <c r="J616" s="290">
        <f>H603-H617</f>
        <v>31</v>
      </c>
      <c r="K616" s="266">
        <f>J616/H603</f>
        <v>1.0775112964893988E-2</v>
      </c>
    </row>
    <row r="617" spans="1:11" x14ac:dyDescent="0.2">
      <c r="A617" s="267" t="s">
        <v>51</v>
      </c>
      <c r="B617" s="851">
        <v>540</v>
      </c>
      <c r="C617" s="852">
        <v>560</v>
      </c>
      <c r="D617" s="852">
        <v>50</v>
      </c>
      <c r="E617" s="852">
        <v>572</v>
      </c>
      <c r="F617" s="852">
        <v>559</v>
      </c>
      <c r="G617" s="853">
        <v>565</v>
      </c>
      <c r="H617" s="371">
        <f>SUM(B617:G617)</f>
        <v>2846</v>
      </c>
      <c r="I617" s="900" t="s">
        <v>57</v>
      </c>
      <c r="J617" s="900">
        <v>159.27000000000001</v>
      </c>
      <c r="K617" s="900"/>
    </row>
    <row r="618" spans="1:11" x14ac:dyDescent="0.2">
      <c r="A618" s="267" t="s">
        <v>28</v>
      </c>
      <c r="B618" s="905">
        <v>158.40000000000003</v>
      </c>
      <c r="C618" s="906">
        <v>158.40000000000003</v>
      </c>
      <c r="D618" s="906">
        <v>158.40000000000003</v>
      </c>
      <c r="E618" s="906">
        <v>158.40000000000003</v>
      </c>
      <c r="F618" s="906">
        <v>158.40000000000003</v>
      </c>
      <c r="G618" s="907">
        <v>158.40000000000003</v>
      </c>
      <c r="H618" s="901"/>
      <c r="I618" s="900" t="s">
        <v>26</v>
      </c>
      <c r="J618" s="215">
        <f>J617-J603</f>
        <v>0.48000000000001819</v>
      </c>
      <c r="K618" s="228"/>
    </row>
    <row r="619" spans="1:11" ht="13.5" thickBot="1" x14ac:dyDescent="0.25">
      <c r="A619" s="268" t="s">
        <v>26</v>
      </c>
      <c r="B619" s="220">
        <f t="shared" ref="B619:G619" si="135">(B618-B604)</f>
        <v>-0.60000000000002274</v>
      </c>
      <c r="C619" s="221">
        <f t="shared" si="135"/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6">
        <f t="shared" si="135"/>
        <v>-0.60000000000002274</v>
      </c>
      <c r="H619" s="333"/>
      <c r="I619" s="900"/>
      <c r="J619" s="900"/>
      <c r="K619" s="900"/>
    </row>
    <row r="622" spans="1:11" ht="13.5" thickBot="1" x14ac:dyDescent="0.25"/>
    <row r="623" spans="1:11" ht="13.5" thickBot="1" x14ac:dyDescent="0.25">
      <c r="A623" s="272" t="s">
        <v>256</v>
      </c>
      <c r="B623" s="968" t="s">
        <v>50</v>
      </c>
      <c r="C623" s="969"/>
      <c r="D623" s="969"/>
      <c r="E623" s="969"/>
      <c r="F623" s="969"/>
      <c r="G623" s="970"/>
      <c r="H623" s="971" t="s">
        <v>0</v>
      </c>
      <c r="I623" s="213">
        <v>230</v>
      </c>
      <c r="J623" s="917"/>
      <c r="K623" s="917"/>
    </row>
    <row r="624" spans="1:11" ht="13.5" thickBot="1" x14ac:dyDescent="0.25">
      <c r="A624" s="231" t="s">
        <v>54</v>
      </c>
      <c r="B624" s="919">
        <v>1</v>
      </c>
      <c r="C624" s="920">
        <v>2</v>
      </c>
      <c r="D624" s="920">
        <v>3</v>
      </c>
      <c r="E624" s="920">
        <v>4</v>
      </c>
      <c r="F624" s="920">
        <v>5</v>
      </c>
      <c r="G624" s="921">
        <v>6</v>
      </c>
      <c r="H624" s="998"/>
      <c r="I624" s="229"/>
      <c r="J624" s="277"/>
      <c r="K624" s="353"/>
    </row>
    <row r="625" spans="1:11" x14ac:dyDescent="0.2">
      <c r="A625" s="236" t="s">
        <v>3</v>
      </c>
      <c r="B625" s="877">
        <v>4085</v>
      </c>
      <c r="C625" s="850">
        <v>4085</v>
      </c>
      <c r="D625" s="850">
        <v>4085</v>
      </c>
      <c r="E625" s="850">
        <v>4085</v>
      </c>
      <c r="F625" s="850">
        <v>4085</v>
      </c>
      <c r="G625" s="878">
        <v>4085</v>
      </c>
      <c r="H625" s="876">
        <v>4085</v>
      </c>
      <c r="I625" s="917"/>
      <c r="J625" s="277"/>
      <c r="K625" s="353"/>
    </row>
    <row r="626" spans="1:11" x14ac:dyDescent="0.2">
      <c r="A626" s="241" t="s">
        <v>6</v>
      </c>
      <c r="B626" s="242">
        <v>5001</v>
      </c>
      <c r="C626" s="243">
        <v>4811</v>
      </c>
      <c r="D626" s="243">
        <v>4613</v>
      </c>
      <c r="E626" s="243">
        <v>5050</v>
      </c>
      <c r="F626" s="243">
        <v>4945</v>
      </c>
      <c r="G626" s="244">
        <v>5009</v>
      </c>
      <c r="H626" s="366">
        <v>4943</v>
      </c>
      <c r="I626" s="406"/>
      <c r="J626" s="399"/>
      <c r="K626" s="399"/>
    </row>
    <row r="627" spans="1:11" x14ac:dyDescent="0.2">
      <c r="A627" s="231" t="s">
        <v>7</v>
      </c>
      <c r="B627" s="245">
        <v>66.7</v>
      </c>
      <c r="C627" s="246">
        <v>78.599999999999994</v>
      </c>
      <c r="D627" s="246">
        <v>69.2</v>
      </c>
      <c r="E627" s="246">
        <v>57.1</v>
      </c>
      <c r="F627" s="246">
        <v>78.599999999999994</v>
      </c>
      <c r="G627" s="247">
        <v>69</v>
      </c>
      <c r="H627" s="367">
        <v>68.599999999999994</v>
      </c>
      <c r="I627" s="554"/>
      <c r="J627" s="399"/>
      <c r="K627" s="399"/>
    </row>
    <row r="628" spans="1:11" ht="13.5" thickBot="1" x14ac:dyDescent="0.25">
      <c r="A628" s="231" t="s">
        <v>8</v>
      </c>
      <c r="B628" s="698">
        <v>0.105</v>
      </c>
      <c r="C628" s="699">
        <v>8.4000000000000005E-2</v>
      </c>
      <c r="D628" s="699">
        <v>0.10299999999999999</v>
      </c>
      <c r="E628" s="699">
        <v>0.105</v>
      </c>
      <c r="F628" s="699">
        <v>8.1000000000000003E-2</v>
      </c>
      <c r="G628" s="700">
        <v>9.6000000000000002E-2</v>
      </c>
      <c r="H628" s="409">
        <v>9.7000000000000003E-2</v>
      </c>
      <c r="I628" s="917"/>
      <c r="J628" s="382"/>
      <c r="K628" s="917"/>
    </row>
    <row r="629" spans="1:11" ht="13.5" thickBot="1" x14ac:dyDescent="0.25">
      <c r="A629" s="241" t="s">
        <v>1</v>
      </c>
      <c r="B629" s="774">
        <f t="shared" ref="B629:H629" si="136">B626/B625*100-100</f>
        <v>22.423500611995095</v>
      </c>
      <c r="C629" s="775">
        <f t="shared" si="136"/>
        <v>17.772337821297441</v>
      </c>
      <c r="D629" s="775">
        <f t="shared" si="136"/>
        <v>12.925336597307208</v>
      </c>
      <c r="E629" s="775">
        <f t="shared" si="136"/>
        <v>23.623011015911871</v>
      </c>
      <c r="F629" s="775">
        <f t="shared" si="136"/>
        <v>21.05263157894737</v>
      </c>
      <c r="G629" s="775">
        <f t="shared" si="136"/>
        <v>22.619339045287632</v>
      </c>
      <c r="H629" s="873">
        <f t="shared" si="136"/>
        <v>21.003671970624225</v>
      </c>
      <c r="I629" s="738"/>
      <c r="J629" s="917"/>
      <c r="K629" s="917"/>
    </row>
    <row r="630" spans="1:11" ht="13.5" thickBot="1" x14ac:dyDescent="0.25">
      <c r="A630" s="231" t="s">
        <v>27</v>
      </c>
      <c r="B630" s="220">
        <f t="shared" ref="B630:H630" si="137">B626-B612</f>
        <v>227</v>
      </c>
      <c r="C630" s="221">
        <f t="shared" si="137"/>
        <v>18</v>
      </c>
      <c r="D630" s="221">
        <f t="shared" si="137"/>
        <v>94</v>
      </c>
      <c r="E630" s="221">
        <f t="shared" si="137"/>
        <v>173</v>
      </c>
      <c r="F630" s="221">
        <f t="shared" si="137"/>
        <v>90</v>
      </c>
      <c r="G630" s="226">
        <f t="shared" si="137"/>
        <v>114</v>
      </c>
      <c r="H630" s="872">
        <f t="shared" si="137"/>
        <v>124</v>
      </c>
      <c r="I630" s="265" t="s">
        <v>56</v>
      </c>
      <c r="J630" s="290">
        <f>H617-H631</f>
        <v>27</v>
      </c>
      <c r="K630" s="266">
        <f>J630/H617</f>
        <v>9.4869992972593121E-3</v>
      </c>
    </row>
    <row r="631" spans="1:11" x14ac:dyDescent="0.2">
      <c r="A631" s="267" t="s">
        <v>51</v>
      </c>
      <c r="B631" s="851">
        <v>518</v>
      </c>
      <c r="C631" s="852">
        <v>534</v>
      </c>
      <c r="D631" s="852">
        <v>96</v>
      </c>
      <c r="E631" s="852">
        <v>562</v>
      </c>
      <c r="F631" s="852">
        <v>551</v>
      </c>
      <c r="G631" s="853">
        <v>558</v>
      </c>
      <c r="H631" s="371">
        <f>SUM(B631:G631)</f>
        <v>2819</v>
      </c>
      <c r="I631" s="917" t="s">
        <v>57</v>
      </c>
      <c r="J631" s="917">
        <v>158.53</v>
      </c>
      <c r="K631" s="917"/>
    </row>
    <row r="632" spans="1:11" x14ac:dyDescent="0.2">
      <c r="A632" s="267" t="s">
        <v>28</v>
      </c>
      <c r="B632" s="922">
        <v>157.80000000000001</v>
      </c>
      <c r="C632" s="923">
        <v>157.80000000000001</v>
      </c>
      <c r="D632" s="923">
        <v>157.80000000000001</v>
      </c>
      <c r="E632" s="923">
        <v>157.80000000000001</v>
      </c>
      <c r="F632" s="923">
        <v>157.80000000000001</v>
      </c>
      <c r="G632" s="924">
        <v>157.80000000000001</v>
      </c>
      <c r="H632" s="918"/>
      <c r="I632" s="917" t="s">
        <v>26</v>
      </c>
      <c r="J632" s="215">
        <f>J631-J617</f>
        <v>-0.74000000000000909</v>
      </c>
      <c r="K632" s="228"/>
    </row>
    <row r="633" spans="1:11" ht="13.5" thickBot="1" x14ac:dyDescent="0.25">
      <c r="A633" s="268" t="s">
        <v>26</v>
      </c>
      <c r="B633" s="220">
        <f t="shared" ref="B633:G633" si="138">(B632-B618)</f>
        <v>-0.60000000000002274</v>
      </c>
      <c r="C633" s="221">
        <f t="shared" si="138"/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6">
        <f t="shared" si="138"/>
        <v>-0.60000000000002274</v>
      </c>
      <c r="H633" s="333"/>
      <c r="I633" s="917"/>
      <c r="J633" s="917"/>
      <c r="K633" s="917"/>
    </row>
    <row r="636" spans="1:11" s="938" customFormat="1" ht="13.5" thickBot="1" x14ac:dyDescent="0.25"/>
    <row r="637" spans="1:11" s="938" customFormat="1" ht="13.5" thickBot="1" x14ac:dyDescent="0.25">
      <c r="A637" s="272" t="s">
        <v>257</v>
      </c>
      <c r="B637" s="968" t="s">
        <v>50</v>
      </c>
      <c r="C637" s="969"/>
      <c r="D637" s="969"/>
      <c r="E637" s="969"/>
      <c r="F637" s="969"/>
      <c r="G637" s="970"/>
      <c r="H637" s="971" t="s">
        <v>0</v>
      </c>
      <c r="I637" s="213">
        <v>230</v>
      </c>
    </row>
    <row r="638" spans="1:11" s="938" customFormat="1" ht="13.5" thickBot="1" x14ac:dyDescent="0.25">
      <c r="A638" s="231" t="s">
        <v>54</v>
      </c>
      <c r="B638" s="940">
        <v>1</v>
      </c>
      <c r="C638" s="941">
        <v>2</v>
      </c>
      <c r="D638" s="941">
        <v>3</v>
      </c>
      <c r="E638" s="941">
        <v>4</v>
      </c>
      <c r="F638" s="941">
        <v>5</v>
      </c>
      <c r="G638" s="942">
        <v>6</v>
      </c>
      <c r="H638" s="998"/>
      <c r="I638" s="229"/>
      <c r="J638" s="277"/>
      <c r="K638" s="353"/>
    </row>
    <row r="639" spans="1:11" s="938" customFormat="1" x14ac:dyDescent="0.2">
      <c r="A639" s="236" t="s">
        <v>3</v>
      </c>
      <c r="B639" s="877"/>
      <c r="C639" s="850"/>
      <c r="D639" s="850"/>
      <c r="E639" s="850"/>
      <c r="F639" s="850"/>
      <c r="G639" s="878"/>
      <c r="H639" s="876"/>
      <c r="J639" s="277"/>
      <c r="K639" s="353"/>
    </row>
    <row r="640" spans="1:11" s="938" customFormat="1" x14ac:dyDescent="0.2">
      <c r="A640" s="241" t="s">
        <v>6</v>
      </c>
      <c r="B640" s="242"/>
      <c r="C640" s="243"/>
      <c r="D640" s="243"/>
      <c r="E640" s="243"/>
      <c r="F640" s="243"/>
      <c r="G640" s="244"/>
      <c r="H640" s="366"/>
      <c r="I640" s="406"/>
      <c r="J640" s="399"/>
      <c r="K640" s="399"/>
    </row>
    <row r="641" spans="1:11" s="938" customFormat="1" x14ac:dyDescent="0.2">
      <c r="A641" s="231" t="s">
        <v>7</v>
      </c>
      <c r="B641" s="245"/>
      <c r="C641" s="246"/>
      <c r="D641" s="246"/>
      <c r="E641" s="246"/>
      <c r="F641" s="246"/>
      <c r="G641" s="247"/>
      <c r="H641" s="367"/>
      <c r="I641" s="554"/>
      <c r="J641" s="399"/>
      <c r="K641" s="399"/>
    </row>
    <row r="642" spans="1:11" s="938" customFormat="1" ht="13.5" thickBot="1" x14ac:dyDescent="0.25">
      <c r="A642" s="231" t="s">
        <v>8</v>
      </c>
      <c r="B642" s="698"/>
      <c r="C642" s="699"/>
      <c r="D642" s="699"/>
      <c r="E642" s="699"/>
      <c r="F642" s="699"/>
      <c r="G642" s="700"/>
      <c r="H642" s="409"/>
      <c r="J642" s="382"/>
    </row>
    <row r="643" spans="1:11" s="938" customFormat="1" ht="13.5" thickBot="1" x14ac:dyDescent="0.25">
      <c r="A643" s="241" t="s">
        <v>1</v>
      </c>
      <c r="B643" s="774" t="e">
        <f t="shared" ref="B643:H643" si="139">B640/B639*100-100</f>
        <v>#DIV/0!</v>
      </c>
      <c r="C643" s="775" t="e">
        <f t="shared" si="139"/>
        <v>#DIV/0!</v>
      </c>
      <c r="D643" s="775" t="e">
        <f t="shared" si="139"/>
        <v>#DIV/0!</v>
      </c>
      <c r="E643" s="775" t="e">
        <f t="shared" si="139"/>
        <v>#DIV/0!</v>
      </c>
      <c r="F643" s="775" t="e">
        <f t="shared" si="139"/>
        <v>#DIV/0!</v>
      </c>
      <c r="G643" s="775" t="e">
        <f t="shared" si="139"/>
        <v>#DIV/0!</v>
      </c>
      <c r="H643" s="873" t="e">
        <f t="shared" si="139"/>
        <v>#DIV/0!</v>
      </c>
      <c r="I643" s="738"/>
    </row>
    <row r="644" spans="1:11" s="938" customFormat="1" ht="13.5" thickBot="1" x14ac:dyDescent="0.25">
      <c r="A644" s="231" t="s">
        <v>27</v>
      </c>
      <c r="B644" s="220">
        <f t="shared" ref="B644:H644" si="140">B640-B626</f>
        <v>-5001</v>
      </c>
      <c r="C644" s="221">
        <f t="shared" si="140"/>
        <v>-4811</v>
      </c>
      <c r="D644" s="221">
        <f t="shared" si="140"/>
        <v>-4613</v>
      </c>
      <c r="E644" s="221">
        <f t="shared" si="140"/>
        <v>-5050</v>
      </c>
      <c r="F644" s="221">
        <f t="shared" si="140"/>
        <v>-4945</v>
      </c>
      <c r="G644" s="226">
        <f t="shared" si="140"/>
        <v>-5009</v>
      </c>
      <c r="H644" s="872">
        <f t="shared" si="140"/>
        <v>-4943</v>
      </c>
      <c r="I644" s="265" t="s">
        <v>56</v>
      </c>
      <c r="J644" s="290">
        <f>H631-H645</f>
        <v>2819</v>
      </c>
      <c r="K644" s="266">
        <f>J644/H631</f>
        <v>1</v>
      </c>
    </row>
    <row r="645" spans="1:11" x14ac:dyDescent="0.2">
      <c r="A645" s="267" t="s">
        <v>51</v>
      </c>
      <c r="B645" s="851"/>
      <c r="C645" s="852"/>
      <c r="D645" s="852"/>
      <c r="E645" s="852"/>
      <c r="F645" s="852"/>
      <c r="G645" s="853"/>
      <c r="H645" s="371">
        <f>SUM(B645:G645)</f>
        <v>0</v>
      </c>
      <c r="I645" s="938" t="s">
        <v>57</v>
      </c>
      <c r="J645" s="938"/>
      <c r="K645" s="938"/>
    </row>
    <row r="646" spans="1:11" x14ac:dyDescent="0.2">
      <c r="A646" s="267" t="s">
        <v>28</v>
      </c>
      <c r="B646" s="943">
        <v>157.80000000000001</v>
      </c>
      <c r="C646" s="944">
        <v>157.80000000000001</v>
      </c>
      <c r="D646" s="944">
        <v>157.80000000000001</v>
      </c>
      <c r="E646" s="944">
        <v>157.80000000000001</v>
      </c>
      <c r="F646" s="944">
        <v>157.80000000000001</v>
      </c>
      <c r="G646" s="945">
        <v>157.80000000000001</v>
      </c>
      <c r="H646" s="939"/>
      <c r="I646" s="938" t="s">
        <v>26</v>
      </c>
      <c r="J646" s="215">
        <f>J645-J631</f>
        <v>-158.53</v>
      </c>
      <c r="K646" s="228"/>
    </row>
    <row r="647" spans="1:11" ht="13.5" thickBot="1" x14ac:dyDescent="0.25">
      <c r="A647" s="268" t="s">
        <v>26</v>
      </c>
      <c r="B647" s="220">
        <f t="shared" ref="B647:G647" si="141">(B646-B632)</f>
        <v>0</v>
      </c>
      <c r="C647" s="221">
        <f t="shared" si="141"/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6">
        <f t="shared" si="141"/>
        <v>0</v>
      </c>
      <c r="H647" s="333"/>
      <c r="I647" s="938"/>
      <c r="J647" s="938"/>
      <c r="K647" s="938"/>
    </row>
    <row r="648" spans="1:11" ht="13.5" customHeight="1" x14ac:dyDescent="0.2">
      <c r="A648" s="938"/>
      <c r="B648" s="938"/>
      <c r="C648" s="938"/>
      <c r="D648" s="938"/>
      <c r="E648" s="938"/>
      <c r="F648" s="938"/>
      <c r="G648" s="938"/>
      <c r="H648" s="938"/>
      <c r="I648" s="938"/>
      <c r="J648" s="938"/>
      <c r="K648" s="938"/>
    </row>
    <row r="649" spans="1:11" x14ac:dyDescent="0.2">
      <c r="A649" s="938"/>
      <c r="B649" s="938"/>
      <c r="C649" s="938"/>
      <c r="D649" s="938"/>
      <c r="E649" s="938"/>
      <c r="F649" s="938"/>
      <c r="G649" s="938"/>
      <c r="H649" s="938"/>
      <c r="I649" s="938"/>
      <c r="J649" s="938"/>
      <c r="K649" s="938"/>
    </row>
    <row r="650" spans="1:11" s="938" customFormat="1" ht="13.5" thickBot="1" x14ac:dyDescent="0.25">
      <c r="A650" s="739"/>
      <c r="B650" s="946"/>
      <c r="C650" s="946"/>
      <c r="D650" s="946"/>
      <c r="E650" s="946"/>
      <c r="F650" s="946"/>
      <c r="G650" s="946"/>
      <c r="H650" s="740"/>
    </row>
    <row r="651" spans="1:11" ht="13.5" thickBot="1" x14ac:dyDescent="0.25">
      <c r="A651" s="272" t="s">
        <v>258</v>
      </c>
      <c r="B651" s="1022" t="s">
        <v>50</v>
      </c>
      <c r="C651" s="1023"/>
      <c r="D651" s="1023"/>
      <c r="E651" s="1023"/>
      <c r="F651" s="1023"/>
      <c r="G651" s="1024"/>
      <c r="H651" s="971" t="s">
        <v>0</v>
      </c>
      <c r="I651" s="213">
        <v>230</v>
      </c>
      <c r="J651" s="938"/>
      <c r="K651" s="938"/>
    </row>
    <row r="652" spans="1:11" ht="13.5" thickBot="1" x14ac:dyDescent="0.25">
      <c r="A652" s="231" t="s">
        <v>54</v>
      </c>
      <c r="B652" s="940">
        <v>1</v>
      </c>
      <c r="C652" s="941">
        <v>2</v>
      </c>
      <c r="D652" s="941">
        <v>3</v>
      </c>
      <c r="E652" s="941">
        <v>4</v>
      </c>
      <c r="F652" s="941">
        <v>5</v>
      </c>
      <c r="G652" s="942">
        <v>6</v>
      </c>
      <c r="H652" s="1026"/>
      <c r="I652" s="229"/>
      <c r="J652" s="277"/>
      <c r="K652" s="353"/>
    </row>
    <row r="653" spans="1:11" x14ac:dyDescent="0.2">
      <c r="A653" s="236" t="s">
        <v>3</v>
      </c>
      <c r="B653" s="877">
        <v>4125</v>
      </c>
      <c r="C653" s="850">
        <v>4125</v>
      </c>
      <c r="D653" s="850">
        <v>4125</v>
      </c>
      <c r="E653" s="850">
        <v>4125</v>
      </c>
      <c r="F653" s="850">
        <v>4125</v>
      </c>
      <c r="G653" s="878">
        <v>4125</v>
      </c>
      <c r="H653" s="876">
        <v>4125</v>
      </c>
      <c r="I653" s="930"/>
      <c r="J653" s="277"/>
      <c r="K653" s="353"/>
    </row>
    <row r="654" spans="1:11" x14ac:dyDescent="0.2">
      <c r="A654" s="241" t="s">
        <v>6</v>
      </c>
      <c r="B654" s="242">
        <v>4942</v>
      </c>
      <c r="C654" s="243">
        <v>4811</v>
      </c>
      <c r="D654" s="243">
        <v>4642</v>
      </c>
      <c r="E654" s="243">
        <v>5328</v>
      </c>
      <c r="F654" s="243">
        <v>5089</v>
      </c>
      <c r="G654" s="244">
        <v>5076</v>
      </c>
      <c r="H654" s="366">
        <v>5020</v>
      </c>
      <c r="I654" s="406"/>
      <c r="J654" s="399"/>
      <c r="K654" s="399"/>
    </row>
    <row r="655" spans="1:11" x14ac:dyDescent="0.2">
      <c r="A655" s="231" t="s">
        <v>7</v>
      </c>
      <c r="B655" s="245">
        <v>52.4</v>
      </c>
      <c r="C655" s="246">
        <v>59.5</v>
      </c>
      <c r="D655" s="246">
        <v>68.8</v>
      </c>
      <c r="E655" s="246">
        <v>78.599999999999994</v>
      </c>
      <c r="F655" s="246">
        <v>71.400000000000006</v>
      </c>
      <c r="G655" s="247">
        <v>59.5</v>
      </c>
      <c r="H655" s="367">
        <v>57.1</v>
      </c>
      <c r="I655" s="554"/>
      <c r="J655" s="399"/>
      <c r="K655" s="399"/>
    </row>
    <row r="656" spans="1:11" ht="13.5" thickBot="1" x14ac:dyDescent="0.25">
      <c r="A656" s="231" t="s">
        <v>8</v>
      </c>
      <c r="B656" s="698">
        <v>0.125</v>
      </c>
      <c r="C656" s="699">
        <v>0.122</v>
      </c>
      <c r="D656" s="699">
        <v>0.15</v>
      </c>
      <c r="E656" s="699">
        <v>8.5999999999999993E-2</v>
      </c>
      <c r="F656" s="699">
        <v>0.112</v>
      </c>
      <c r="G656" s="700">
        <v>0.104</v>
      </c>
      <c r="H656" s="409">
        <v>0.11799999999999999</v>
      </c>
      <c r="I656" s="930"/>
      <c r="J656" s="382"/>
      <c r="K656" s="930"/>
    </row>
    <row r="657" spans="1:11" ht="13.5" thickBot="1" x14ac:dyDescent="0.25">
      <c r="A657" s="241" t="s">
        <v>1</v>
      </c>
      <c r="B657" s="774">
        <f t="shared" ref="B657:H657" si="142">B654/B653*100-100</f>
        <v>19.806060606060612</v>
      </c>
      <c r="C657" s="775">
        <f t="shared" si="142"/>
        <v>16.63030303030304</v>
      </c>
      <c r="D657" s="775">
        <f t="shared" si="142"/>
        <v>12.533333333333331</v>
      </c>
      <c r="E657" s="775">
        <f t="shared" si="142"/>
        <v>29.163636363636357</v>
      </c>
      <c r="F657" s="775">
        <f t="shared" si="142"/>
        <v>23.369696969696975</v>
      </c>
      <c r="G657" s="775">
        <f t="shared" si="142"/>
        <v>23.054545454545462</v>
      </c>
      <c r="H657" s="873">
        <f t="shared" si="142"/>
        <v>21.696969696969703</v>
      </c>
      <c r="I657" s="738"/>
      <c r="J657" s="930"/>
      <c r="K657" s="930"/>
    </row>
    <row r="658" spans="1:11" ht="13.5" thickBot="1" x14ac:dyDescent="0.25">
      <c r="A658" s="231" t="s">
        <v>27</v>
      </c>
      <c r="B658" s="220">
        <f t="shared" ref="B658:H658" si="143">B654-B626</f>
        <v>-59</v>
      </c>
      <c r="C658" s="221">
        <f t="shared" si="143"/>
        <v>0</v>
      </c>
      <c r="D658" s="221">
        <f t="shared" si="143"/>
        <v>29</v>
      </c>
      <c r="E658" s="221">
        <f t="shared" si="143"/>
        <v>278</v>
      </c>
      <c r="F658" s="221">
        <f t="shared" si="143"/>
        <v>144</v>
      </c>
      <c r="G658" s="226">
        <f t="shared" si="143"/>
        <v>67</v>
      </c>
      <c r="H658" s="872">
        <f t="shared" si="143"/>
        <v>77</v>
      </c>
      <c r="I658" s="265" t="s">
        <v>56</v>
      </c>
      <c r="J658" s="290">
        <f>H631-H659</f>
        <v>40</v>
      </c>
      <c r="K658" s="266">
        <f>J658/H631</f>
        <v>1.4189428875487761E-2</v>
      </c>
    </row>
    <row r="659" spans="1:11" x14ac:dyDescent="0.2">
      <c r="A659" s="267" t="s">
        <v>51</v>
      </c>
      <c r="B659" s="851">
        <v>512</v>
      </c>
      <c r="C659" s="852">
        <v>529</v>
      </c>
      <c r="D659" s="852">
        <v>81</v>
      </c>
      <c r="E659" s="852">
        <v>554</v>
      </c>
      <c r="F659" s="852">
        <v>546</v>
      </c>
      <c r="G659" s="853">
        <v>557</v>
      </c>
      <c r="H659" s="371">
        <f>SUM(B659:G659)</f>
        <v>2779</v>
      </c>
      <c r="I659" s="930" t="s">
        <v>57</v>
      </c>
      <c r="J659" s="930">
        <v>157.80000000000001</v>
      </c>
      <c r="K659" s="930"/>
    </row>
    <row r="660" spans="1:11" x14ac:dyDescent="0.2">
      <c r="A660" s="267" t="s">
        <v>28</v>
      </c>
      <c r="B660" s="935">
        <v>157.80000000000001</v>
      </c>
      <c r="C660" s="936">
        <v>157.80000000000001</v>
      </c>
      <c r="D660" s="936">
        <v>157.80000000000001</v>
      </c>
      <c r="E660" s="936">
        <v>157.80000000000001</v>
      </c>
      <c r="F660" s="936">
        <v>157.80000000000001</v>
      </c>
      <c r="G660" s="937">
        <v>157.80000000000001</v>
      </c>
      <c r="H660" s="931"/>
      <c r="I660" s="930" t="s">
        <v>26</v>
      </c>
      <c r="J660" s="215">
        <f>J659-J631</f>
        <v>-0.72999999999998977</v>
      </c>
      <c r="K660" s="228"/>
    </row>
    <row r="661" spans="1:11" ht="13.5" thickBot="1" x14ac:dyDescent="0.25">
      <c r="A661" s="268" t="s">
        <v>26</v>
      </c>
      <c r="B661" s="220">
        <f t="shared" ref="B661:G661" si="144">(B660-B632)</f>
        <v>0</v>
      </c>
      <c r="C661" s="221">
        <f t="shared" si="144"/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6">
        <f t="shared" si="144"/>
        <v>0</v>
      </c>
      <c r="H661" s="333"/>
      <c r="I661" s="930"/>
      <c r="J661" s="930"/>
      <c r="K661" s="930"/>
    </row>
    <row r="664" spans="1:11" ht="13.5" thickBot="1" x14ac:dyDescent="0.25"/>
    <row r="665" spans="1:11" ht="13.5" thickBot="1" x14ac:dyDescent="0.25">
      <c r="A665" s="272" t="s">
        <v>259</v>
      </c>
      <c r="B665" s="1022" t="s">
        <v>50</v>
      </c>
      <c r="C665" s="1023"/>
      <c r="D665" s="1023"/>
      <c r="E665" s="1023"/>
      <c r="F665" s="1023"/>
      <c r="G665" s="1024"/>
      <c r="H665" s="971" t="s">
        <v>0</v>
      </c>
      <c r="I665" s="213">
        <v>230</v>
      </c>
      <c r="J665" s="947"/>
      <c r="K665" s="947"/>
    </row>
    <row r="666" spans="1:11" ht="13.5" thickBot="1" x14ac:dyDescent="0.25">
      <c r="A666" s="231" t="s">
        <v>54</v>
      </c>
      <c r="B666" s="949">
        <v>1</v>
      </c>
      <c r="C666" s="950">
        <v>2</v>
      </c>
      <c r="D666" s="950">
        <v>3</v>
      </c>
      <c r="E666" s="950">
        <v>4</v>
      </c>
      <c r="F666" s="950">
        <v>5</v>
      </c>
      <c r="G666" s="951">
        <v>6</v>
      </c>
      <c r="H666" s="1026"/>
      <c r="I666" s="229"/>
      <c r="J666" s="277"/>
      <c r="K666" s="353"/>
    </row>
    <row r="667" spans="1:11" x14ac:dyDescent="0.2">
      <c r="A667" s="236" t="s">
        <v>3</v>
      </c>
      <c r="B667" s="877"/>
      <c r="C667" s="850"/>
      <c r="D667" s="850"/>
      <c r="E667" s="850"/>
      <c r="F667" s="850"/>
      <c r="G667" s="878"/>
      <c r="H667" s="876"/>
      <c r="I667" s="947"/>
      <c r="J667" s="277"/>
      <c r="K667" s="353"/>
    </row>
    <row r="668" spans="1:11" x14ac:dyDescent="0.2">
      <c r="A668" s="241" t="s">
        <v>6</v>
      </c>
      <c r="B668" s="242"/>
      <c r="C668" s="243"/>
      <c r="D668" s="243"/>
      <c r="E668" s="243"/>
      <c r="F668" s="243"/>
      <c r="G668" s="244"/>
      <c r="H668" s="366"/>
      <c r="I668" s="406"/>
      <c r="J668" s="399"/>
      <c r="K668" s="399"/>
    </row>
    <row r="669" spans="1:11" x14ac:dyDescent="0.2">
      <c r="A669" s="231" t="s">
        <v>7</v>
      </c>
      <c r="B669" s="245"/>
      <c r="C669" s="246"/>
      <c r="D669" s="246"/>
      <c r="E669" s="246"/>
      <c r="F669" s="246"/>
      <c r="G669" s="247"/>
      <c r="H669" s="367"/>
      <c r="I669" s="554"/>
      <c r="J669" s="399"/>
      <c r="K669" s="399"/>
    </row>
    <row r="670" spans="1:11" ht="13.5" thickBot="1" x14ac:dyDescent="0.25">
      <c r="A670" s="231" t="s">
        <v>8</v>
      </c>
      <c r="B670" s="698"/>
      <c r="C670" s="699"/>
      <c r="D670" s="699"/>
      <c r="E670" s="699"/>
      <c r="F670" s="699"/>
      <c r="G670" s="700"/>
      <c r="H670" s="409"/>
      <c r="I670" s="947"/>
      <c r="J670" s="382"/>
      <c r="K670" s="947"/>
    </row>
    <row r="671" spans="1:11" ht="13.5" thickBot="1" x14ac:dyDescent="0.25">
      <c r="A671" s="241" t="s">
        <v>1</v>
      </c>
      <c r="B671" s="774" t="e">
        <f t="shared" ref="B671:H671" si="145">B668/B667*100-100</f>
        <v>#DIV/0!</v>
      </c>
      <c r="C671" s="775" t="e">
        <f t="shared" si="145"/>
        <v>#DIV/0!</v>
      </c>
      <c r="D671" s="775" t="e">
        <f t="shared" si="145"/>
        <v>#DIV/0!</v>
      </c>
      <c r="E671" s="775" t="e">
        <f t="shared" si="145"/>
        <v>#DIV/0!</v>
      </c>
      <c r="F671" s="775" t="e">
        <f t="shared" si="145"/>
        <v>#DIV/0!</v>
      </c>
      <c r="G671" s="775" t="e">
        <f t="shared" si="145"/>
        <v>#DIV/0!</v>
      </c>
      <c r="H671" s="873" t="e">
        <f t="shared" si="145"/>
        <v>#DIV/0!</v>
      </c>
      <c r="I671" s="738"/>
      <c r="J671" s="947"/>
      <c r="K671" s="947"/>
    </row>
    <row r="672" spans="1:11" ht="13.5" thickBot="1" x14ac:dyDescent="0.25">
      <c r="A672" s="231" t="s">
        <v>27</v>
      </c>
      <c r="B672" s="220">
        <f t="shared" ref="B672:H672" si="146">B668-B640</f>
        <v>0</v>
      </c>
      <c r="C672" s="221">
        <f t="shared" si="146"/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6">
        <f t="shared" si="146"/>
        <v>0</v>
      </c>
      <c r="H672" s="872">
        <f t="shared" si="146"/>
        <v>0</v>
      </c>
      <c r="I672" s="265" t="s">
        <v>56</v>
      </c>
      <c r="J672" s="290">
        <f>H645-H673</f>
        <v>0</v>
      </c>
      <c r="K672" s="266" t="e">
        <f>J672/H645</f>
        <v>#DIV/0!</v>
      </c>
    </row>
    <row r="673" spans="1:11" x14ac:dyDescent="0.2">
      <c r="A673" s="267" t="s">
        <v>51</v>
      </c>
      <c r="B673" s="851"/>
      <c r="C673" s="852"/>
      <c r="D673" s="852"/>
      <c r="E673" s="852"/>
      <c r="F673" s="852"/>
      <c r="G673" s="853"/>
      <c r="H673" s="371">
        <f>SUM(B673:G673)</f>
        <v>0</v>
      </c>
      <c r="I673" s="947" t="s">
        <v>57</v>
      </c>
      <c r="J673" s="947">
        <v>157.38</v>
      </c>
      <c r="K673" s="947"/>
    </row>
    <row r="674" spans="1:11" x14ac:dyDescent="0.2">
      <c r="A674" s="267" t="s">
        <v>28</v>
      </c>
      <c r="B674" s="952">
        <v>157.4</v>
      </c>
      <c r="C674" s="953">
        <v>157.4</v>
      </c>
      <c r="D674" s="953">
        <v>157.4</v>
      </c>
      <c r="E674" s="953">
        <v>157.4</v>
      </c>
      <c r="F674" s="953">
        <v>157.4</v>
      </c>
      <c r="G674" s="954">
        <v>157.4</v>
      </c>
      <c r="H674" s="948"/>
      <c r="I674" s="947" t="s">
        <v>26</v>
      </c>
      <c r="J674" s="215">
        <f>J673-J645</f>
        <v>157.38</v>
      </c>
      <c r="K674" s="228"/>
    </row>
    <row r="675" spans="1:11" ht="13.5" thickBot="1" x14ac:dyDescent="0.25">
      <c r="A675" s="268" t="s">
        <v>26</v>
      </c>
      <c r="B675" s="220">
        <f t="shared" ref="B675:G675" si="147">(B674-B646)</f>
        <v>-0.40000000000000568</v>
      </c>
      <c r="C675" s="221">
        <f t="shared" si="147"/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6">
        <f t="shared" si="147"/>
        <v>-0.40000000000000568</v>
      </c>
      <c r="H675" s="333"/>
      <c r="I675" s="947"/>
      <c r="J675" s="947"/>
      <c r="K675" s="947"/>
    </row>
    <row r="678" spans="1:11" ht="13.5" thickBot="1" x14ac:dyDescent="0.25"/>
    <row r="679" spans="1:11" ht="13.5" thickBot="1" x14ac:dyDescent="0.25">
      <c r="A679" s="272" t="s">
        <v>260</v>
      </c>
      <c r="B679" s="1022" t="s">
        <v>50</v>
      </c>
      <c r="C679" s="1023"/>
      <c r="D679" s="1023"/>
      <c r="E679" s="1023"/>
      <c r="F679" s="1023"/>
      <c r="G679" s="1024"/>
      <c r="H679" s="971" t="s">
        <v>0</v>
      </c>
      <c r="I679" s="213">
        <v>230</v>
      </c>
      <c r="J679" s="955"/>
      <c r="K679" s="955"/>
    </row>
    <row r="680" spans="1:11" ht="13.5" thickBot="1" x14ac:dyDescent="0.25">
      <c r="A680" s="231" t="s">
        <v>54</v>
      </c>
      <c r="B680" s="957">
        <v>1</v>
      </c>
      <c r="C680" s="958">
        <v>2</v>
      </c>
      <c r="D680" s="958">
        <v>3</v>
      </c>
      <c r="E680" s="958">
        <v>4</v>
      </c>
      <c r="F680" s="958">
        <v>5</v>
      </c>
      <c r="G680" s="959">
        <v>6</v>
      </c>
      <c r="H680" s="1026"/>
      <c r="I680" s="229"/>
      <c r="J680" s="277"/>
      <c r="K680" s="353"/>
    </row>
    <row r="681" spans="1:11" x14ac:dyDescent="0.2">
      <c r="A681" s="236" t="s">
        <v>3</v>
      </c>
      <c r="B681" s="877">
        <v>4165</v>
      </c>
      <c r="C681" s="850">
        <v>4165</v>
      </c>
      <c r="D681" s="850">
        <v>4165</v>
      </c>
      <c r="E681" s="850">
        <v>4165</v>
      </c>
      <c r="F681" s="850">
        <v>4165</v>
      </c>
      <c r="G681" s="878">
        <v>4165</v>
      </c>
      <c r="H681" s="876">
        <v>4165</v>
      </c>
      <c r="I681" s="955"/>
      <c r="J681" s="277"/>
      <c r="K681" s="353"/>
    </row>
    <row r="682" spans="1:11" x14ac:dyDescent="0.2">
      <c r="A682" s="241" t="s">
        <v>6</v>
      </c>
      <c r="B682" s="242">
        <v>5098</v>
      </c>
      <c r="C682" s="243">
        <v>5038</v>
      </c>
      <c r="D682" s="243">
        <v>4892</v>
      </c>
      <c r="E682" s="243">
        <v>5192</v>
      </c>
      <c r="F682" s="243">
        <v>5230</v>
      </c>
      <c r="G682" s="244">
        <v>5191</v>
      </c>
      <c r="H682" s="366">
        <v>5131</v>
      </c>
      <c r="I682" s="406"/>
      <c r="J682" s="399"/>
      <c r="K682" s="399"/>
    </row>
    <row r="683" spans="1:11" x14ac:dyDescent="0.2">
      <c r="A683" s="231" t="s">
        <v>7</v>
      </c>
      <c r="B683" s="245">
        <v>69</v>
      </c>
      <c r="C683" s="246">
        <v>59.5</v>
      </c>
      <c r="D683" s="246">
        <v>50</v>
      </c>
      <c r="E683" s="246">
        <v>66.7</v>
      </c>
      <c r="F683" s="246">
        <v>73.8</v>
      </c>
      <c r="G683" s="247">
        <v>73.8</v>
      </c>
      <c r="H683" s="367">
        <v>68.099999999999994</v>
      </c>
      <c r="I683" s="554"/>
      <c r="J683" s="399"/>
      <c r="K683" s="399"/>
    </row>
    <row r="684" spans="1:11" ht="13.5" thickBot="1" x14ac:dyDescent="0.25">
      <c r="A684" s="231" t="s">
        <v>8</v>
      </c>
      <c r="B684" s="698">
        <v>9.7000000000000003E-2</v>
      </c>
      <c r="C684" s="699">
        <v>0.13200000000000001</v>
      </c>
      <c r="D684" s="699">
        <v>0.121</v>
      </c>
      <c r="E684" s="699">
        <v>0.10199999999999999</v>
      </c>
      <c r="F684" s="699">
        <v>0.106</v>
      </c>
      <c r="G684" s="700">
        <v>8.5999999999999993E-2</v>
      </c>
      <c r="H684" s="409">
        <v>0.107</v>
      </c>
      <c r="I684" s="955"/>
      <c r="J684" s="382"/>
      <c r="K684" s="955"/>
    </row>
    <row r="685" spans="1:11" ht="13.5" thickBot="1" x14ac:dyDescent="0.25">
      <c r="A685" s="241" t="s">
        <v>1</v>
      </c>
      <c r="B685" s="774">
        <f t="shared" ref="B685:H685" si="148">B682/B681*100-100</f>
        <v>22.400960384153663</v>
      </c>
      <c r="C685" s="775">
        <f t="shared" si="148"/>
        <v>20.960384153661465</v>
      </c>
      <c r="D685" s="775">
        <f t="shared" si="148"/>
        <v>17.454981992797116</v>
      </c>
      <c r="E685" s="775">
        <f t="shared" si="148"/>
        <v>24.657863145258105</v>
      </c>
      <c r="F685" s="775">
        <f t="shared" si="148"/>
        <v>25.570228091236501</v>
      </c>
      <c r="G685" s="775">
        <f t="shared" si="148"/>
        <v>24.633853541416556</v>
      </c>
      <c r="H685" s="873">
        <f t="shared" si="148"/>
        <v>23.193277310924373</v>
      </c>
      <c r="I685" s="738"/>
      <c r="J685" s="955"/>
      <c r="K685" s="955"/>
    </row>
    <row r="686" spans="1:11" ht="13.5" thickBot="1" x14ac:dyDescent="0.25">
      <c r="A686" s="231" t="s">
        <v>27</v>
      </c>
      <c r="B686" s="220">
        <f t="shared" ref="B686:H686" si="149">B682-B654</f>
        <v>156</v>
      </c>
      <c r="C686" s="221">
        <f t="shared" si="149"/>
        <v>227</v>
      </c>
      <c r="D686" s="221">
        <f t="shared" si="149"/>
        <v>250</v>
      </c>
      <c r="E686" s="221">
        <f t="shared" si="149"/>
        <v>-136</v>
      </c>
      <c r="F686" s="221">
        <f t="shared" si="149"/>
        <v>141</v>
      </c>
      <c r="G686" s="226">
        <f t="shared" si="149"/>
        <v>115</v>
      </c>
      <c r="H686" s="872">
        <f t="shared" si="149"/>
        <v>111</v>
      </c>
      <c r="I686" s="265" t="s">
        <v>56</v>
      </c>
      <c r="J686" s="290">
        <f>H659-H687</f>
        <v>61</v>
      </c>
      <c r="K686" s="266">
        <f>J686/H659</f>
        <v>2.1950341849586181E-2</v>
      </c>
    </row>
    <row r="687" spans="1:11" x14ac:dyDescent="0.2">
      <c r="A687" s="267" t="s">
        <v>51</v>
      </c>
      <c r="B687" s="851">
        <v>494</v>
      </c>
      <c r="C687" s="852">
        <v>520</v>
      </c>
      <c r="D687" s="852">
        <v>112</v>
      </c>
      <c r="E687" s="852">
        <v>528</v>
      </c>
      <c r="F687" s="852">
        <v>529</v>
      </c>
      <c r="G687" s="853">
        <v>537</v>
      </c>
      <c r="H687" s="371">
        <v>2718</v>
      </c>
      <c r="I687" s="955" t="s">
        <v>57</v>
      </c>
      <c r="J687" s="955">
        <v>158.46</v>
      </c>
      <c r="K687" s="955"/>
    </row>
    <row r="688" spans="1:11" x14ac:dyDescent="0.2">
      <c r="A688" s="267" t="s">
        <v>28</v>
      </c>
      <c r="B688" s="960">
        <v>157.1</v>
      </c>
      <c r="C688" s="961">
        <v>157.1</v>
      </c>
      <c r="D688" s="961">
        <v>157.1</v>
      </c>
      <c r="E688" s="961">
        <v>157.1</v>
      </c>
      <c r="F688" s="961">
        <v>157.1</v>
      </c>
      <c r="G688" s="962">
        <v>157.1</v>
      </c>
      <c r="H688" s="956"/>
      <c r="I688" s="955" t="s">
        <v>26</v>
      </c>
      <c r="J688" s="215">
        <f>J687-J659</f>
        <v>0.65999999999999659</v>
      </c>
      <c r="K688" s="228"/>
    </row>
    <row r="689" spans="1:11" ht="13.5" thickBot="1" x14ac:dyDescent="0.25">
      <c r="A689" s="268" t="s">
        <v>26</v>
      </c>
      <c r="B689" s="220">
        <f t="shared" ref="B689:G689" si="150">(B688-B660)</f>
        <v>-0.70000000000001705</v>
      </c>
      <c r="C689" s="221">
        <f t="shared" si="150"/>
        <v>-0.70000000000001705</v>
      </c>
      <c r="D689" s="221">
        <f t="shared" si="150"/>
        <v>-0.70000000000001705</v>
      </c>
      <c r="E689" s="221">
        <f t="shared" si="150"/>
        <v>-0.70000000000001705</v>
      </c>
      <c r="F689" s="221">
        <f t="shared" si="150"/>
        <v>-0.70000000000001705</v>
      </c>
      <c r="G689" s="226">
        <f t="shared" si="150"/>
        <v>-0.70000000000001705</v>
      </c>
      <c r="H689" s="333"/>
      <c r="I689" s="955"/>
      <c r="J689" s="955"/>
      <c r="K689" s="955"/>
    </row>
  </sheetData>
  <mergeCells count="140">
    <mergeCell ref="B665:G665"/>
    <mergeCell ref="H665:H666"/>
    <mergeCell ref="B623:G623"/>
    <mergeCell ref="H623:H624"/>
    <mergeCell ref="B609:G609"/>
    <mergeCell ref="H609:H610"/>
    <mergeCell ref="M413:R413"/>
    <mergeCell ref="L362:L365"/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J374:J377"/>
    <mergeCell ref="B399:G399"/>
    <mergeCell ref="B374:B377"/>
    <mergeCell ref="G374:G377"/>
    <mergeCell ref="H374:H377"/>
    <mergeCell ref="I374:I377"/>
    <mergeCell ref="H427:H428"/>
    <mergeCell ref="H399:H400"/>
    <mergeCell ref="B595:G595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L370:L373"/>
    <mergeCell ref="I227:I229"/>
    <mergeCell ref="B212:H212"/>
    <mergeCell ref="K362:K365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P358:Q358"/>
    <mergeCell ref="P359:Q362"/>
    <mergeCell ref="P363:Q363"/>
    <mergeCell ref="I326:I328"/>
    <mergeCell ref="B356:K356"/>
    <mergeCell ref="I340:I342"/>
    <mergeCell ref="B326:H326"/>
    <mergeCell ref="L358:L361"/>
    <mergeCell ref="B340:H340"/>
    <mergeCell ref="H366:H369"/>
    <mergeCell ref="I366:I369"/>
    <mergeCell ref="B386:G386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I242:I244"/>
    <mergeCell ref="B227:H227"/>
    <mergeCell ref="B539:G539"/>
    <mergeCell ref="H539:H540"/>
    <mergeCell ref="I212:I214"/>
    <mergeCell ref="B182:H182"/>
    <mergeCell ref="B525:G525"/>
    <mergeCell ref="H525:H526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J366:J369"/>
    <mergeCell ref="I182:I184"/>
    <mergeCell ref="B679:G679"/>
    <mergeCell ref="H679:H680"/>
    <mergeCell ref="B637:G637"/>
    <mergeCell ref="H637:H638"/>
    <mergeCell ref="B651:G651"/>
    <mergeCell ref="H651:H652"/>
    <mergeCell ref="H386:H387"/>
    <mergeCell ref="B469:G469"/>
    <mergeCell ref="H469:H470"/>
    <mergeCell ref="B581:G581"/>
    <mergeCell ref="H581:H582"/>
    <mergeCell ref="B511:G511"/>
    <mergeCell ref="H511:H512"/>
    <mergeCell ref="B567:G567"/>
    <mergeCell ref="H567:H568"/>
    <mergeCell ref="H441:H442"/>
    <mergeCell ref="B427:G427"/>
    <mergeCell ref="H455:H456"/>
    <mergeCell ref="B441:G441"/>
    <mergeCell ref="B497:G497"/>
    <mergeCell ref="H497:H498"/>
    <mergeCell ref="H595:H596"/>
    <mergeCell ref="B553:G553"/>
    <mergeCell ref="H553:H554"/>
  </mergeCells>
  <conditionalFormatting sqref="B316:H3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6:G5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0:G57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G5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8:G59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G6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0:G6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8:G6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2:G6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593"/>
  <sheetViews>
    <sheetView showGridLines="0" tabSelected="1" topLeftCell="A554" zoomScale="85" zoomScaleNormal="85" workbookViewId="0">
      <selection activeCell="H589" sqref="H589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1007" t="s">
        <v>53</v>
      </c>
      <c r="C8" s="1008"/>
      <c r="D8" s="1008"/>
      <c r="E8" s="1008"/>
      <c r="F8" s="1008"/>
      <c r="G8" s="1008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1007" t="s">
        <v>53</v>
      </c>
      <c r="C21" s="1008"/>
      <c r="D21" s="1008"/>
      <c r="E21" s="1008"/>
      <c r="F21" s="1008"/>
      <c r="G21" s="1008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1007" t="s">
        <v>53</v>
      </c>
      <c r="C34" s="1008"/>
      <c r="D34" s="1008"/>
      <c r="E34" s="1008"/>
      <c r="F34" s="1008"/>
      <c r="G34" s="1008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1007" t="s">
        <v>53</v>
      </c>
      <c r="C47" s="1008"/>
      <c r="D47" s="1008"/>
      <c r="E47" s="1008"/>
      <c r="F47" s="1008"/>
      <c r="G47" s="1008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1007" t="s">
        <v>53</v>
      </c>
      <c r="C60" s="1008"/>
      <c r="D60" s="1008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1007" t="s">
        <v>53</v>
      </c>
      <c r="C73" s="1008"/>
      <c r="D73" s="1008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1089" t="s">
        <v>53</v>
      </c>
      <c r="C86" s="1090"/>
      <c r="D86" s="1090"/>
      <c r="E86" s="1081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1091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1089" t="s">
        <v>53</v>
      </c>
      <c r="C99" s="1090"/>
      <c r="D99" s="1090"/>
      <c r="E99" s="1081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1091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1089" t="s">
        <v>53</v>
      </c>
      <c r="C112" s="1090"/>
      <c r="D112" s="1090"/>
      <c r="E112" s="1081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1091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1089" t="s">
        <v>53</v>
      </c>
      <c r="C125" s="1090"/>
      <c r="D125" s="1090"/>
      <c r="E125" s="1081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1091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1089" t="s">
        <v>53</v>
      </c>
      <c r="C138" s="1090"/>
      <c r="D138" s="1090"/>
      <c r="E138" s="1081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1091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1089" t="s">
        <v>53</v>
      </c>
      <c r="C151" s="1090"/>
      <c r="D151" s="1090"/>
      <c r="E151" s="1081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1091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1089" t="s">
        <v>53</v>
      </c>
      <c r="C164" s="1090"/>
      <c r="D164" s="1090"/>
      <c r="E164" s="1081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1091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1089" t="s">
        <v>53</v>
      </c>
      <c r="C177" s="1090"/>
      <c r="D177" s="1090"/>
      <c r="E177" s="1081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1091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1089" t="s">
        <v>53</v>
      </c>
      <c r="C190" s="1090"/>
      <c r="D190" s="1090"/>
      <c r="E190" s="1081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1091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1089" t="s">
        <v>53</v>
      </c>
      <c r="C203" s="1090"/>
      <c r="D203" s="1090"/>
      <c r="E203" s="1081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1091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1089" t="s">
        <v>53</v>
      </c>
      <c r="C216" s="1090"/>
      <c r="D216" s="1090"/>
      <c r="E216" s="1081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1091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1089" t="s">
        <v>53</v>
      </c>
      <c r="C229" s="1090"/>
      <c r="D229" s="1090"/>
      <c r="E229" s="1081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1091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1089" t="s">
        <v>53</v>
      </c>
      <c r="C242" s="1090"/>
      <c r="D242" s="1090"/>
      <c r="E242" s="1081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1091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1089" t="s">
        <v>53</v>
      </c>
      <c r="C255" s="1090"/>
      <c r="D255" s="1090"/>
      <c r="E255" s="1081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1091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1089" t="s">
        <v>53</v>
      </c>
      <c r="C268" s="1090"/>
      <c r="D268" s="1090"/>
      <c r="E268" s="1081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1091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1089" t="s">
        <v>53</v>
      </c>
      <c r="C282" s="1090"/>
      <c r="D282" s="1090"/>
      <c r="E282" s="1081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1091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1089" t="s">
        <v>53</v>
      </c>
      <c r="C296" s="1090"/>
      <c r="D296" s="1090"/>
      <c r="E296" s="1081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1091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971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998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1022" t="s">
        <v>50</v>
      </c>
      <c r="C323" s="1023"/>
      <c r="D323" s="1023"/>
      <c r="E323" s="1023"/>
      <c r="F323" s="1023"/>
      <c r="G323" s="1024"/>
      <c r="H323" s="971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998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1022" t="s">
        <v>50</v>
      </c>
      <c r="C336" s="1023"/>
      <c r="D336" s="1023"/>
      <c r="E336" s="1023"/>
      <c r="F336" s="1023"/>
      <c r="G336" s="1024"/>
      <c r="H336" s="971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998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1022" t="s">
        <v>50</v>
      </c>
      <c r="C349" s="1023"/>
      <c r="D349" s="1023"/>
      <c r="E349" s="1023"/>
      <c r="F349" s="1023"/>
      <c r="G349" s="1024"/>
      <c r="H349" s="971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998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1022" t="s">
        <v>50</v>
      </c>
      <c r="C362" s="1023"/>
      <c r="D362" s="1023"/>
      <c r="E362" s="1023"/>
      <c r="F362" s="1023"/>
      <c r="G362" s="1024"/>
      <c r="H362" s="971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998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1022" t="s">
        <v>50</v>
      </c>
      <c r="C375" s="1023"/>
      <c r="D375" s="1023"/>
      <c r="E375" s="1023"/>
      <c r="F375" s="1023"/>
      <c r="G375" s="1024"/>
      <c r="H375" s="971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998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1022" t="s">
        <v>50</v>
      </c>
      <c r="C388" s="1023"/>
      <c r="D388" s="1023"/>
      <c r="E388" s="1023"/>
      <c r="F388" s="1023"/>
      <c r="G388" s="1024"/>
      <c r="H388" s="971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998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1022" t="s">
        <v>50</v>
      </c>
      <c r="C401" s="1023"/>
      <c r="D401" s="1023"/>
      <c r="E401" s="1023"/>
      <c r="F401" s="1023"/>
      <c r="G401" s="1024"/>
      <c r="H401" s="971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998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1022" t="s">
        <v>50</v>
      </c>
      <c r="C414" s="1023"/>
      <c r="D414" s="1023"/>
      <c r="E414" s="1023"/>
      <c r="F414" s="1023"/>
      <c r="G414" s="1024"/>
      <c r="H414" s="971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998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1022" t="s">
        <v>50</v>
      </c>
      <c r="C427" s="1023"/>
      <c r="D427" s="1023"/>
      <c r="E427" s="1023"/>
      <c r="F427" s="1023"/>
      <c r="G427" s="1024"/>
      <c r="H427" s="971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998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  <row r="439" spans="1:11" ht="13.5" thickBot="1" x14ac:dyDescent="0.25"/>
    <row r="440" spans="1:11" ht="13.5" thickBot="1" x14ac:dyDescent="0.25">
      <c r="A440" s="272" t="s">
        <v>249</v>
      </c>
      <c r="B440" s="1022" t="s">
        <v>50</v>
      </c>
      <c r="C440" s="1023"/>
      <c r="D440" s="1023"/>
      <c r="E440" s="1023"/>
      <c r="F440" s="1023"/>
      <c r="G440" s="1024"/>
      <c r="H440" s="971" t="s">
        <v>0</v>
      </c>
      <c r="I440" s="213"/>
      <c r="J440" s="818"/>
      <c r="K440" s="818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709">
        <v>6</v>
      </c>
      <c r="H441" s="998"/>
      <c r="I441" s="229"/>
      <c r="J441" s="277"/>
      <c r="K441" s="353"/>
    </row>
    <row r="442" spans="1:11" x14ac:dyDescent="0.2">
      <c r="A442" s="236" t="s">
        <v>3</v>
      </c>
      <c r="B442" s="710">
        <v>4340</v>
      </c>
      <c r="C442" s="711">
        <v>4340</v>
      </c>
      <c r="D442" s="711">
        <v>4340</v>
      </c>
      <c r="E442" s="711">
        <v>4340</v>
      </c>
      <c r="F442" s="711">
        <v>4340</v>
      </c>
      <c r="G442" s="712">
        <v>4340</v>
      </c>
      <c r="H442" s="430">
        <v>4340</v>
      </c>
      <c r="I442" s="818"/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98">
        <v>9.5000000000000001E-2</v>
      </c>
      <c r="C445" s="699">
        <v>8.8999999999999996E-2</v>
      </c>
      <c r="D445" s="699">
        <v>6.3E-2</v>
      </c>
      <c r="E445" s="699">
        <v>6.4000000000000001E-2</v>
      </c>
      <c r="F445" s="699">
        <v>0.105</v>
      </c>
      <c r="G445" s="700">
        <v>8.3000000000000004E-2</v>
      </c>
      <c r="H445" s="409">
        <v>9.0999999999999998E-2</v>
      </c>
      <c r="I445" s="818"/>
      <c r="J445" s="382"/>
      <c r="K445" s="818"/>
    </row>
    <row r="446" spans="1:11" x14ac:dyDescent="0.2">
      <c r="A446" s="241" t="s">
        <v>1</v>
      </c>
      <c r="B446" s="774">
        <f>B443/B442*100-100</f>
        <v>10.069124423963132</v>
      </c>
      <c r="C446" s="775">
        <f t="shared" ref="C446:H446" si="99">C443/C442*100-100</f>
        <v>13.133640552995402</v>
      </c>
      <c r="D446" s="775">
        <f t="shared" si="99"/>
        <v>7.2119815668202847</v>
      </c>
      <c r="E446" s="775">
        <f t="shared" si="99"/>
        <v>9.3317972350230463</v>
      </c>
      <c r="F446" s="775">
        <f t="shared" si="99"/>
        <v>16.129032258064527</v>
      </c>
      <c r="G446" s="787">
        <f t="shared" si="99"/>
        <v>19.723502304147459</v>
      </c>
      <c r="H446" s="369">
        <f t="shared" si="99"/>
        <v>13.179723502304142</v>
      </c>
      <c r="I446" s="528"/>
      <c r="J446" s="818"/>
      <c r="K446" s="81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690">
        <v>58</v>
      </c>
      <c r="C448" s="691">
        <v>57</v>
      </c>
      <c r="D448" s="691">
        <v>10</v>
      </c>
      <c r="E448" s="691">
        <v>58</v>
      </c>
      <c r="F448" s="691">
        <v>57</v>
      </c>
      <c r="G448" s="692">
        <v>56</v>
      </c>
      <c r="H448" s="371">
        <f>SUM(B448:G448)</f>
        <v>296</v>
      </c>
      <c r="I448" s="818" t="s">
        <v>57</v>
      </c>
      <c r="J448" s="818">
        <v>146.91</v>
      </c>
      <c r="K448" s="818"/>
    </row>
    <row r="449" spans="1:11" x14ac:dyDescent="0.2">
      <c r="A449" s="267" t="s">
        <v>28</v>
      </c>
      <c r="B449" s="693"/>
      <c r="C449" s="694"/>
      <c r="D449" s="694"/>
      <c r="E449" s="694"/>
      <c r="F449" s="694"/>
      <c r="G449" s="695"/>
      <c r="H449" s="819"/>
      <c r="I449" s="818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  <c r="I450" s="818"/>
      <c r="J450" s="818"/>
      <c r="K450" s="818"/>
    </row>
    <row r="452" spans="1:11" ht="13.5" thickBot="1" x14ac:dyDescent="0.25"/>
    <row r="453" spans="1:11" ht="13.5" thickBot="1" x14ac:dyDescent="0.25">
      <c r="A453" s="272" t="s">
        <v>250</v>
      </c>
      <c r="B453" s="1022" t="s">
        <v>50</v>
      </c>
      <c r="C453" s="1023"/>
      <c r="D453" s="1023"/>
      <c r="E453" s="1023"/>
      <c r="F453" s="1023"/>
      <c r="G453" s="1024"/>
      <c r="H453" s="971" t="s">
        <v>0</v>
      </c>
      <c r="I453" s="213"/>
      <c r="J453" s="827"/>
      <c r="K453" s="827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709">
        <v>6</v>
      </c>
      <c r="H454" s="998"/>
      <c r="I454" s="229"/>
      <c r="J454" s="277"/>
      <c r="K454" s="353"/>
    </row>
    <row r="455" spans="1:11" x14ac:dyDescent="0.2">
      <c r="A455" s="236" t="s">
        <v>3</v>
      </c>
      <c r="B455" s="710">
        <v>4360</v>
      </c>
      <c r="C455" s="711">
        <v>4360</v>
      </c>
      <c r="D455" s="711">
        <v>4360</v>
      </c>
      <c r="E455" s="711">
        <v>4360</v>
      </c>
      <c r="F455" s="711">
        <v>4360</v>
      </c>
      <c r="G455" s="712">
        <v>4360</v>
      </c>
      <c r="H455" s="430">
        <v>4360</v>
      </c>
      <c r="I455" s="827"/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98">
        <v>0.114</v>
      </c>
      <c r="C458" s="699">
        <v>5.8000000000000003E-2</v>
      </c>
      <c r="D458" s="699">
        <v>9.5000000000000001E-2</v>
      </c>
      <c r="E458" s="699">
        <v>9.8000000000000004E-2</v>
      </c>
      <c r="F458" s="699">
        <v>0.106</v>
      </c>
      <c r="G458" s="700">
        <v>7.5999999999999998E-2</v>
      </c>
      <c r="H458" s="409">
        <v>9.0999999999999998E-2</v>
      </c>
      <c r="I458" s="827"/>
      <c r="J458" s="382"/>
      <c r="K458" s="827"/>
    </row>
    <row r="459" spans="1:11" x14ac:dyDescent="0.2">
      <c r="A459" s="241" t="s">
        <v>1</v>
      </c>
      <c r="B459" s="774">
        <f>B456/B455*100-100</f>
        <v>10.252293577981646</v>
      </c>
      <c r="C459" s="775">
        <f t="shared" ref="C459:H459" si="102">C456/C455*100-100</f>
        <v>10.986238532110093</v>
      </c>
      <c r="D459" s="775">
        <f t="shared" si="102"/>
        <v>2.1330275229357767</v>
      </c>
      <c r="E459" s="775">
        <f t="shared" si="102"/>
        <v>12.155963302752298</v>
      </c>
      <c r="F459" s="775">
        <f t="shared" si="102"/>
        <v>9.9311926605504652</v>
      </c>
      <c r="G459" s="787">
        <f t="shared" si="102"/>
        <v>12.362385321100916</v>
      </c>
      <c r="H459" s="369">
        <f t="shared" si="102"/>
        <v>10.619266055045856</v>
      </c>
      <c r="I459" s="528"/>
      <c r="J459" s="827"/>
      <c r="K459" s="827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690">
        <v>58</v>
      </c>
      <c r="C461" s="691">
        <v>57</v>
      </c>
      <c r="D461" s="691">
        <v>10</v>
      </c>
      <c r="E461" s="691">
        <v>58</v>
      </c>
      <c r="F461" s="691">
        <v>57</v>
      </c>
      <c r="G461" s="692">
        <v>56</v>
      </c>
      <c r="H461" s="371">
        <f>SUM(B461:G461)</f>
        <v>296</v>
      </c>
      <c r="I461" s="827" t="s">
        <v>57</v>
      </c>
      <c r="J461" s="827">
        <v>147.01</v>
      </c>
      <c r="K461" s="827"/>
    </row>
    <row r="462" spans="1:11" x14ac:dyDescent="0.2">
      <c r="A462" s="267" t="s">
        <v>28</v>
      </c>
      <c r="B462" s="693"/>
      <c r="C462" s="694"/>
      <c r="D462" s="694"/>
      <c r="E462" s="694"/>
      <c r="F462" s="694"/>
      <c r="G462" s="695"/>
      <c r="H462" s="828"/>
      <c r="I462" s="827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  <c r="I463" s="827"/>
      <c r="J463" s="827"/>
      <c r="K463" s="827"/>
    </row>
    <row r="465" spans="1:11" ht="13.5" thickBot="1" x14ac:dyDescent="0.25"/>
    <row r="466" spans="1:11" ht="13.5" thickBot="1" x14ac:dyDescent="0.25">
      <c r="A466" s="272" t="s">
        <v>251</v>
      </c>
      <c r="B466" s="1022" t="s">
        <v>50</v>
      </c>
      <c r="C466" s="1023"/>
      <c r="D466" s="1023"/>
      <c r="E466" s="1023"/>
      <c r="F466" s="1023"/>
      <c r="G466" s="1024"/>
      <c r="H466" s="971" t="s">
        <v>0</v>
      </c>
      <c r="I466" s="213"/>
      <c r="J466" s="835"/>
      <c r="K466" s="835"/>
    </row>
    <row r="467" spans="1:11" x14ac:dyDescent="0.2">
      <c r="A467" s="231" t="s">
        <v>54</v>
      </c>
      <c r="B467" s="273">
        <v>1</v>
      </c>
      <c r="C467" s="275">
        <v>2</v>
      </c>
      <c r="D467" s="275">
        <v>3</v>
      </c>
      <c r="E467" s="275">
        <v>4</v>
      </c>
      <c r="F467" s="275">
        <v>5</v>
      </c>
      <c r="G467" s="709">
        <v>6</v>
      </c>
      <c r="H467" s="998"/>
      <c r="I467" s="229"/>
      <c r="J467" s="277"/>
      <c r="K467" s="353"/>
    </row>
    <row r="468" spans="1:11" x14ac:dyDescent="0.2">
      <c r="A468" s="236" t="s">
        <v>3</v>
      </c>
      <c r="B468" s="849">
        <v>4380</v>
      </c>
      <c r="C468" s="849">
        <v>4380</v>
      </c>
      <c r="D468" s="849">
        <v>4380</v>
      </c>
      <c r="E468" s="849">
        <v>4380</v>
      </c>
      <c r="F468" s="849">
        <v>4380</v>
      </c>
      <c r="G468" s="849">
        <v>4380</v>
      </c>
      <c r="H468" s="849">
        <v>4380</v>
      </c>
      <c r="I468" s="835"/>
      <c r="J468" s="277"/>
      <c r="K468" s="353"/>
    </row>
    <row r="469" spans="1:11" x14ac:dyDescent="0.2">
      <c r="A469" s="241" t="s">
        <v>6</v>
      </c>
      <c r="B469" s="242">
        <v>5132</v>
      </c>
      <c r="C469" s="243">
        <v>5021</v>
      </c>
      <c r="D469" s="243">
        <v>4351</v>
      </c>
      <c r="E469" s="243">
        <v>4864</v>
      </c>
      <c r="F469" s="243">
        <v>5008</v>
      </c>
      <c r="G469" s="244">
        <v>5173</v>
      </c>
      <c r="H469" s="366">
        <v>4980</v>
      </c>
      <c r="I469" s="406"/>
      <c r="J469" s="399"/>
      <c r="K469" s="399"/>
    </row>
    <row r="470" spans="1:11" x14ac:dyDescent="0.2">
      <c r="A470" s="231" t="s">
        <v>7</v>
      </c>
      <c r="B470" s="245">
        <v>100</v>
      </c>
      <c r="C470" s="246">
        <v>76.900000000000006</v>
      </c>
      <c r="D470" s="246">
        <v>66.7</v>
      </c>
      <c r="E470" s="246">
        <v>92.3</v>
      </c>
      <c r="F470" s="246">
        <v>76.900000000000006</v>
      </c>
      <c r="G470" s="247">
        <v>92.3</v>
      </c>
      <c r="H470" s="367">
        <v>74.5</v>
      </c>
      <c r="I470" s="554"/>
      <c r="J470" s="399"/>
      <c r="K470" s="399"/>
    </row>
    <row r="471" spans="1:11" ht="13.5" thickBot="1" x14ac:dyDescent="0.25">
      <c r="A471" s="231" t="s">
        <v>8</v>
      </c>
      <c r="B471" s="698">
        <v>5.3999999999999999E-2</v>
      </c>
      <c r="C471" s="699">
        <v>7.2999999999999995E-2</v>
      </c>
      <c r="D471" s="699">
        <v>0.13100000000000001</v>
      </c>
      <c r="E471" s="699">
        <v>6.8000000000000005E-2</v>
      </c>
      <c r="F471" s="699">
        <v>8.8999999999999996E-2</v>
      </c>
      <c r="G471" s="700">
        <v>6.9000000000000006E-2</v>
      </c>
      <c r="H471" s="409">
        <v>8.3000000000000004E-2</v>
      </c>
      <c r="I471" s="835"/>
      <c r="J471" s="382"/>
      <c r="K471" s="835"/>
    </row>
    <row r="472" spans="1:11" x14ac:dyDescent="0.2">
      <c r="A472" s="241" t="s">
        <v>1</v>
      </c>
      <c r="B472" s="774">
        <f>B469/B468*100-100</f>
        <v>17.168949771689498</v>
      </c>
      <c r="C472" s="775">
        <f t="shared" ref="C472:H472" si="105">C469/C468*100-100</f>
        <v>14.634703196347033</v>
      </c>
      <c r="D472" s="775">
        <f t="shared" si="105"/>
        <v>-0.6621004566210047</v>
      </c>
      <c r="E472" s="775">
        <f t="shared" si="105"/>
        <v>11.050228310502291</v>
      </c>
      <c r="F472" s="775">
        <f t="shared" si="105"/>
        <v>14.337899543378981</v>
      </c>
      <c r="G472" s="787">
        <f t="shared" si="105"/>
        <v>18.105022831050221</v>
      </c>
      <c r="H472" s="369">
        <f t="shared" si="105"/>
        <v>13.69863013698631</v>
      </c>
      <c r="I472" s="528"/>
      <c r="J472" s="835"/>
      <c r="K472" s="835"/>
    </row>
    <row r="473" spans="1:11" ht="13.5" thickBot="1" x14ac:dyDescent="0.25">
      <c r="A473" s="231" t="s">
        <v>27</v>
      </c>
      <c r="B473" s="220">
        <f t="shared" ref="B473:F473" si="106">B469-B456</f>
        <v>325</v>
      </c>
      <c r="C473" s="221">
        <f t="shared" si="106"/>
        <v>182</v>
      </c>
      <c r="D473" s="221">
        <f t="shared" si="106"/>
        <v>-102</v>
      </c>
      <c r="E473" s="221">
        <f t="shared" si="106"/>
        <v>-26</v>
      </c>
      <c r="F473" s="221">
        <f t="shared" si="106"/>
        <v>215</v>
      </c>
      <c r="G473" s="226">
        <f>G469-G456</f>
        <v>274</v>
      </c>
      <c r="H473" s="370">
        <f>H469-H456</f>
        <v>157</v>
      </c>
      <c r="I473" s="265" t="s">
        <v>56</v>
      </c>
      <c r="J473" s="290">
        <f>H461-H474</f>
        <v>77</v>
      </c>
      <c r="K473" s="266">
        <f>J473/H461</f>
        <v>0.26013513513513514</v>
      </c>
    </row>
    <row r="474" spans="1:11" x14ac:dyDescent="0.2">
      <c r="A474" s="267" t="s">
        <v>51</v>
      </c>
      <c r="B474" s="856">
        <f>[1]LM!$F$371</f>
        <v>40</v>
      </c>
      <c r="C474" s="857">
        <f>[1]LM!$R$371</f>
        <v>42</v>
      </c>
      <c r="D474" s="857">
        <f>[1]LM!$AD$371</f>
        <v>10</v>
      </c>
      <c r="E474" s="857">
        <f>[1]LM!$AP$371</f>
        <v>42</v>
      </c>
      <c r="F474" s="857">
        <f>[1]LM!$BB$371</f>
        <v>42</v>
      </c>
      <c r="G474" s="858">
        <f>[1]LM!$BN$371</f>
        <v>43</v>
      </c>
      <c r="H474" s="371">
        <f>SUM(B474:G474)</f>
        <v>219</v>
      </c>
      <c r="I474" s="835" t="s">
        <v>57</v>
      </c>
      <c r="J474" s="835">
        <v>148.01</v>
      </c>
      <c r="K474" s="835"/>
    </row>
    <row r="475" spans="1:11" x14ac:dyDescent="0.2">
      <c r="A475" s="267" t="s">
        <v>28</v>
      </c>
      <c r="B475" s="693"/>
      <c r="C475" s="694"/>
      <c r="D475" s="694"/>
      <c r="E475" s="694"/>
      <c r="F475" s="694"/>
      <c r="G475" s="695"/>
      <c r="H475" s="836"/>
      <c r="I475" s="835" t="s">
        <v>26</v>
      </c>
      <c r="J475" s="215">
        <f>J474-J461</f>
        <v>1</v>
      </c>
      <c r="K475" s="228"/>
    </row>
    <row r="476" spans="1:11" ht="13.5" thickBot="1" x14ac:dyDescent="0.25">
      <c r="A476" s="268" t="s">
        <v>26</v>
      </c>
      <c r="B476" s="220">
        <f t="shared" ref="B476:F476" si="107">(B475-B462)</f>
        <v>0</v>
      </c>
      <c r="C476" s="221">
        <f t="shared" si="107"/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6">
        <f>(G475-G462)</f>
        <v>0</v>
      </c>
      <c r="H476" s="333"/>
      <c r="I476" s="835"/>
      <c r="J476" s="835"/>
      <c r="K476" s="835"/>
    </row>
    <row r="478" spans="1:11" ht="13.5" thickBot="1" x14ac:dyDescent="0.25"/>
    <row r="479" spans="1:11" ht="13.5" thickBot="1" x14ac:dyDescent="0.25">
      <c r="A479" s="272" t="s">
        <v>252</v>
      </c>
      <c r="B479" s="1022" t="s">
        <v>50</v>
      </c>
      <c r="C479" s="1023"/>
      <c r="D479" s="1023"/>
      <c r="E479" s="1023"/>
      <c r="F479" s="1023"/>
      <c r="G479" s="1024"/>
      <c r="H479" s="971" t="s">
        <v>0</v>
      </c>
      <c r="I479" s="213"/>
      <c r="J479" s="861"/>
      <c r="K479" s="861"/>
    </row>
    <row r="480" spans="1:11" x14ac:dyDescent="0.2">
      <c r="A480" s="231" t="s">
        <v>54</v>
      </c>
      <c r="B480" s="273">
        <v>1</v>
      </c>
      <c r="C480" s="275">
        <v>2</v>
      </c>
      <c r="D480" s="275">
        <v>3</v>
      </c>
      <c r="E480" s="275">
        <v>4</v>
      </c>
      <c r="F480" s="275">
        <v>5</v>
      </c>
      <c r="G480" s="709">
        <v>6</v>
      </c>
      <c r="H480" s="1025"/>
      <c r="I480" s="229"/>
      <c r="J480" s="277"/>
      <c r="K480" s="353"/>
    </row>
    <row r="481" spans="1:18" x14ac:dyDescent="0.2">
      <c r="A481" s="236" t="s">
        <v>3</v>
      </c>
      <c r="B481" s="874">
        <v>4400</v>
      </c>
      <c r="C481" s="849">
        <v>4400</v>
      </c>
      <c r="D481" s="849">
        <v>4400</v>
      </c>
      <c r="E481" s="849">
        <v>4400</v>
      </c>
      <c r="F481" s="849">
        <v>4400</v>
      </c>
      <c r="G481" s="848">
        <v>4400</v>
      </c>
      <c r="H481" s="875">
        <v>4400</v>
      </c>
      <c r="I481" s="861"/>
      <c r="J481" s="277"/>
      <c r="K481" s="353"/>
    </row>
    <row r="482" spans="1:18" x14ac:dyDescent="0.2">
      <c r="A482" s="241" t="s">
        <v>6</v>
      </c>
      <c r="B482" s="242">
        <v>4633</v>
      </c>
      <c r="C482" s="243">
        <v>5043</v>
      </c>
      <c r="D482" s="243">
        <v>4573</v>
      </c>
      <c r="E482" s="243">
        <v>4993</v>
      </c>
      <c r="F482" s="243">
        <v>5232</v>
      </c>
      <c r="G482" s="244">
        <v>5456</v>
      </c>
      <c r="H482" s="318">
        <v>5042</v>
      </c>
      <c r="I482" s="406"/>
      <c r="J482" s="399"/>
      <c r="K482" s="399"/>
    </row>
    <row r="483" spans="1:18" x14ac:dyDescent="0.2">
      <c r="A483" s="231" t="s">
        <v>7</v>
      </c>
      <c r="B483" s="245">
        <v>100</v>
      </c>
      <c r="C483" s="246">
        <v>100</v>
      </c>
      <c r="D483" s="246">
        <v>100</v>
      </c>
      <c r="E483" s="246">
        <v>100</v>
      </c>
      <c r="F483" s="246">
        <v>92.3</v>
      </c>
      <c r="G483" s="247">
        <v>92.9</v>
      </c>
      <c r="H483" s="283">
        <v>85.9</v>
      </c>
      <c r="I483" s="554"/>
      <c r="J483" s="399"/>
      <c r="K483" s="399"/>
    </row>
    <row r="484" spans="1:18" ht="13.5" thickBot="1" x14ac:dyDescent="0.25">
      <c r="A484" s="231" t="s">
        <v>8</v>
      </c>
      <c r="B484" s="698">
        <v>4.4999999999999998E-2</v>
      </c>
      <c r="C484" s="699">
        <v>3.6999999999999998E-2</v>
      </c>
      <c r="D484" s="699">
        <v>7.3999999999999996E-2</v>
      </c>
      <c r="E484" s="699">
        <v>3.3000000000000002E-2</v>
      </c>
      <c r="F484" s="699">
        <v>0.05</v>
      </c>
      <c r="G484" s="700">
        <v>0.05</v>
      </c>
      <c r="H484" s="558">
        <v>7.3999999999999996E-2</v>
      </c>
      <c r="I484" s="861"/>
      <c r="J484" s="382"/>
      <c r="K484" s="861"/>
    </row>
    <row r="485" spans="1:18" x14ac:dyDescent="0.2">
      <c r="A485" s="241" t="s">
        <v>1</v>
      </c>
      <c r="B485" s="774">
        <f>B482/B481*100-100</f>
        <v>5.2954545454545467</v>
      </c>
      <c r="C485" s="775">
        <f t="shared" ref="C485:H485" si="108">C482/C481*100-100</f>
        <v>14.613636363636374</v>
      </c>
      <c r="D485" s="775">
        <f t="shared" si="108"/>
        <v>3.931818181818187</v>
      </c>
      <c r="E485" s="775">
        <f t="shared" si="108"/>
        <v>13.47727272727272</v>
      </c>
      <c r="F485" s="775">
        <f t="shared" si="108"/>
        <v>18.909090909090921</v>
      </c>
      <c r="G485" s="787">
        <f t="shared" si="108"/>
        <v>24</v>
      </c>
      <c r="H485" s="316">
        <f t="shared" si="108"/>
        <v>14.590909090909093</v>
      </c>
      <c r="I485" s="528"/>
      <c r="J485" s="861"/>
      <c r="K485" s="861"/>
      <c r="Q485" s="880"/>
      <c r="R485" s="880"/>
    </row>
    <row r="486" spans="1:18" ht="13.5" thickBot="1" x14ac:dyDescent="0.25">
      <c r="A486" s="231" t="s">
        <v>27</v>
      </c>
      <c r="B486" s="220">
        <f t="shared" ref="B486:F486" si="109">B482-B469</f>
        <v>-499</v>
      </c>
      <c r="C486" s="221">
        <f t="shared" si="109"/>
        <v>22</v>
      </c>
      <c r="D486" s="221">
        <f t="shared" si="109"/>
        <v>222</v>
      </c>
      <c r="E486" s="221">
        <f t="shared" si="109"/>
        <v>129</v>
      </c>
      <c r="F486" s="221">
        <f t="shared" si="109"/>
        <v>224</v>
      </c>
      <c r="G486" s="226">
        <f>G482-G469</f>
        <v>283</v>
      </c>
      <c r="H486" s="288">
        <f>H482-H469</f>
        <v>62</v>
      </c>
      <c r="I486" s="265" t="s">
        <v>56</v>
      </c>
      <c r="J486" s="290">
        <f>H474-H487</f>
        <v>-36</v>
      </c>
      <c r="K486" s="266">
        <f>J486/H474</f>
        <v>-0.16438356164383561</v>
      </c>
    </row>
    <row r="487" spans="1:18" x14ac:dyDescent="0.2">
      <c r="A487" s="267" t="s">
        <v>51</v>
      </c>
      <c r="B487" s="856">
        <v>49</v>
      </c>
      <c r="C487" s="857">
        <v>50</v>
      </c>
      <c r="D487" s="857">
        <v>6</v>
      </c>
      <c r="E487" s="857">
        <v>50</v>
      </c>
      <c r="F487" s="857">
        <v>50</v>
      </c>
      <c r="G487" s="858">
        <v>50</v>
      </c>
      <c r="H487" s="371">
        <f>SUM(B487:G487)</f>
        <v>255</v>
      </c>
      <c r="I487" s="861" t="s">
        <v>57</v>
      </c>
      <c r="J487" s="861">
        <v>148.41999999999999</v>
      </c>
      <c r="K487" s="861"/>
    </row>
    <row r="488" spans="1:18" x14ac:dyDescent="0.2">
      <c r="A488" s="267" t="s">
        <v>28</v>
      </c>
      <c r="B488" s="693">
        <v>149.5</v>
      </c>
      <c r="C488" s="694">
        <v>149.5</v>
      </c>
      <c r="D488" s="694">
        <v>149.5</v>
      </c>
      <c r="E488" s="694">
        <v>146.5</v>
      </c>
      <c r="F488" s="694">
        <v>146.5</v>
      </c>
      <c r="G488" s="695">
        <v>144.5</v>
      </c>
      <c r="H488" s="862"/>
      <c r="I488" s="861" t="s">
        <v>26</v>
      </c>
      <c r="J488" s="215">
        <f>J487-J474</f>
        <v>0.40999999999999659</v>
      </c>
      <c r="K488" s="228"/>
      <c r="P488" s="880"/>
    </row>
    <row r="489" spans="1:18" ht="13.5" thickBot="1" x14ac:dyDescent="0.25">
      <c r="A489" s="268" t="s">
        <v>26</v>
      </c>
      <c r="B489" s="220">
        <f t="shared" ref="B489:F489" si="110">(B488-B475)</f>
        <v>149.5</v>
      </c>
      <c r="C489" s="221">
        <f t="shared" si="110"/>
        <v>149.5</v>
      </c>
      <c r="D489" s="221">
        <f t="shared" si="110"/>
        <v>149.5</v>
      </c>
      <c r="E489" s="221">
        <f t="shared" si="110"/>
        <v>146.5</v>
      </c>
      <c r="F489" s="221">
        <f t="shared" si="110"/>
        <v>146.5</v>
      </c>
      <c r="G489" s="226">
        <f>(G488-G475)</f>
        <v>144.5</v>
      </c>
      <c r="H489" s="333"/>
      <c r="I489" s="861"/>
      <c r="J489" s="861"/>
      <c r="K489" s="861"/>
      <c r="P489" s="880"/>
      <c r="Q489" s="880"/>
    </row>
    <row r="490" spans="1:18" x14ac:dyDescent="0.2">
      <c r="P490" s="880"/>
      <c r="Q490" s="880"/>
    </row>
    <row r="491" spans="1:18" ht="13.5" thickBot="1" x14ac:dyDescent="0.25">
      <c r="P491" s="880"/>
      <c r="Q491" s="880"/>
    </row>
    <row r="492" spans="1:18" ht="13.5" thickBot="1" x14ac:dyDescent="0.25">
      <c r="A492" s="272" t="s">
        <v>253</v>
      </c>
      <c r="B492" s="1022" t="s">
        <v>50</v>
      </c>
      <c r="C492" s="1023"/>
      <c r="D492" s="1023"/>
      <c r="E492" s="1023"/>
      <c r="F492" s="1023"/>
      <c r="G492" s="1024"/>
      <c r="H492" s="971" t="s">
        <v>0</v>
      </c>
      <c r="I492" s="213">
        <v>66</v>
      </c>
      <c r="J492" s="880"/>
      <c r="K492" s="880"/>
      <c r="P492" s="880"/>
      <c r="Q492" s="880"/>
    </row>
    <row r="493" spans="1:18" x14ac:dyDescent="0.2">
      <c r="A493" s="231" t="s">
        <v>54</v>
      </c>
      <c r="B493" s="273">
        <v>1</v>
      </c>
      <c r="C493" s="275">
        <v>2</v>
      </c>
      <c r="D493" s="275">
        <v>3</v>
      </c>
      <c r="E493" s="275">
        <v>4</v>
      </c>
      <c r="F493" s="275">
        <v>5</v>
      </c>
      <c r="G493" s="709">
        <v>6</v>
      </c>
      <c r="H493" s="1025"/>
      <c r="I493" s="229"/>
      <c r="J493" s="277"/>
      <c r="K493" s="353"/>
      <c r="P493" s="880"/>
      <c r="Q493" s="880"/>
    </row>
    <row r="494" spans="1:18" x14ac:dyDescent="0.2">
      <c r="A494" s="236" t="s">
        <v>3</v>
      </c>
      <c r="B494" s="874">
        <v>4420</v>
      </c>
      <c r="C494" s="849">
        <v>4420</v>
      </c>
      <c r="D494" s="849">
        <v>4420</v>
      </c>
      <c r="E494" s="849">
        <v>4420</v>
      </c>
      <c r="F494" s="849">
        <v>4420</v>
      </c>
      <c r="G494" s="848">
        <v>4420</v>
      </c>
      <c r="H494" s="875">
        <v>4420</v>
      </c>
      <c r="I494" s="880"/>
      <c r="J494" s="277"/>
      <c r="K494" s="353"/>
      <c r="P494" s="880"/>
      <c r="Q494" s="880"/>
    </row>
    <row r="495" spans="1:18" x14ac:dyDescent="0.2">
      <c r="A495" s="241" t="s">
        <v>6</v>
      </c>
      <c r="B495" s="242">
        <v>4579</v>
      </c>
      <c r="C495" s="243">
        <v>5133</v>
      </c>
      <c r="D495" s="243">
        <v>4530</v>
      </c>
      <c r="E495" s="243">
        <v>4864</v>
      </c>
      <c r="F495" s="243">
        <v>5225</v>
      </c>
      <c r="G495" s="244">
        <v>5502</v>
      </c>
      <c r="H495" s="318">
        <v>5032</v>
      </c>
      <c r="I495" s="406"/>
      <c r="J495" s="399"/>
      <c r="K495" s="399"/>
      <c r="P495" s="880"/>
      <c r="Q495" s="880"/>
    </row>
    <row r="496" spans="1:18" x14ac:dyDescent="0.2">
      <c r="A496" s="231" t="s">
        <v>7</v>
      </c>
      <c r="B496" s="245">
        <v>91.7</v>
      </c>
      <c r="C496" s="246">
        <v>100</v>
      </c>
      <c r="D496" s="246">
        <v>60</v>
      </c>
      <c r="E496" s="246">
        <v>100</v>
      </c>
      <c r="F496" s="246">
        <v>92.3</v>
      </c>
      <c r="G496" s="247">
        <v>92.3</v>
      </c>
      <c r="H496" s="283">
        <v>80.900000000000006</v>
      </c>
      <c r="I496" s="554"/>
      <c r="J496" s="399"/>
      <c r="K496" s="399"/>
      <c r="P496" s="880"/>
      <c r="Q496" s="880"/>
    </row>
    <row r="497" spans="1:11" ht="13.5" thickBot="1" x14ac:dyDescent="0.25">
      <c r="A497" s="231" t="s">
        <v>8</v>
      </c>
      <c r="B497" s="698">
        <v>5.8999999999999997E-2</v>
      </c>
      <c r="C497" s="699">
        <v>4.1000000000000002E-2</v>
      </c>
      <c r="D497" s="699">
        <v>9.4E-2</v>
      </c>
      <c r="E497" s="699">
        <v>0.05</v>
      </c>
      <c r="F497" s="699">
        <v>0.05</v>
      </c>
      <c r="G497" s="700">
        <v>5.7000000000000002E-2</v>
      </c>
      <c r="H497" s="558">
        <v>8.5000000000000006E-2</v>
      </c>
      <c r="I497" s="880"/>
      <c r="J497" s="382"/>
      <c r="K497" s="880"/>
    </row>
    <row r="498" spans="1:11" x14ac:dyDescent="0.2">
      <c r="A498" s="241" t="s">
        <v>1</v>
      </c>
      <c r="B498" s="774">
        <f>B495/B494*100-100</f>
        <v>3.5972850678733153</v>
      </c>
      <c r="C498" s="775">
        <f t="shared" ref="C498:H498" si="111">C495/C494*100-100</f>
        <v>16.131221719457017</v>
      </c>
      <c r="D498" s="775">
        <f t="shared" si="111"/>
        <v>2.4886877828054139</v>
      </c>
      <c r="E498" s="775">
        <f t="shared" si="111"/>
        <v>10.045248868778287</v>
      </c>
      <c r="F498" s="775">
        <f t="shared" si="111"/>
        <v>18.212669683257914</v>
      </c>
      <c r="G498" s="787">
        <f t="shared" si="111"/>
        <v>24.479638009049779</v>
      </c>
      <c r="H498" s="316">
        <f t="shared" si="111"/>
        <v>13.84615384615384</v>
      </c>
      <c r="I498" s="528"/>
      <c r="J498" s="880"/>
      <c r="K498" s="880"/>
    </row>
    <row r="499" spans="1:11" ht="13.5" thickBot="1" x14ac:dyDescent="0.25">
      <c r="A499" s="231" t="s">
        <v>27</v>
      </c>
      <c r="B499" s="220">
        <f>B495-B482</f>
        <v>-54</v>
      </c>
      <c r="C499" s="220">
        <f t="shared" ref="C499:G499" si="112">C495-C482</f>
        <v>90</v>
      </c>
      <c r="D499" s="220">
        <f t="shared" si="112"/>
        <v>-43</v>
      </c>
      <c r="E499" s="220">
        <f t="shared" si="112"/>
        <v>-129</v>
      </c>
      <c r="F499" s="220">
        <f t="shared" si="112"/>
        <v>-7</v>
      </c>
      <c r="G499" s="220">
        <f t="shared" si="112"/>
        <v>46</v>
      </c>
      <c r="H499" s="288">
        <f>H495-H483</f>
        <v>4946.1000000000004</v>
      </c>
      <c r="I499" s="265" t="s">
        <v>56</v>
      </c>
      <c r="J499" s="290">
        <f>H487-H500</f>
        <v>0</v>
      </c>
      <c r="K499" s="266">
        <f>J499/H487</f>
        <v>0</v>
      </c>
    </row>
    <row r="500" spans="1:11" x14ac:dyDescent="0.2">
      <c r="A500" s="267" t="s">
        <v>51</v>
      </c>
      <c r="B500" s="856">
        <v>49</v>
      </c>
      <c r="C500" s="857">
        <v>50</v>
      </c>
      <c r="D500" s="857">
        <v>6</v>
      </c>
      <c r="E500" s="857">
        <v>50</v>
      </c>
      <c r="F500" s="857">
        <v>50</v>
      </c>
      <c r="G500" s="858">
        <v>50</v>
      </c>
      <c r="H500" s="371">
        <f>SUM(B500:G500)</f>
        <v>255</v>
      </c>
      <c r="I500" s="880" t="s">
        <v>57</v>
      </c>
      <c r="J500" s="880">
        <v>148.12</v>
      </c>
      <c r="K500" s="880"/>
    </row>
    <row r="501" spans="1:11" x14ac:dyDescent="0.2">
      <c r="A501" s="267" t="s">
        <v>28</v>
      </c>
      <c r="B501" s="693">
        <v>150</v>
      </c>
      <c r="C501" s="693">
        <v>150</v>
      </c>
      <c r="D501" s="693">
        <v>150</v>
      </c>
      <c r="E501" s="694">
        <v>147</v>
      </c>
      <c r="F501" s="694">
        <v>147</v>
      </c>
      <c r="G501" s="695">
        <v>145</v>
      </c>
      <c r="H501" s="881"/>
      <c r="I501" s="880" t="s">
        <v>26</v>
      </c>
      <c r="J501" s="215">
        <f>J500-J487</f>
        <v>-0.29999999999998295</v>
      </c>
      <c r="K501" s="228"/>
    </row>
    <row r="502" spans="1:11" ht="13.5" thickBot="1" x14ac:dyDescent="0.25">
      <c r="A502" s="268" t="s">
        <v>26</v>
      </c>
      <c r="B502" s="220">
        <f>(B501-B488)</f>
        <v>0.5</v>
      </c>
      <c r="C502" s="220">
        <f t="shared" ref="C502:G502" si="113">(C501-C488)</f>
        <v>0.5</v>
      </c>
      <c r="D502" s="220">
        <f t="shared" si="113"/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333"/>
      <c r="I502" s="880"/>
      <c r="J502" s="880"/>
      <c r="K502" s="880"/>
    </row>
    <row r="504" spans="1:11" ht="13.5" thickBot="1" x14ac:dyDescent="0.25"/>
    <row r="505" spans="1:11" ht="13.5" thickBot="1" x14ac:dyDescent="0.25">
      <c r="A505" s="272" t="s">
        <v>254</v>
      </c>
      <c r="B505" s="1022" t="s">
        <v>50</v>
      </c>
      <c r="C505" s="1023"/>
      <c r="D505" s="1023"/>
      <c r="E505" s="1023"/>
      <c r="F505" s="1023"/>
      <c r="G505" s="1024"/>
      <c r="H505" s="971" t="s">
        <v>0</v>
      </c>
      <c r="I505" s="213">
        <v>66</v>
      </c>
      <c r="J505" s="890"/>
      <c r="K505" s="890"/>
    </row>
    <row r="506" spans="1:11" x14ac:dyDescent="0.2">
      <c r="A506" s="231" t="s">
        <v>54</v>
      </c>
      <c r="B506" s="273">
        <v>1</v>
      </c>
      <c r="C506" s="275">
        <v>2</v>
      </c>
      <c r="D506" s="275">
        <v>3</v>
      </c>
      <c r="E506" s="275">
        <v>4</v>
      </c>
      <c r="F506" s="275">
        <v>5</v>
      </c>
      <c r="G506" s="709">
        <v>6</v>
      </c>
      <c r="H506" s="1025"/>
      <c r="I506" s="229"/>
      <c r="J506" s="277"/>
      <c r="K506" s="353"/>
    </row>
    <row r="507" spans="1:11" x14ac:dyDescent="0.2">
      <c r="A507" s="236" t="s">
        <v>3</v>
      </c>
      <c r="B507" s="874">
        <v>4440</v>
      </c>
      <c r="C507" s="849">
        <v>4440</v>
      </c>
      <c r="D507" s="849">
        <v>4440</v>
      </c>
      <c r="E507" s="849">
        <v>4440</v>
      </c>
      <c r="F507" s="849">
        <v>4440</v>
      </c>
      <c r="G507" s="848">
        <v>4440</v>
      </c>
      <c r="H507" s="875">
        <v>4440</v>
      </c>
      <c r="I507" s="890"/>
      <c r="J507" s="277"/>
      <c r="K507" s="353"/>
    </row>
    <row r="508" spans="1:11" x14ac:dyDescent="0.2">
      <c r="A508" s="241" t="s">
        <v>6</v>
      </c>
      <c r="B508" s="242">
        <v>4747</v>
      </c>
      <c r="C508" s="243">
        <v>4939</v>
      </c>
      <c r="D508" s="243">
        <v>4646</v>
      </c>
      <c r="E508" s="243">
        <v>5023</v>
      </c>
      <c r="F508" s="243">
        <v>5371</v>
      </c>
      <c r="G508" s="244">
        <v>5296</v>
      </c>
      <c r="H508" s="318">
        <v>5036</v>
      </c>
      <c r="I508" s="406"/>
      <c r="J508" s="399"/>
      <c r="K508" s="399"/>
    </row>
    <row r="509" spans="1:11" x14ac:dyDescent="0.2">
      <c r="A509" s="231" t="s">
        <v>7</v>
      </c>
      <c r="B509" s="245">
        <v>100</v>
      </c>
      <c r="C509" s="246">
        <v>100</v>
      </c>
      <c r="D509" s="246">
        <v>80</v>
      </c>
      <c r="E509" s="246">
        <v>100</v>
      </c>
      <c r="F509" s="246">
        <v>100</v>
      </c>
      <c r="G509" s="247">
        <v>100</v>
      </c>
      <c r="H509" s="283">
        <v>92.2</v>
      </c>
      <c r="I509" s="554"/>
      <c r="J509" s="399"/>
      <c r="K509" s="399"/>
    </row>
    <row r="510" spans="1:11" ht="13.5" thickBot="1" x14ac:dyDescent="0.25">
      <c r="A510" s="231" t="s">
        <v>8</v>
      </c>
      <c r="B510" s="698">
        <v>3.9E-2</v>
      </c>
      <c r="C510" s="699">
        <v>5.6000000000000001E-2</v>
      </c>
      <c r="D510" s="699">
        <v>8.7999999999999995E-2</v>
      </c>
      <c r="E510" s="699">
        <v>0.06</v>
      </c>
      <c r="F510" s="699">
        <v>3.3000000000000002E-2</v>
      </c>
      <c r="G510" s="700">
        <v>3.4000000000000002E-2</v>
      </c>
      <c r="H510" s="558">
        <v>6.9000000000000006E-2</v>
      </c>
      <c r="I510" s="890"/>
      <c r="J510" s="382"/>
      <c r="K510" s="890"/>
    </row>
    <row r="511" spans="1:11" x14ac:dyDescent="0.2">
      <c r="A511" s="241" t="s">
        <v>1</v>
      </c>
      <c r="B511" s="774">
        <f>B508/B507*100-100</f>
        <v>6.9144144144144093</v>
      </c>
      <c r="C511" s="775">
        <f t="shared" ref="C511:H511" si="114">C508/C507*100-100</f>
        <v>11.238738738738732</v>
      </c>
      <c r="D511" s="775">
        <f t="shared" si="114"/>
        <v>4.639639639639654</v>
      </c>
      <c r="E511" s="775">
        <f t="shared" si="114"/>
        <v>13.13063063063062</v>
      </c>
      <c r="F511" s="775">
        <f t="shared" si="114"/>
        <v>20.968468468468473</v>
      </c>
      <c r="G511" s="787">
        <f t="shared" si="114"/>
        <v>19.27927927927928</v>
      </c>
      <c r="H511" s="316">
        <f t="shared" si="114"/>
        <v>13.423423423423415</v>
      </c>
      <c r="I511" s="528"/>
      <c r="J511" s="890"/>
      <c r="K511" s="890"/>
    </row>
    <row r="512" spans="1:11" ht="13.5" thickBot="1" x14ac:dyDescent="0.25">
      <c r="A512" s="231" t="s">
        <v>27</v>
      </c>
      <c r="B512" s="220">
        <f>B508-B495</f>
        <v>168</v>
      </c>
      <c r="C512" s="220">
        <f t="shared" ref="C512:G512" si="115">C508-C495</f>
        <v>-194</v>
      </c>
      <c r="D512" s="220">
        <f t="shared" si="115"/>
        <v>116</v>
      </c>
      <c r="E512" s="220">
        <f t="shared" si="115"/>
        <v>159</v>
      </c>
      <c r="F512" s="220">
        <f t="shared" si="115"/>
        <v>146</v>
      </c>
      <c r="G512" s="220">
        <f t="shared" si="115"/>
        <v>-206</v>
      </c>
      <c r="H512" s="288">
        <f>H508-H496</f>
        <v>4955.1000000000004</v>
      </c>
      <c r="I512" s="265" t="s">
        <v>56</v>
      </c>
      <c r="J512" s="290">
        <f>H500-H513</f>
        <v>0</v>
      </c>
      <c r="K512" s="266">
        <f>J512/H500</f>
        <v>0</v>
      </c>
    </row>
    <row r="513" spans="1:11" x14ac:dyDescent="0.2">
      <c r="A513" s="267" t="s">
        <v>51</v>
      </c>
      <c r="B513" s="856">
        <v>49</v>
      </c>
      <c r="C513" s="857">
        <v>50</v>
      </c>
      <c r="D513" s="857">
        <v>6</v>
      </c>
      <c r="E513" s="857">
        <v>50</v>
      </c>
      <c r="F513" s="857">
        <v>50</v>
      </c>
      <c r="G513" s="858">
        <v>50</v>
      </c>
      <c r="H513" s="371">
        <f>SUM(B513:G513)</f>
        <v>255</v>
      </c>
      <c r="I513" s="890" t="s">
        <v>57</v>
      </c>
      <c r="J513" s="890">
        <v>148.68</v>
      </c>
      <c r="K513" s="890"/>
    </row>
    <row r="514" spans="1:11" x14ac:dyDescent="0.2">
      <c r="A514" s="267" t="s">
        <v>28</v>
      </c>
      <c r="B514" s="693">
        <v>149.5</v>
      </c>
      <c r="C514" s="693">
        <v>149.5</v>
      </c>
      <c r="D514" s="693">
        <v>149.5</v>
      </c>
      <c r="E514" s="694">
        <v>146.5</v>
      </c>
      <c r="F514" s="694">
        <v>146.5</v>
      </c>
      <c r="G514" s="695">
        <v>144.5</v>
      </c>
      <c r="H514" s="891"/>
      <c r="I514" s="890" t="s">
        <v>26</v>
      </c>
      <c r="J514" s="215">
        <f>J513-J500</f>
        <v>0.56000000000000227</v>
      </c>
      <c r="K514" s="228"/>
    </row>
    <row r="515" spans="1:11" ht="13.5" thickBot="1" x14ac:dyDescent="0.25">
      <c r="A515" s="268" t="s">
        <v>26</v>
      </c>
      <c r="B515" s="220">
        <f>(B514-B501)</f>
        <v>-0.5</v>
      </c>
      <c r="C515" s="220">
        <f t="shared" ref="C515" si="116">(C514-C501)</f>
        <v>-0.5</v>
      </c>
      <c r="D515" s="220">
        <f t="shared" ref="D515" si="117">(D514-D501)</f>
        <v>-0.5</v>
      </c>
      <c r="E515" s="220">
        <f t="shared" ref="E515" si="118">(E514-E501)</f>
        <v>-0.5</v>
      </c>
      <c r="F515" s="220">
        <f t="shared" ref="F515" si="119">(F514-F501)</f>
        <v>-0.5</v>
      </c>
      <c r="G515" s="220">
        <f t="shared" ref="G515" si="120">(G514-G501)</f>
        <v>-0.5</v>
      </c>
      <c r="H515" s="333"/>
      <c r="I515" s="890"/>
      <c r="J515" s="890"/>
      <c r="K515" s="890"/>
    </row>
    <row r="517" spans="1:11" ht="13.5" thickBot="1" x14ac:dyDescent="0.25"/>
    <row r="518" spans="1:11" ht="13.5" thickBot="1" x14ac:dyDescent="0.25">
      <c r="A518" s="272" t="s">
        <v>255</v>
      </c>
      <c r="B518" s="1022" t="s">
        <v>50</v>
      </c>
      <c r="C518" s="1023"/>
      <c r="D518" s="1023"/>
      <c r="E518" s="1023"/>
      <c r="F518" s="1023"/>
      <c r="G518" s="1024"/>
      <c r="H518" s="971" t="s">
        <v>0</v>
      </c>
      <c r="I518" s="213">
        <v>66</v>
      </c>
      <c r="J518" s="900"/>
      <c r="K518" s="900"/>
    </row>
    <row r="519" spans="1:11" x14ac:dyDescent="0.2">
      <c r="A519" s="231" t="s">
        <v>54</v>
      </c>
      <c r="B519" s="273">
        <v>1</v>
      </c>
      <c r="C519" s="275">
        <v>2</v>
      </c>
      <c r="D519" s="275">
        <v>3</v>
      </c>
      <c r="E519" s="275">
        <v>4</v>
      </c>
      <c r="F519" s="275">
        <v>5</v>
      </c>
      <c r="G519" s="709">
        <v>6</v>
      </c>
      <c r="H519" s="1025"/>
      <c r="I519" s="229"/>
      <c r="J519" s="277"/>
      <c r="K519" s="353"/>
    </row>
    <row r="520" spans="1:11" x14ac:dyDescent="0.2">
      <c r="A520" s="236" t="s">
        <v>3</v>
      </c>
      <c r="B520" s="874">
        <v>4460</v>
      </c>
      <c r="C520" s="849">
        <v>4460</v>
      </c>
      <c r="D520" s="849">
        <v>4460</v>
      </c>
      <c r="E520" s="849">
        <v>4460</v>
      </c>
      <c r="F520" s="849">
        <v>4460</v>
      </c>
      <c r="G520" s="848">
        <v>4460</v>
      </c>
      <c r="H520" s="875">
        <v>4460</v>
      </c>
      <c r="I520" s="900"/>
      <c r="J520" s="277"/>
      <c r="K520" s="353"/>
    </row>
    <row r="521" spans="1:11" x14ac:dyDescent="0.2">
      <c r="A521" s="241" t="s">
        <v>6</v>
      </c>
      <c r="B521" s="242">
        <v>4837</v>
      </c>
      <c r="C521" s="243">
        <v>5213</v>
      </c>
      <c r="D521" s="243">
        <v>4789</v>
      </c>
      <c r="E521" s="243">
        <v>5139</v>
      </c>
      <c r="F521" s="243">
        <v>5203</v>
      </c>
      <c r="G521" s="244">
        <v>5522</v>
      </c>
      <c r="H521" s="318">
        <v>5147</v>
      </c>
      <c r="I521" s="406"/>
      <c r="J521" s="399"/>
      <c r="K521" s="399"/>
    </row>
    <row r="522" spans="1:11" x14ac:dyDescent="0.2">
      <c r="A522" s="231" t="s">
        <v>7</v>
      </c>
      <c r="B522" s="245">
        <v>90</v>
      </c>
      <c r="C522" s="246">
        <v>90</v>
      </c>
      <c r="D522" s="246">
        <v>80</v>
      </c>
      <c r="E522" s="246">
        <v>90</v>
      </c>
      <c r="F522" s="246">
        <v>90</v>
      </c>
      <c r="G522" s="247">
        <v>90</v>
      </c>
      <c r="H522" s="283">
        <v>80</v>
      </c>
      <c r="I522" s="554"/>
      <c r="J522" s="399"/>
      <c r="K522" s="399"/>
    </row>
    <row r="523" spans="1:11" ht="13.5" thickBot="1" x14ac:dyDescent="0.25">
      <c r="A523" s="231" t="s">
        <v>8</v>
      </c>
      <c r="B523" s="698">
        <v>7.9000000000000001E-2</v>
      </c>
      <c r="C523" s="699">
        <v>6.7000000000000004E-2</v>
      </c>
      <c r="D523" s="699">
        <v>8.5000000000000006E-2</v>
      </c>
      <c r="E523" s="699">
        <v>0.06</v>
      </c>
      <c r="F523" s="699">
        <v>6.2E-2</v>
      </c>
      <c r="G523" s="700">
        <v>5.7000000000000002E-2</v>
      </c>
      <c r="H523" s="558">
        <v>7.9000000000000001E-2</v>
      </c>
      <c r="I523" s="900"/>
      <c r="J523" s="382"/>
      <c r="K523" s="900"/>
    </row>
    <row r="524" spans="1:11" x14ac:dyDescent="0.2">
      <c r="A524" s="241" t="s">
        <v>1</v>
      </c>
      <c r="B524" s="774">
        <f>B521/B520*100-100</f>
        <v>8.4529147982062653</v>
      </c>
      <c r="C524" s="775">
        <f t="shared" ref="C524:H524" si="121">C521/C520*100-100</f>
        <v>16.883408071748889</v>
      </c>
      <c r="D524" s="775">
        <f t="shared" si="121"/>
        <v>7.3766816143497635</v>
      </c>
      <c r="E524" s="775">
        <f t="shared" si="121"/>
        <v>15.224215246636774</v>
      </c>
      <c r="F524" s="775">
        <f t="shared" si="121"/>
        <v>16.6591928251121</v>
      </c>
      <c r="G524" s="787">
        <f t="shared" si="121"/>
        <v>23.811659192825104</v>
      </c>
      <c r="H524" s="316">
        <f t="shared" si="121"/>
        <v>15.403587443946194</v>
      </c>
      <c r="I524" s="528"/>
      <c r="J524" s="900"/>
      <c r="K524" s="900"/>
    </row>
    <row r="525" spans="1:11" ht="13.5" thickBot="1" x14ac:dyDescent="0.25">
      <c r="A525" s="231" t="s">
        <v>27</v>
      </c>
      <c r="B525" s="220">
        <f>B521-B508</f>
        <v>90</v>
      </c>
      <c r="C525" s="220">
        <f t="shared" ref="C525:G525" si="122">C521-C508</f>
        <v>274</v>
      </c>
      <c r="D525" s="220">
        <f t="shared" si="122"/>
        <v>143</v>
      </c>
      <c r="E525" s="220">
        <f t="shared" si="122"/>
        <v>116</v>
      </c>
      <c r="F525" s="220">
        <f t="shared" si="122"/>
        <v>-168</v>
      </c>
      <c r="G525" s="220">
        <f t="shared" si="122"/>
        <v>226</v>
      </c>
      <c r="H525" s="288">
        <f>H521-H509</f>
        <v>5054.8</v>
      </c>
      <c r="I525" s="265" t="s">
        <v>56</v>
      </c>
      <c r="J525" s="290">
        <f>H513-H526</f>
        <v>0</v>
      </c>
      <c r="K525" s="266">
        <f>J525/H513</f>
        <v>0</v>
      </c>
    </row>
    <row r="526" spans="1:11" x14ac:dyDescent="0.2">
      <c r="A526" s="267" t="s">
        <v>51</v>
      </c>
      <c r="B526" s="856">
        <v>49</v>
      </c>
      <c r="C526" s="857">
        <v>50</v>
      </c>
      <c r="D526" s="857">
        <v>6</v>
      </c>
      <c r="E526" s="857">
        <v>50</v>
      </c>
      <c r="F526" s="857">
        <v>50</v>
      </c>
      <c r="G526" s="858">
        <v>50</v>
      </c>
      <c r="H526" s="371">
        <f>SUM(B526:G526)</f>
        <v>255</v>
      </c>
      <c r="I526" s="900" t="s">
        <v>57</v>
      </c>
      <c r="J526" s="900">
        <v>148.68</v>
      </c>
      <c r="K526" s="900"/>
    </row>
    <row r="527" spans="1:11" x14ac:dyDescent="0.2">
      <c r="A527" s="267" t="s">
        <v>28</v>
      </c>
      <c r="B527" s="693">
        <v>150</v>
      </c>
      <c r="C527" s="693">
        <v>150</v>
      </c>
      <c r="D527" s="693">
        <v>150</v>
      </c>
      <c r="E527" s="694">
        <v>147</v>
      </c>
      <c r="F527" s="694">
        <v>147</v>
      </c>
      <c r="G527" s="695">
        <v>145</v>
      </c>
      <c r="H527" s="901"/>
      <c r="I527" s="900" t="s">
        <v>26</v>
      </c>
      <c r="J527" s="215">
        <f>J526-J513</f>
        <v>0</v>
      </c>
      <c r="K527" s="228"/>
    </row>
    <row r="528" spans="1:11" ht="13.5" thickBot="1" x14ac:dyDescent="0.25">
      <c r="A528" s="268" t="s">
        <v>26</v>
      </c>
      <c r="B528" s="220">
        <f>(B527-B514)</f>
        <v>0.5</v>
      </c>
      <c r="C528" s="220">
        <f t="shared" ref="C528" si="123">(C527-C514)</f>
        <v>0.5</v>
      </c>
      <c r="D528" s="220">
        <f t="shared" ref="D528" si="124">(D527-D514)</f>
        <v>0.5</v>
      </c>
      <c r="E528" s="220">
        <f t="shared" ref="E528" si="125">(E527-E514)</f>
        <v>0.5</v>
      </c>
      <c r="F528" s="220">
        <f t="shared" ref="F528" si="126">(F527-F514)</f>
        <v>0.5</v>
      </c>
      <c r="G528" s="220">
        <f t="shared" ref="G528" si="127">(G527-G514)</f>
        <v>0.5</v>
      </c>
      <c r="H528" s="333"/>
      <c r="I528" s="900"/>
      <c r="J528" s="900"/>
      <c r="K528" s="900"/>
    </row>
    <row r="530" spans="1:11" ht="13.5" thickBot="1" x14ac:dyDescent="0.25"/>
    <row r="531" spans="1:11" ht="13.5" thickBot="1" x14ac:dyDescent="0.25">
      <c r="A531" s="272" t="s">
        <v>256</v>
      </c>
      <c r="B531" s="1022" t="s">
        <v>50</v>
      </c>
      <c r="C531" s="1023"/>
      <c r="D531" s="1023"/>
      <c r="E531" s="1023"/>
      <c r="F531" s="1023"/>
      <c r="G531" s="1024"/>
      <c r="H531" s="971" t="s">
        <v>0</v>
      </c>
      <c r="I531" s="213">
        <v>66</v>
      </c>
      <c r="J531" s="917"/>
      <c r="K531" s="917"/>
    </row>
    <row r="532" spans="1:11" x14ac:dyDescent="0.2">
      <c r="A532" s="231" t="s">
        <v>54</v>
      </c>
      <c r="B532" s="273">
        <v>1</v>
      </c>
      <c r="C532" s="275">
        <v>2</v>
      </c>
      <c r="D532" s="275">
        <v>3</v>
      </c>
      <c r="E532" s="275">
        <v>4</v>
      </c>
      <c r="F532" s="275">
        <v>5</v>
      </c>
      <c r="G532" s="709">
        <v>6</v>
      </c>
      <c r="H532" s="1025"/>
      <c r="I532" s="229"/>
      <c r="J532" s="277"/>
      <c r="K532" s="353"/>
    </row>
    <row r="533" spans="1:11" x14ac:dyDescent="0.2">
      <c r="A533" s="236" t="s">
        <v>3</v>
      </c>
      <c r="B533" s="874">
        <v>4480</v>
      </c>
      <c r="C533" s="849">
        <v>4480</v>
      </c>
      <c r="D533" s="849">
        <v>4480</v>
      </c>
      <c r="E533" s="849">
        <v>4480</v>
      </c>
      <c r="F533" s="849">
        <v>4480</v>
      </c>
      <c r="G533" s="848">
        <v>4480</v>
      </c>
      <c r="H533" s="875">
        <v>4480</v>
      </c>
      <c r="I533" s="917"/>
      <c r="J533" s="277"/>
      <c r="K533" s="353"/>
    </row>
    <row r="534" spans="1:11" x14ac:dyDescent="0.2">
      <c r="A534" s="241" t="s">
        <v>6</v>
      </c>
      <c r="B534" s="242">
        <v>4903</v>
      </c>
      <c r="C534" s="243">
        <v>5019</v>
      </c>
      <c r="D534" s="243">
        <v>4798</v>
      </c>
      <c r="E534" s="243">
        <v>4895</v>
      </c>
      <c r="F534" s="243">
        <v>5042</v>
      </c>
      <c r="G534" s="244">
        <v>5545</v>
      </c>
      <c r="H534" s="318">
        <v>5061</v>
      </c>
      <c r="I534" s="406"/>
      <c r="J534" s="399"/>
      <c r="K534" s="399"/>
    </row>
    <row r="535" spans="1:11" x14ac:dyDescent="0.2">
      <c r="A535" s="231" t="s">
        <v>7</v>
      </c>
      <c r="B535" s="245">
        <v>83.3</v>
      </c>
      <c r="C535" s="246">
        <v>91.7</v>
      </c>
      <c r="D535" s="246">
        <v>50</v>
      </c>
      <c r="E535" s="246">
        <v>100</v>
      </c>
      <c r="F535" s="246">
        <v>81.8</v>
      </c>
      <c r="G535" s="247">
        <v>83.3</v>
      </c>
      <c r="H535" s="283">
        <v>78.099999999999994</v>
      </c>
      <c r="I535" s="554"/>
      <c r="J535" s="399"/>
      <c r="K535" s="399"/>
    </row>
    <row r="536" spans="1:11" ht="13.5" thickBot="1" x14ac:dyDescent="0.25">
      <c r="A536" s="231" t="s">
        <v>8</v>
      </c>
      <c r="B536" s="698">
        <v>6.9000000000000006E-2</v>
      </c>
      <c r="C536" s="699">
        <v>5.3999999999999999E-2</v>
      </c>
      <c r="D536" s="699">
        <v>9.7000000000000003E-2</v>
      </c>
      <c r="E536" s="699">
        <v>5.3999999999999999E-2</v>
      </c>
      <c r="F536" s="699">
        <v>7.8E-2</v>
      </c>
      <c r="G536" s="700">
        <v>6.9000000000000006E-2</v>
      </c>
      <c r="H536" s="558">
        <v>8.1000000000000003E-2</v>
      </c>
      <c r="I536" s="917"/>
      <c r="J536" s="382"/>
      <c r="K536" s="917"/>
    </row>
    <row r="537" spans="1:11" x14ac:dyDescent="0.2">
      <c r="A537" s="241" t="s">
        <v>1</v>
      </c>
      <c r="B537" s="774">
        <f>B534/B533*100-100</f>
        <v>9.4419642857142918</v>
      </c>
      <c r="C537" s="775">
        <f t="shared" ref="C537:H537" si="128">C534/C533*100-100</f>
        <v>12.03125</v>
      </c>
      <c r="D537" s="775">
        <f t="shared" si="128"/>
        <v>7.0982142857142918</v>
      </c>
      <c r="E537" s="775">
        <f t="shared" si="128"/>
        <v>9.2633928571428612</v>
      </c>
      <c r="F537" s="775">
        <f t="shared" si="128"/>
        <v>12.544642857142847</v>
      </c>
      <c r="G537" s="787">
        <f t="shared" si="128"/>
        <v>23.772321428571416</v>
      </c>
      <c r="H537" s="316">
        <f t="shared" si="128"/>
        <v>12.96875</v>
      </c>
      <c r="I537" s="528"/>
      <c r="J537" s="917"/>
      <c r="K537" s="917"/>
    </row>
    <row r="538" spans="1:11" ht="13.5" thickBot="1" x14ac:dyDescent="0.25">
      <c r="A538" s="231" t="s">
        <v>27</v>
      </c>
      <c r="B538" s="220">
        <f>B534-B521</f>
        <v>66</v>
      </c>
      <c r="C538" s="220">
        <f t="shared" ref="C538:G538" si="129">C534-C521</f>
        <v>-194</v>
      </c>
      <c r="D538" s="220">
        <f t="shared" si="129"/>
        <v>9</v>
      </c>
      <c r="E538" s="220">
        <f t="shared" si="129"/>
        <v>-244</v>
      </c>
      <c r="F538" s="220">
        <f t="shared" si="129"/>
        <v>-161</v>
      </c>
      <c r="G538" s="220">
        <f t="shared" si="129"/>
        <v>23</v>
      </c>
      <c r="H538" s="288">
        <f>H534-H521</f>
        <v>-86</v>
      </c>
      <c r="I538" s="265" t="s">
        <v>56</v>
      </c>
      <c r="J538" s="290">
        <f>H526-H539</f>
        <v>0</v>
      </c>
      <c r="K538" s="266">
        <f>J538/H526</f>
        <v>0</v>
      </c>
    </row>
    <row r="539" spans="1:11" x14ac:dyDescent="0.2">
      <c r="A539" s="267" t="s">
        <v>51</v>
      </c>
      <c r="B539" s="856">
        <v>47</v>
      </c>
      <c r="C539" s="857">
        <v>49</v>
      </c>
      <c r="D539" s="857">
        <v>9</v>
      </c>
      <c r="E539" s="857">
        <v>50</v>
      </c>
      <c r="F539" s="857">
        <v>50</v>
      </c>
      <c r="G539" s="858">
        <v>50</v>
      </c>
      <c r="H539" s="371">
        <f>SUM(B539:G539)</f>
        <v>255</v>
      </c>
      <c r="I539" s="917" t="s">
        <v>57</v>
      </c>
      <c r="J539" s="917">
        <v>147.96</v>
      </c>
      <c r="K539" s="917"/>
    </row>
    <row r="540" spans="1:11" x14ac:dyDescent="0.2">
      <c r="A540" s="267" t="s">
        <v>28</v>
      </c>
      <c r="B540" s="693">
        <v>150</v>
      </c>
      <c r="C540" s="693">
        <v>150</v>
      </c>
      <c r="D540" s="693">
        <v>150</v>
      </c>
      <c r="E540" s="694">
        <v>147</v>
      </c>
      <c r="F540" s="694">
        <v>147</v>
      </c>
      <c r="G540" s="695">
        <v>145</v>
      </c>
      <c r="H540" s="918"/>
      <c r="I540" s="917" t="s">
        <v>26</v>
      </c>
      <c r="J540" s="215">
        <f>J539-J526</f>
        <v>-0.71999999999999886</v>
      </c>
      <c r="K540" s="228"/>
    </row>
    <row r="541" spans="1:11" ht="13.5" thickBot="1" x14ac:dyDescent="0.25">
      <c r="A541" s="268" t="s">
        <v>26</v>
      </c>
      <c r="B541" s="220">
        <f>(B540-B527)</f>
        <v>0</v>
      </c>
      <c r="C541" s="220">
        <f t="shared" ref="C541" si="130">(C540-C527)</f>
        <v>0</v>
      </c>
      <c r="D541" s="220">
        <f t="shared" ref="D541" si="131">(D540-D527)</f>
        <v>0</v>
      </c>
      <c r="E541" s="220">
        <f t="shared" ref="E541" si="132">(E540-E527)</f>
        <v>0</v>
      </c>
      <c r="F541" s="220">
        <f t="shared" ref="F541" si="133">(F540-F527)</f>
        <v>0</v>
      </c>
      <c r="G541" s="220">
        <f t="shared" ref="G541" si="134">(G540-G527)</f>
        <v>0</v>
      </c>
      <c r="H541" s="333"/>
      <c r="I541" s="917"/>
      <c r="J541" s="917"/>
      <c r="K541" s="917"/>
    </row>
    <row r="543" spans="1:11" ht="13.5" thickBot="1" x14ac:dyDescent="0.25"/>
    <row r="544" spans="1:11" ht="13.5" thickBot="1" x14ac:dyDescent="0.25">
      <c r="A544" s="272" t="s">
        <v>257</v>
      </c>
      <c r="B544" s="1022" t="s">
        <v>50</v>
      </c>
      <c r="C544" s="1023"/>
      <c r="D544" s="1023"/>
      <c r="E544" s="1023"/>
      <c r="F544" s="1023"/>
      <c r="G544" s="1024"/>
      <c r="H544" s="971" t="s">
        <v>0</v>
      </c>
      <c r="I544" s="213">
        <v>64</v>
      </c>
      <c r="J544" s="925"/>
      <c r="K544" s="925"/>
    </row>
    <row r="545" spans="1:11" x14ac:dyDescent="0.2">
      <c r="A545" s="231" t="s">
        <v>54</v>
      </c>
      <c r="B545" s="273">
        <v>1</v>
      </c>
      <c r="C545" s="275">
        <v>2</v>
      </c>
      <c r="D545" s="275">
        <v>3</v>
      </c>
      <c r="E545" s="275">
        <v>4</v>
      </c>
      <c r="F545" s="275">
        <v>5</v>
      </c>
      <c r="G545" s="709">
        <v>6</v>
      </c>
      <c r="H545" s="1025"/>
      <c r="I545" s="229"/>
      <c r="J545" s="277"/>
      <c r="K545" s="353"/>
    </row>
    <row r="546" spans="1:11" x14ac:dyDescent="0.2">
      <c r="A546" s="236" t="s">
        <v>3</v>
      </c>
      <c r="B546" s="874">
        <v>4500</v>
      </c>
      <c r="C546" s="849">
        <v>4500</v>
      </c>
      <c r="D546" s="849">
        <v>4500</v>
      </c>
      <c r="E546" s="849">
        <v>4500</v>
      </c>
      <c r="F546" s="849">
        <v>4500</v>
      </c>
      <c r="G546" s="848">
        <v>4500</v>
      </c>
      <c r="H546" s="875">
        <v>4500</v>
      </c>
      <c r="I546" s="925"/>
      <c r="J546" s="277"/>
      <c r="K546" s="353"/>
    </row>
    <row r="547" spans="1:11" x14ac:dyDescent="0.2">
      <c r="A547" s="241" t="s">
        <v>6</v>
      </c>
      <c r="B547" s="242">
        <v>5033</v>
      </c>
      <c r="C547" s="243">
        <v>5183</v>
      </c>
      <c r="D547" s="243">
        <v>4634</v>
      </c>
      <c r="E547" s="243">
        <v>5208</v>
      </c>
      <c r="F547" s="243">
        <v>5194</v>
      </c>
      <c r="G547" s="244">
        <v>5690</v>
      </c>
      <c r="H547" s="318">
        <v>5222</v>
      </c>
      <c r="I547" s="406"/>
      <c r="J547" s="399"/>
      <c r="K547" s="399"/>
    </row>
    <row r="548" spans="1:11" x14ac:dyDescent="0.2">
      <c r="A548" s="231" t="s">
        <v>7</v>
      </c>
      <c r="B548" s="245">
        <v>100</v>
      </c>
      <c r="C548" s="246">
        <v>83.3</v>
      </c>
      <c r="D548" s="246">
        <v>100</v>
      </c>
      <c r="E548" s="246">
        <v>75</v>
      </c>
      <c r="F548" s="246">
        <v>100</v>
      </c>
      <c r="G548" s="247">
        <v>75</v>
      </c>
      <c r="H548" s="283">
        <v>79.7</v>
      </c>
      <c r="I548" s="554"/>
      <c r="J548" s="399"/>
      <c r="K548" s="399"/>
    </row>
    <row r="549" spans="1:11" ht="13.5" thickBot="1" x14ac:dyDescent="0.25">
      <c r="A549" s="231" t="s">
        <v>8</v>
      </c>
      <c r="B549" s="698">
        <v>4.3999999999999997E-2</v>
      </c>
      <c r="C549" s="699">
        <v>7.0000000000000007E-2</v>
      </c>
      <c r="D549" s="699">
        <v>3.3000000000000002E-2</v>
      </c>
      <c r="E549" s="699">
        <v>7.9000000000000001E-2</v>
      </c>
      <c r="F549" s="699">
        <v>4.2999999999999997E-2</v>
      </c>
      <c r="G549" s="700">
        <v>7.8E-2</v>
      </c>
      <c r="H549" s="558">
        <v>0.08</v>
      </c>
      <c r="I549" s="925"/>
      <c r="J549" s="382"/>
      <c r="K549" s="925"/>
    </row>
    <row r="550" spans="1:11" x14ac:dyDescent="0.2">
      <c r="A550" s="241" t="s">
        <v>1</v>
      </c>
      <c r="B550" s="774">
        <f>B547/B546*100-100</f>
        <v>11.844444444444434</v>
      </c>
      <c r="C550" s="775">
        <f t="shared" ref="C550:H550" si="135">C547/C546*100-100</f>
        <v>15.177777777777777</v>
      </c>
      <c r="D550" s="775">
        <f t="shared" si="135"/>
        <v>2.9777777777777743</v>
      </c>
      <c r="E550" s="775">
        <f t="shared" si="135"/>
        <v>15.733333333333334</v>
      </c>
      <c r="F550" s="775">
        <f t="shared" si="135"/>
        <v>15.422222222222231</v>
      </c>
      <c r="G550" s="787">
        <f t="shared" si="135"/>
        <v>26.444444444444443</v>
      </c>
      <c r="H550" s="316">
        <f t="shared" si="135"/>
        <v>16.044444444444437</v>
      </c>
      <c r="I550" s="528"/>
      <c r="J550" s="925"/>
      <c r="K550" s="925"/>
    </row>
    <row r="551" spans="1:11" ht="13.5" thickBot="1" x14ac:dyDescent="0.25">
      <c r="A551" s="231" t="s">
        <v>27</v>
      </c>
      <c r="B551" s="220">
        <f>B547-B534</f>
        <v>130</v>
      </c>
      <c r="C551" s="220">
        <f t="shared" ref="C551:G551" si="136">C547-C534</f>
        <v>164</v>
      </c>
      <c r="D551" s="220">
        <f t="shared" si="136"/>
        <v>-164</v>
      </c>
      <c r="E551" s="220">
        <f t="shared" si="136"/>
        <v>313</v>
      </c>
      <c r="F551" s="220">
        <f t="shared" si="136"/>
        <v>152</v>
      </c>
      <c r="G551" s="220">
        <f t="shared" si="136"/>
        <v>145</v>
      </c>
      <c r="H551" s="288">
        <f>H547-H534</f>
        <v>161</v>
      </c>
      <c r="I551" s="265" t="s">
        <v>56</v>
      </c>
      <c r="J551" s="290">
        <f>H539-H552</f>
        <v>0</v>
      </c>
      <c r="K551" s="266">
        <f>J551/H539</f>
        <v>0</v>
      </c>
    </row>
    <row r="552" spans="1:11" x14ac:dyDescent="0.2">
      <c r="A552" s="267" t="s">
        <v>51</v>
      </c>
      <c r="B552" s="856">
        <v>47</v>
      </c>
      <c r="C552" s="857">
        <v>49</v>
      </c>
      <c r="D552" s="857">
        <v>9</v>
      </c>
      <c r="E552" s="857">
        <v>50</v>
      </c>
      <c r="F552" s="857">
        <v>50</v>
      </c>
      <c r="G552" s="858">
        <v>50</v>
      </c>
      <c r="H552" s="371">
        <f>SUM(B552:G552)</f>
        <v>255</v>
      </c>
      <c r="I552" s="925" t="s">
        <v>57</v>
      </c>
      <c r="J552" s="925">
        <v>147.96</v>
      </c>
      <c r="K552" s="925"/>
    </row>
    <row r="553" spans="1:11" x14ac:dyDescent="0.2">
      <c r="A553" s="267" t="s">
        <v>28</v>
      </c>
      <c r="B553" s="693">
        <v>150</v>
      </c>
      <c r="C553" s="693">
        <v>150</v>
      </c>
      <c r="D553" s="693">
        <v>150</v>
      </c>
      <c r="E553" s="694">
        <v>147</v>
      </c>
      <c r="F553" s="694">
        <v>147</v>
      </c>
      <c r="G553" s="695">
        <v>145</v>
      </c>
      <c r="H553" s="926"/>
      <c r="I553" s="925" t="s">
        <v>26</v>
      </c>
      <c r="J553" s="215">
        <f>J552-J539</f>
        <v>0</v>
      </c>
      <c r="K553" s="228"/>
    </row>
    <row r="554" spans="1:11" ht="13.5" thickBot="1" x14ac:dyDescent="0.25">
      <c r="A554" s="268" t="s">
        <v>26</v>
      </c>
      <c r="B554" s="220">
        <f>(B553-B540)</f>
        <v>0</v>
      </c>
      <c r="C554" s="220">
        <f t="shared" ref="C554" si="137">(C553-C540)</f>
        <v>0</v>
      </c>
      <c r="D554" s="220">
        <f t="shared" ref="D554" si="138">(D553-D540)</f>
        <v>0</v>
      </c>
      <c r="E554" s="220">
        <f t="shared" ref="E554" si="139">(E553-E540)</f>
        <v>0</v>
      </c>
      <c r="F554" s="220">
        <f t="shared" ref="F554" si="140">(F553-F540)</f>
        <v>0</v>
      </c>
      <c r="G554" s="220">
        <f t="shared" ref="G554" si="141">(G553-G540)</f>
        <v>0</v>
      </c>
      <c r="H554" s="333"/>
      <c r="I554" s="925"/>
      <c r="J554" s="925"/>
      <c r="K554" s="925"/>
    </row>
    <row r="556" spans="1:11" ht="13.5" thickBot="1" x14ac:dyDescent="0.25"/>
    <row r="557" spans="1:11" ht="13.5" thickBot="1" x14ac:dyDescent="0.25">
      <c r="A557" s="272" t="s">
        <v>258</v>
      </c>
      <c r="B557" s="1022" t="s">
        <v>50</v>
      </c>
      <c r="C557" s="1023"/>
      <c r="D557" s="1023"/>
      <c r="E557" s="1023"/>
      <c r="F557" s="1023"/>
      <c r="G557" s="1024"/>
      <c r="H557" s="971" t="s">
        <v>0</v>
      </c>
      <c r="I557" s="213">
        <v>64</v>
      </c>
      <c r="J557" s="930"/>
      <c r="K557" s="930"/>
    </row>
    <row r="558" spans="1:11" x14ac:dyDescent="0.2">
      <c r="A558" s="231" t="s">
        <v>54</v>
      </c>
      <c r="B558" s="273">
        <v>1</v>
      </c>
      <c r="C558" s="275">
        <v>2</v>
      </c>
      <c r="D558" s="275">
        <v>3</v>
      </c>
      <c r="E558" s="275">
        <v>4</v>
      </c>
      <c r="F558" s="275">
        <v>5</v>
      </c>
      <c r="G558" s="709">
        <v>6</v>
      </c>
      <c r="H558" s="1025"/>
      <c r="I558" s="229"/>
      <c r="J558" s="277"/>
      <c r="K558" s="353"/>
    </row>
    <row r="559" spans="1:11" x14ac:dyDescent="0.2">
      <c r="A559" s="236" t="s">
        <v>3</v>
      </c>
      <c r="B559" s="874">
        <v>4520</v>
      </c>
      <c r="C559" s="849">
        <v>4520</v>
      </c>
      <c r="D559" s="849">
        <v>4520</v>
      </c>
      <c r="E559" s="849">
        <v>4520</v>
      </c>
      <c r="F559" s="849">
        <v>4520</v>
      </c>
      <c r="G559" s="848">
        <v>4520</v>
      </c>
      <c r="H559" s="875">
        <v>4520</v>
      </c>
      <c r="I559" s="930"/>
      <c r="J559" s="277"/>
      <c r="K559" s="353"/>
    </row>
    <row r="560" spans="1:11" x14ac:dyDescent="0.2">
      <c r="A560" s="241" t="s">
        <v>6</v>
      </c>
      <c r="B560" s="242">
        <v>5109</v>
      </c>
      <c r="C560" s="243">
        <v>5226</v>
      </c>
      <c r="D560" s="243">
        <v>4706</v>
      </c>
      <c r="E560" s="243">
        <v>5178</v>
      </c>
      <c r="F560" s="243">
        <v>5164</v>
      </c>
      <c r="G560" s="244">
        <v>5607</v>
      </c>
      <c r="H560" s="318">
        <v>5214</v>
      </c>
      <c r="I560" s="406"/>
      <c r="J560" s="399"/>
      <c r="K560" s="399"/>
    </row>
    <row r="561" spans="1:11" x14ac:dyDescent="0.2">
      <c r="A561" s="231" t="s">
        <v>7</v>
      </c>
      <c r="B561" s="245">
        <v>83.3</v>
      </c>
      <c r="C561" s="246">
        <v>91.7</v>
      </c>
      <c r="D561" s="246">
        <v>100</v>
      </c>
      <c r="E561" s="246">
        <v>91.7</v>
      </c>
      <c r="F561" s="246">
        <v>66.7</v>
      </c>
      <c r="G561" s="247">
        <v>66.7</v>
      </c>
      <c r="H561" s="283">
        <v>81.5</v>
      </c>
      <c r="I561" s="554"/>
      <c r="J561" s="399"/>
      <c r="K561" s="399"/>
    </row>
    <row r="562" spans="1:11" ht="13.5" thickBot="1" x14ac:dyDescent="0.25">
      <c r="A562" s="231" t="s">
        <v>8</v>
      </c>
      <c r="B562" s="698">
        <v>6.5000000000000002E-2</v>
      </c>
      <c r="C562" s="699">
        <v>7.0999999999999994E-2</v>
      </c>
      <c r="D562" s="699">
        <v>5.5E-2</v>
      </c>
      <c r="E562" s="699">
        <v>5.3999999999999999E-2</v>
      </c>
      <c r="F562" s="699">
        <v>8.6999999999999994E-2</v>
      </c>
      <c r="G562" s="700">
        <v>9.4E-2</v>
      </c>
      <c r="H562" s="558">
        <v>8.5000000000000006E-2</v>
      </c>
      <c r="I562" s="930"/>
      <c r="J562" s="382"/>
      <c r="K562" s="930"/>
    </row>
    <row r="563" spans="1:11" x14ac:dyDescent="0.2">
      <c r="A563" s="241" t="s">
        <v>1</v>
      </c>
      <c r="B563" s="774">
        <f>B560/B559*100-100</f>
        <v>13.030973451327441</v>
      </c>
      <c r="C563" s="775">
        <f t="shared" ref="C563:H563" si="142">C560/C559*100-100</f>
        <v>15.619469026548671</v>
      </c>
      <c r="D563" s="775">
        <f t="shared" si="142"/>
        <v>4.1150442477876084</v>
      </c>
      <c r="E563" s="775">
        <f t="shared" si="142"/>
        <v>14.557522123893804</v>
      </c>
      <c r="F563" s="775">
        <f t="shared" si="142"/>
        <v>14.247787610619469</v>
      </c>
      <c r="G563" s="787">
        <f t="shared" si="142"/>
        <v>24.048672566371692</v>
      </c>
      <c r="H563" s="316">
        <f t="shared" si="142"/>
        <v>15.353982300884965</v>
      </c>
      <c r="I563" s="528"/>
      <c r="J563" s="930"/>
      <c r="K563" s="930"/>
    </row>
    <row r="564" spans="1:11" ht="13.5" thickBot="1" x14ac:dyDescent="0.25">
      <c r="A564" s="231" t="s">
        <v>27</v>
      </c>
      <c r="B564" s="220">
        <f>B560-B547</f>
        <v>76</v>
      </c>
      <c r="C564" s="220">
        <f t="shared" ref="C564:G564" si="143">C560-C547</f>
        <v>43</v>
      </c>
      <c r="D564" s="220">
        <f t="shared" si="143"/>
        <v>72</v>
      </c>
      <c r="E564" s="220">
        <f t="shared" si="143"/>
        <v>-30</v>
      </c>
      <c r="F564" s="220">
        <f t="shared" si="143"/>
        <v>-30</v>
      </c>
      <c r="G564" s="220">
        <f t="shared" si="143"/>
        <v>-83</v>
      </c>
      <c r="H564" s="288">
        <f>H560-H547</f>
        <v>-8</v>
      </c>
      <c r="I564" s="265" t="s">
        <v>56</v>
      </c>
      <c r="J564" s="290">
        <f>H552-H565</f>
        <v>0</v>
      </c>
      <c r="K564" s="266">
        <f>J564/H552</f>
        <v>0</v>
      </c>
    </row>
    <row r="565" spans="1:11" x14ac:dyDescent="0.2">
      <c r="A565" s="267" t="s">
        <v>51</v>
      </c>
      <c r="B565" s="856">
        <v>47</v>
      </c>
      <c r="C565" s="857">
        <v>49</v>
      </c>
      <c r="D565" s="857">
        <v>9</v>
      </c>
      <c r="E565" s="857">
        <v>50</v>
      </c>
      <c r="F565" s="857">
        <v>50</v>
      </c>
      <c r="G565" s="858">
        <v>50</v>
      </c>
      <c r="H565" s="371">
        <f>SUM(B565:G565)</f>
        <v>255</v>
      </c>
      <c r="I565" s="930" t="s">
        <v>57</v>
      </c>
      <c r="J565" s="930">
        <v>148.29</v>
      </c>
      <c r="K565" s="930"/>
    </row>
    <row r="566" spans="1:11" x14ac:dyDescent="0.2">
      <c r="A566" s="267" t="s">
        <v>28</v>
      </c>
      <c r="B566" s="693">
        <v>150</v>
      </c>
      <c r="C566" s="693">
        <v>150</v>
      </c>
      <c r="D566" s="693">
        <v>150</v>
      </c>
      <c r="E566" s="694">
        <v>147</v>
      </c>
      <c r="F566" s="694">
        <v>147</v>
      </c>
      <c r="G566" s="695">
        <v>145</v>
      </c>
      <c r="H566" s="931"/>
      <c r="I566" s="930" t="s">
        <v>26</v>
      </c>
      <c r="J566" s="215">
        <f>J565-J552</f>
        <v>0.32999999999998408</v>
      </c>
      <c r="K566" s="228"/>
    </row>
    <row r="567" spans="1:11" ht="13.5" thickBot="1" x14ac:dyDescent="0.25">
      <c r="A567" s="268" t="s">
        <v>26</v>
      </c>
      <c r="B567" s="220">
        <f>(B566-B553)</f>
        <v>0</v>
      </c>
      <c r="C567" s="220">
        <f t="shared" ref="C567" si="144">(C566-C553)</f>
        <v>0</v>
      </c>
      <c r="D567" s="220">
        <f t="shared" ref="D567" si="145">(D566-D553)</f>
        <v>0</v>
      </c>
      <c r="E567" s="220">
        <f t="shared" ref="E567" si="146">(E566-E553)</f>
        <v>0</v>
      </c>
      <c r="F567" s="220">
        <f t="shared" ref="F567" si="147">(F566-F553)</f>
        <v>0</v>
      </c>
      <c r="G567" s="220">
        <f t="shared" ref="G567" si="148">(G566-G553)</f>
        <v>0</v>
      </c>
      <c r="H567" s="333"/>
      <c r="I567" s="930"/>
      <c r="J567" s="930"/>
      <c r="K567" s="930"/>
    </row>
    <row r="569" spans="1:11" ht="13.5" thickBot="1" x14ac:dyDescent="0.25"/>
    <row r="570" spans="1:11" ht="13.5" thickBot="1" x14ac:dyDescent="0.25">
      <c r="A570" s="272" t="s">
        <v>259</v>
      </c>
      <c r="B570" s="1022" t="s">
        <v>50</v>
      </c>
      <c r="C570" s="1023"/>
      <c r="D570" s="1023"/>
      <c r="E570" s="1023"/>
      <c r="F570" s="1023"/>
      <c r="G570" s="1024"/>
      <c r="H570" s="971" t="s">
        <v>0</v>
      </c>
      <c r="I570" s="213">
        <v>64</v>
      </c>
      <c r="J570" s="947"/>
      <c r="K570" s="947"/>
    </row>
    <row r="571" spans="1:11" x14ac:dyDescent="0.2">
      <c r="A571" s="231" t="s">
        <v>54</v>
      </c>
      <c r="B571" s="273">
        <v>1</v>
      </c>
      <c r="C571" s="275">
        <v>2</v>
      </c>
      <c r="D571" s="275">
        <v>3</v>
      </c>
      <c r="E571" s="275">
        <v>4</v>
      </c>
      <c r="F571" s="275">
        <v>5</v>
      </c>
      <c r="G571" s="709">
        <v>6</v>
      </c>
      <c r="H571" s="1025"/>
      <c r="I571" s="229"/>
      <c r="J571" s="277"/>
      <c r="K571" s="353"/>
    </row>
    <row r="572" spans="1:11" x14ac:dyDescent="0.2">
      <c r="A572" s="236" t="s">
        <v>3</v>
      </c>
      <c r="B572" s="874">
        <v>4540</v>
      </c>
      <c r="C572" s="849">
        <v>4540</v>
      </c>
      <c r="D572" s="849">
        <v>4540</v>
      </c>
      <c r="E572" s="849">
        <v>4540</v>
      </c>
      <c r="F572" s="849">
        <v>4540</v>
      </c>
      <c r="G572" s="848">
        <v>4540</v>
      </c>
      <c r="H572" s="875">
        <v>4540</v>
      </c>
      <c r="I572" s="947"/>
      <c r="J572" s="277"/>
      <c r="K572" s="353"/>
    </row>
    <row r="573" spans="1:11" x14ac:dyDescent="0.2">
      <c r="A573" s="241" t="s">
        <v>6</v>
      </c>
      <c r="B573" s="242">
        <v>4959</v>
      </c>
      <c r="C573" s="243">
        <v>5042</v>
      </c>
      <c r="D573" s="243">
        <v>5089</v>
      </c>
      <c r="E573" s="243">
        <v>5091</v>
      </c>
      <c r="F573" s="243">
        <v>5292</v>
      </c>
      <c r="G573" s="244">
        <v>5561</v>
      </c>
      <c r="H573" s="318">
        <v>5183</v>
      </c>
      <c r="I573" s="406"/>
      <c r="J573" s="399"/>
      <c r="K573" s="399"/>
    </row>
    <row r="574" spans="1:11" x14ac:dyDescent="0.2">
      <c r="A574" s="231" t="s">
        <v>7</v>
      </c>
      <c r="B574" s="245">
        <v>91.7</v>
      </c>
      <c r="C574" s="246">
        <v>83.3</v>
      </c>
      <c r="D574" s="246">
        <v>100</v>
      </c>
      <c r="E574" s="246">
        <v>83.3</v>
      </c>
      <c r="F574" s="246">
        <v>91.7</v>
      </c>
      <c r="G574" s="247">
        <v>91.7</v>
      </c>
      <c r="H574" s="283">
        <v>78.099999999999994</v>
      </c>
      <c r="I574" s="554"/>
      <c r="J574" s="399"/>
      <c r="K574" s="399"/>
    </row>
    <row r="575" spans="1:11" ht="13.5" thickBot="1" x14ac:dyDescent="0.25">
      <c r="A575" s="231" t="s">
        <v>8</v>
      </c>
      <c r="B575" s="698">
        <v>6.6000000000000003E-2</v>
      </c>
      <c r="C575" s="699">
        <v>8.1000000000000003E-2</v>
      </c>
      <c r="D575" s="699">
        <v>5.5E-2</v>
      </c>
      <c r="E575" s="699">
        <v>6.2E-2</v>
      </c>
      <c r="F575" s="699">
        <v>5.2999999999999999E-2</v>
      </c>
      <c r="G575" s="700">
        <v>7.1999999999999995E-2</v>
      </c>
      <c r="H575" s="558">
        <v>7.5999999999999998E-2</v>
      </c>
      <c r="I575" s="947"/>
      <c r="J575" s="382"/>
      <c r="K575" s="947"/>
    </row>
    <row r="576" spans="1:11" x14ac:dyDescent="0.2">
      <c r="A576" s="241" t="s">
        <v>1</v>
      </c>
      <c r="B576" s="774">
        <f>B573/B572*100-100</f>
        <v>9.2290748898678316</v>
      </c>
      <c r="C576" s="775">
        <f t="shared" ref="C576:H576" si="149">C573/C572*100-100</f>
        <v>11.057268722466944</v>
      </c>
      <c r="D576" s="775">
        <f t="shared" si="149"/>
        <v>12.092511013215869</v>
      </c>
      <c r="E576" s="775">
        <f t="shared" si="149"/>
        <v>12.136563876651991</v>
      </c>
      <c r="F576" s="775">
        <f t="shared" si="149"/>
        <v>16.563876651982383</v>
      </c>
      <c r="G576" s="787">
        <f t="shared" si="149"/>
        <v>22.488986784140977</v>
      </c>
      <c r="H576" s="316">
        <f t="shared" si="149"/>
        <v>14.162995594713664</v>
      </c>
      <c r="I576" s="528"/>
      <c r="J576" s="947"/>
      <c r="K576" s="947"/>
    </row>
    <row r="577" spans="1:11" ht="13.5" thickBot="1" x14ac:dyDescent="0.25">
      <c r="A577" s="231" t="s">
        <v>27</v>
      </c>
      <c r="B577" s="220">
        <f>B573-B560</f>
        <v>-150</v>
      </c>
      <c r="C577" s="220">
        <f t="shared" ref="C577:G577" si="150">C573-C560</f>
        <v>-184</v>
      </c>
      <c r="D577" s="220">
        <f t="shared" si="150"/>
        <v>383</v>
      </c>
      <c r="E577" s="220">
        <f t="shared" si="150"/>
        <v>-87</v>
      </c>
      <c r="F577" s="220">
        <f t="shared" si="150"/>
        <v>128</v>
      </c>
      <c r="G577" s="220">
        <f t="shared" si="150"/>
        <v>-46</v>
      </c>
      <c r="H577" s="288">
        <f>H573-H560</f>
        <v>-31</v>
      </c>
      <c r="I577" s="265" t="s">
        <v>56</v>
      </c>
      <c r="J577" s="290">
        <f>H565-H578</f>
        <v>1</v>
      </c>
      <c r="K577" s="266">
        <f>J577/H565</f>
        <v>3.9215686274509803E-3</v>
      </c>
    </row>
    <row r="578" spans="1:11" x14ac:dyDescent="0.2">
      <c r="A578" s="267" t="s">
        <v>51</v>
      </c>
      <c r="B578" s="856">
        <v>47</v>
      </c>
      <c r="C578" s="857">
        <v>49</v>
      </c>
      <c r="D578" s="857">
        <v>9</v>
      </c>
      <c r="E578" s="857">
        <v>50</v>
      </c>
      <c r="F578" s="857">
        <v>49</v>
      </c>
      <c r="G578" s="858">
        <v>50</v>
      </c>
      <c r="H578" s="371">
        <f>SUM(B578:G578)</f>
        <v>254</v>
      </c>
      <c r="I578" s="947" t="s">
        <v>57</v>
      </c>
      <c r="J578" s="947">
        <v>147.13</v>
      </c>
      <c r="K578" s="947"/>
    </row>
    <row r="579" spans="1:11" x14ac:dyDescent="0.2">
      <c r="A579" s="267" t="s">
        <v>28</v>
      </c>
      <c r="B579" s="693">
        <v>150.5</v>
      </c>
      <c r="C579" s="693">
        <v>150.5</v>
      </c>
      <c r="D579" s="693">
        <v>150.5</v>
      </c>
      <c r="E579" s="694">
        <v>147.5</v>
      </c>
      <c r="F579" s="694">
        <v>147.5</v>
      </c>
      <c r="G579" s="695">
        <v>145.5</v>
      </c>
      <c r="H579" s="948"/>
      <c r="I579" s="947" t="s">
        <v>26</v>
      </c>
      <c r="J579" s="215">
        <f>J578-J565</f>
        <v>-1.1599999999999966</v>
      </c>
      <c r="K579" s="228"/>
    </row>
    <row r="580" spans="1:11" ht="13.5" thickBot="1" x14ac:dyDescent="0.25">
      <c r="A580" s="268" t="s">
        <v>26</v>
      </c>
      <c r="B580" s="220">
        <f>(B579-B566)</f>
        <v>0.5</v>
      </c>
      <c r="C580" s="220">
        <f t="shared" ref="C580:G580" si="151">(C579-C566)</f>
        <v>0.5</v>
      </c>
      <c r="D580" s="220">
        <f t="shared" si="151"/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333"/>
      <c r="I580" s="947"/>
      <c r="J580" s="947"/>
      <c r="K580" s="947"/>
    </row>
    <row r="582" spans="1:11" ht="13.5" thickBot="1" x14ac:dyDescent="0.25"/>
    <row r="583" spans="1:11" ht="13.5" thickBot="1" x14ac:dyDescent="0.25">
      <c r="A583" s="272" t="s">
        <v>260</v>
      </c>
      <c r="B583" s="1022" t="s">
        <v>50</v>
      </c>
      <c r="C583" s="1023"/>
      <c r="D583" s="1023"/>
      <c r="E583" s="1023"/>
      <c r="F583" s="1023"/>
      <c r="G583" s="1024"/>
      <c r="H583" s="971" t="s">
        <v>0</v>
      </c>
      <c r="I583" s="213">
        <v>64</v>
      </c>
      <c r="J583" s="955"/>
      <c r="K583" s="955"/>
    </row>
    <row r="584" spans="1:11" x14ac:dyDescent="0.2">
      <c r="A584" s="231" t="s">
        <v>54</v>
      </c>
      <c r="B584" s="273">
        <v>1</v>
      </c>
      <c r="C584" s="275">
        <v>2</v>
      </c>
      <c r="D584" s="275">
        <v>3</v>
      </c>
      <c r="E584" s="275">
        <v>4</v>
      </c>
      <c r="F584" s="275">
        <v>5</v>
      </c>
      <c r="G584" s="709">
        <v>6</v>
      </c>
      <c r="H584" s="1025"/>
      <c r="I584" s="229"/>
      <c r="J584" s="277"/>
      <c r="K584" s="353"/>
    </row>
    <row r="585" spans="1:11" x14ac:dyDescent="0.2">
      <c r="A585" s="236" t="s">
        <v>3</v>
      </c>
      <c r="B585" s="874">
        <v>4560</v>
      </c>
      <c r="C585" s="849">
        <v>4560</v>
      </c>
      <c r="D585" s="849">
        <v>4560</v>
      </c>
      <c r="E585" s="849">
        <v>4560</v>
      </c>
      <c r="F585" s="849">
        <v>4560</v>
      </c>
      <c r="G585" s="848">
        <v>4560</v>
      </c>
      <c r="H585" s="875">
        <v>4560</v>
      </c>
      <c r="I585" s="955"/>
      <c r="J585" s="277"/>
      <c r="K585" s="353"/>
    </row>
    <row r="586" spans="1:11" x14ac:dyDescent="0.2">
      <c r="A586" s="241" t="s">
        <v>6</v>
      </c>
      <c r="B586" s="242">
        <v>4711</v>
      </c>
      <c r="C586" s="243">
        <v>5199</v>
      </c>
      <c r="D586" s="243">
        <v>4729</v>
      </c>
      <c r="E586" s="243">
        <v>5261</v>
      </c>
      <c r="F586" s="243">
        <v>5562</v>
      </c>
      <c r="G586" s="244">
        <v>5677</v>
      </c>
      <c r="H586" s="318">
        <v>5240</v>
      </c>
      <c r="I586" s="406"/>
      <c r="J586" s="399"/>
      <c r="K586" s="399"/>
    </row>
    <row r="587" spans="1:11" x14ac:dyDescent="0.2">
      <c r="A587" s="231" t="s">
        <v>7</v>
      </c>
      <c r="B587" s="245">
        <v>100</v>
      </c>
      <c r="C587" s="246">
        <v>100</v>
      </c>
      <c r="D587" s="246">
        <v>100</v>
      </c>
      <c r="E587" s="246">
        <v>100</v>
      </c>
      <c r="F587" s="246">
        <v>91.7</v>
      </c>
      <c r="G587" s="247">
        <v>83.3</v>
      </c>
      <c r="H587" s="283">
        <v>76.900000000000006</v>
      </c>
      <c r="I587" s="554"/>
      <c r="J587" s="399"/>
      <c r="K587" s="399"/>
    </row>
    <row r="588" spans="1:11" ht="13.5" thickBot="1" x14ac:dyDescent="0.25">
      <c r="A588" s="231" t="s">
        <v>8</v>
      </c>
      <c r="B588" s="698">
        <v>2.5000000000000001E-2</v>
      </c>
      <c r="C588" s="699">
        <v>2.4E-2</v>
      </c>
      <c r="D588" s="699">
        <v>4.8000000000000001E-2</v>
      </c>
      <c r="E588" s="699">
        <v>3.2000000000000001E-2</v>
      </c>
      <c r="F588" s="699">
        <v>6.4000000000000001E-2</v>
      </c>
      <c r="G588" s="700">
        <v>6.5000000000000002E-2</v>
      </c>
      <c r="H588" s="558">
        <v>8.3000000000000004E-2</v>
      </c>
      <c r="I588" s="955"/>
      <c r="J588" s="382"/>
      <c r="K588" s="955"/>
    </row>
    <row r="589" spans="1:11" x14ac:dyDescent="0.2">
      <c r="A589" s="241" t="s">
        <v>1</v>
      </c>
      <c r="B589" s="774">
        <f>B586/B585*100-100</f>
        <v>3.3114035087719316</v>
      </c>
      <c r="C589" s="775">
        <f t="shared" ref="C589:H589" si="152">C586/C585*100-100</f>
        <v>14.01315789473685</v>
      </c>
      <c r="D589" s="775">
        <f t="shared" si="152"/>
        <v>3.7061403508771917</v>
      </c>
      <c r="E589" s="775">
        <f t="shared" si="152"/>
        <v>15.372807017543863</v>
      </c>
      <c r="F589" s="775">
        <f t="shared" si="152"/>
        <v>21.973684210526329</v>
      </c>
      <c r="G589" s="787">
        <f t="shared" si="152"/>
        <v>24.495614035087712</v>
      </c>
      <c r="H589" s="316">
        <f t="shared" si="152"/>
        <v>14.912280701754383</v>
      </c>
      <c r="I589" s="528"/>
      <c r="J589" s="955"/>
      <c r="K589" s="955"/>
    </row>
    <row r="590" spans="1:11" ht="13.5" thickBot="1" x14ac:dyDescent="0.25">
      <c r="A590" s="231" t="s">
        <v>27</v>
      </c>
      <c r="B590" s="220">
        <f>B586-B573</f>
        <v>-248</v>
      </c>
      <c r="C590" s="220">
        <f t="shared" ref="C590:G590" si="153">C586-C573</f>
        <v>157</v>
      </c>
      <c r="D590" s="220">
        <f t="shared" si="153"/>
        <v>-360</v>
      </c>
      <c r="E590" s="220">
        <f t="shared" si="153"/>
        <v>170</v>
      </c>
      <c r="F590" s="220">
        <f t="shared" si="153"/>
        <v>270</v>
      </c>
      <c r="G590" s="220">
        <f t="shared" si="153"/>
        <v>116</v>
      </c>
      <c r="H590" s="288">
        <f>H586-H573</f>
        <v>57</v>
      </c>
      <c r="I590" s="265" t="s">
        <v>56</v>
      </c>
      <c r="J590" s="290">
        <f>H578-H591</f>
        <v>1</v>
      </c>
      <c r="K590" s="266">
        <f>J590/H578</f>
        <v>3.937007874015748E-3</v>
      </c>
    </row>
    <row r="591" spans="1:11" x14ac:dyDescent="0.2">
      <c r="A591" s="267" t="s">
        <v>51</v>
      </c>
      <c r="B591" s="856">
        <v>47</v>
      </c>
      <c r="C591" s="857">
        <v>49</v>
      </c>
      <c r="D591" s="857">
        <v>9</v>
      </c>
      <c r="E591" s="857">
        <v>50</v>
      </c>
      <c r="F591" s="857">
        <v>49</v>
      </c>
      <c r="G591" s="858">
        <v>49</v>
      </c>
      <c r="H591" s="371">
        <f>SUM(B591:G591)</f>
        <v>253</v>
      </c>
      <c r="I591" s="955" t="s">
        <v>57</v>
      </c>
      <c r="J591" s="955">
        <v>148.84</v>
      </c>
      <c r="K591" s="955"/>
    </row>
    <row r="592" spans="1:11" x14ac:dyDescent="0.2">
      <c r="A592" s="267" t="s">
        <v>28</v>
      </c>
      <c r="B592" s="693">
        <v>150.5</v>
      </c>
      <c r="C592" s="693">
        <v>150.5</v>
      </c>
      <c r="D592" s="693">
        <v>150.5</v>
      </c>
      <c r="E592" s="694">
        <v>147.5</v>
      </c>
      <c r="F592" s="694">
        <v>147.5</v>
      </c>
      <c r="G592" s="695">
        <v>145.5</v>
      </c>
      <c r="H592" s="956"/>
      <c r="I592" s="955" t="s">
        <v>26</v>
      </c>
      <c r="J592" s="215">
        <f>J591-J578</f>
        <v>1.710000000000008</v>
      </c>
      <c r="K592" s="228"/>
    </row>
    <row r="593" spans="1:11" ht="13.5" thickBot="1" x14ac:dyDescent="0.25">
      <c r="A593" s="268" t="s">
        <v>26</v>
      </c>
      <c r="B593" s="220">
        <f>(B592-B579)</f>
        <v>0</v>
      </c>
      <c r="C593" s="220">
        <f t="shared" ref="C593:G593" si="154">(C592-C579)</f>
        <v>0</v>
      </c>
      <c r="D593" s="220">
        <f t="shared" si="154"/>
        <v>0</v>
      </c>
      <c r="E593" s="220">
        <f t="shared" si="154"/>
        <v>0</v>
      </c>
      <c r="F593" s="220">
        <f t="shared" si="154"/>
        <v>0</v>
      </c>
      <c r="G593" s="220">
        <f t="shared" si="154"/>
        <v>0</v>
      </c>
      <c r="H593" s="333"/>
      <c r="I593" s="955"/>
      <c r="J593" s="955"/>
      <c r="K593" s="955"/>
    </row>
  </sheetData>
  <mergeCells count="83">
    <mergeCell ref="B570:G570"/>
    <mergeCell ref="H570:H571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12:D112"/>
    <mergeCell ref="E112:E113"/>
    <mergeCell ref="B125:D125"/>
    <mergeCell ref="E125:E126"/>
    <mergeCell ref="B164:D164"/>
    <mergeCell ref="B151:D151"/>
    <mergeCell ref="E138:E139"/>
    <mergeCell ref="E164:E165"/>
    <mergeCell ref="B177:D177"/>
    <mergeCell ref="E177:E178"/>
    <mergeCell ref="E151:E152"/>
    <mergeCell ref="B138:D138"/>
    <mergeCell ref="H310:H311"/>
    <mergeCell ref="E268:E269"/>
    <mergeCell ref="B255:D255"/>
    <mergeCell ref="E255:E256"/>
    <mergeCell ref="B229:D229"/>
    <mergeCell ref="B242:D242"/>
    <mergeCell ref="B190:D190"/>
    <mergeCell ref="E190:E191"/>
    <mergeCell ref="E242:E243"/>
    <mergeCell ref="E296:E297"/>
    <mergeCell ref="B282:D282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H349:H350"/>
    <mergeCell ref="B375:G375"/>
    <mergeCell ref="H375:H376"/>
    <mergeCell ref="H323:H324"/>
    <mergeCell ref="B323:G323"/>
    <mergeCell ref="B349:G349"/>
    <mergeCell ref="B336:G336"/>
    <mergeCell ref="H336:H337"/>
    <mergeCell ref="B362:G362"/>
    <mergeCell ref="H362:H363"/>
    <mergeCell ref="B388:G388"/>
    <mergeCell ref="H388:H389"/>
    <mergeCell ref="B401:G401"/>
    <mergeCell ref="H401:H402"/>
    <mergeCell ref="B414:G414"/>
    <mergeCell ref="H414:H415"/>
    <mergeCell ref="B557:G557"/>
    <mergeCell ref="H557:H558"/>
    <mergeCell ref="B505:G505"/>
    <mergeCell ref="H505:H506"/>
    <mergeCell ref="B479:G479"/>
    <mergeCell ref="H479:H480"/>
    <mergeCell ref="B492:G492"/>
    <mergeCell ref="H492:H493"/>
    <mergeCell ref="B583:G583"/>
    <mergeCell ref="H583:H584"/>
    <mergeCell ref="B440:G440"/>
    <mergeCell ref="H440:H441"/>
    <mergeCell ref="B427:G427"/>
    <mergeCell ref="H427:H428"/>
    <mergeCell ref="B544:G544"/>
    <mergeCell ref="H544:H545"/>
    <mergeCell ref="B531:G531"/>
    <mergeCell ref="H531:H532"/>
    <mergeCell ref="B518:G518"/>
    <mergeCell ref="H518:H519"/>
    <mergeCell ref="B466:G466"/>
    <mergeCell ref="H466:H467"/>
    <mergeCell ref="B453:G453"/>
    <mergeCell ref="H453:H454"/>
  </mergeCells>
  <conditionalFormatting sqref="B193:D19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G46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G48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G49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G50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4:G5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7:G5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0:G5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63" t="s">
        <v>18</v>
      </c>
      <c r="C4" s="964"/>
      <c r="D4" s="964"/>
      <c r="E4" s="964"/>
      <c r="F4" s="964"/>
      <c r="G4" s="964"/>
      <c r="H4" s="964"/>
      <c r="I4" s="964"/>
      <c r="J4" s="965"/>
      <c r="K4" s="963" t="s">
        <v>21</v>
      </c>
      <c r="L4" s="964"/>
      <c r="M4" s="964"/>
      <c r="N4" s="964"/>
      <c r="O4" s="964"/>
      <c r="P4" s="964"/>
      <c r="Q4" s="964"/>
      <c r="R4" s="964"/>
      <c r="S4" s="964"/>
      <c r="T4" s="964"/>
      <c r="U4" s="964"/>
      <c r="V4" s="964"/>
      <c r="W4" s="96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63" t="s">
        <v>23</v>
      </c>
      <c r="C17" s="964"/>
      <c r="D17" s="964"/>
      <c r="E17" s="964"/>
      <c r="F17" s="96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63" t="s">
        <v>18</v>
      </c>
      <c r="C4" s="964"/>
      <c r="D4" s="964"/>
      <c r="E4" s="964"/>
      <c r="F4" s="964"/>
      <c r="G4" s="964"/>
      <c r="H4" s="964"/>
      <c r="I4" s="964"/>
      <c r="J4" s="965"/>
      <c r="K4" s="963" t="s">
        <v>21</v>
      </c>
      <c r="L4" s="964"/>
      <c r="M4" s="964"/>
      <c r="N4" s="964"/>
      <c r="O4" s="964"/>
      <c r="P4" s="964"/>
      <c r="Q4" s="964"/>
      <c r="R4" s="964"/>
      <c r="S4" s="964"/>
      <c r="T4" s="964"/>
      <c r="U4" s="964"/>
      <c r="V4" s="964"/>
      <c r="W4" s="96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63" t="s">
        <v>23</v>
      </c>
      <c r="C17" s="964"/>
      <c r="D17" s="964"/>
      <c r="E17" s="964"/>
      <c r="F17" s="96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63" t="s">
        <v>18</v>
      </c>
      <c r="C4" s="964"/>
      <c r="D4" s="964"/>
      <c r="E4" s="964"/>
      <c r="F4" s="964"/>
      <c r="G4" s="964"/>
      <c r="H4" s="964"/>
      <c r="I4" s="964"/>
      <c r="J4" s="965"/>
      <c r="K4" s="963" t="s">
        <v>21</v>
      </c>
      <c r="L4" s="964"/>
      <c r="M4" s="964"/>
      <c r="N4" s="964"/>
      <c r="O4" s="964"/>
      <c r="P4" s="964"/>
      <c r="Q4" s="964"/>
      <c r="R4" s="964"/>
      <c r="S4" s="964"/>
      <c r="T4" s="964"/>
      <c r="U4" s="964"/>
      <c r="V4" s="964"/>
      <c r="W4" s="96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63" t="s">
        <v>23</v>
      </c>
      <c r="C17" s="964"/>
      <c r="D17" s="964"/>
      <c r="E17" s="964"/>
      <c r="F17" s="96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66" t="s">
        <v>42</v>
      </c>
      <c r="B1" s="966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66" t="s">
        <v>42</v>
      </c>
      <c r="B1" s="966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67" t="s">
        <v>42</v>
      </c>
      <c r="B1" s="967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66" t="s">
        <v>42</v>
      </c>
      <c r="B1" s="966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662"/>
  <sheetViews>
    <sheetView showGridLines="0" topLeftCell="A610" zoomScale="70" zoomScaleNormal="70" workbookViewId="0">
      <selection activeCell="W658" sqref="W658"/>
    </sheetView>
  </sheetViews>
  <sheetFormatPr baseColWidth="10" defaultColWidth="11.42578125" defaultRowHeight="12.75" x14ac:dyDescent="0.2"/>
  <cols>
    <col min="1" max="1" width="16.85546875" style="200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1006"/>
      <c r="G2" s="1006"/>
      <c r="H2" s="1006"/>
      <c r="I2" s="1006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1006"/>
      <c r="AH6" s="1006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1007" t="s">
        <v>53</v>
      </c>
      <c r="C8" s="1008"/>
      <c r="D8" s="1008"/>
      <c r="E8" s="1008"/>
      <c r="F8" s="1008"/>
      <c r="G8" s="1008"/>
      <c r="H8" s="1008"/>
      <c r="I8" s="1008"/>
      <c r="J8" s="1008"/>
      <c r="K8" s="1008"/>
      <c r="L8" s="1007" t="s">
        <v>63</v>
      </c>
      <c r="M8" s="1008"/>
      <c r="N8" s="1008"/>
      <c r="O8" s="1008"/>
      <c r="P8" s="1008"/>
      <c r="Q8" s="1008"/>
      <c r="R8" s="1008"/>
      <c r="S8" s="1008"/>
      <c r="T8" s="1008"/>
      <c r="U8" s="1008"/>
      <c r="V8" s="1009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1007" t="s">
        <v>53</v>
      </c>
      <c r="C22" s="1008"/>
      <c r="D22" s="1008"/>
      <c r="E22" s="1008"/>
      <c r="F22" s="1008"/>
      <c r="G22" s="1008"/>
      <c r="H22" s="1008"/>
      <c r="I22" s="1008"/>
      <c r="J22" s="1008"/>
      <c r="K22" s="1008"/>
      <c r="L22" s="1007" t="s">
        <v>63</v>
      </c>
      <c r="M22" s="1008"/>
      <c r="N22" s="1008"/>
      <c r="O22" s="1008"/>
      <c r="P22" s="1008"/>
      <c r="Q22" s="1008"/>
      <c r="R22" s="1008"/>
      <c r="S22" s="1008"/>
      <c r="T22" s="1008"/>
      <c r="U22" s="1008"/>
      <c r="V22" s="1009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1007" t="s">
        <v>53</v>
      </c>
      <c r="C36" s="1008"/>
      <c r="D36" s="1008"/>
      <c r="E36" s="1008"/>
      <c r="F36" s="1008"/>
      <c r="G36" s="1008"/>
      <c r="H36" s="1008"/>
      <c r="I36" s="1008"/>
      <c r="J36" s="1008"/>
      <c r="K36" s="1008"/>
      <c r="L36" s="1007" t="s">
        <v>63</v>
      </c>
      <c r="M36" s="1008"/>
      <c r="N36" s="1008"/>
      <c r="O36" s="1008"/>
      <c r="P36" s="1008"/>
      <c r="Q36" s="1008"/>
      <c r="R36" s="1008"/>
      <c r="S36" s="1008"/>
      <c r="T36" s="1008"/>
      <c r="U36" s="1008"/>
      <c r="V36" s="1009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1027" t="s">
        <v>67</v>
      </c>
      <c r="AC40" s="1027"/>
      <c r="AD40" s="1027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1027"/>
      <c r="AC41" s="1027"/>
      <c r="AD41" s="1027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1027"/>
      <c r="AC42" s="1027"/>
      <c r="AD42" s="1027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1016" t="s">
        <v>77</v>
      </c>
      <c r="AF48" s="1017"/>
      <c r="AG48" s="1017"/>
      <c r="AH48" s="1018"/>
      <c r="AI48" s="375"/>
      <c r="AJ48" s="210"/>
      <c r="AK48" s="1010" t="s">
        <v>85</v>
      </c>
      <c r="AL48" s="1011"/>
      <c r="AM48" s="1011"/>
      <c r="AN48" s="1012"/>
    </row>
    <row r="49" spans="1:45" x14ac:dyDescent="0.2">
      <c r="AE49" s="1019" t="s">
        <v>78</v>
      </c>
      <c r="AF49" s="1020"/>
      <c r="AG49" s="1020"/>
      <c r="AH49" s="1021"/>
      <c r="AI49" s="375"/>
      <c r="AJ49" s="210"/>
      <c r="AK49" s="1013" t="s">
        <v>86</v>
      </c>
      <c r="AL49" s="1014"/>
      <c r="AM49" s="1014"/>
      <c r="AN49" s="1015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1006"/>
      <c r="AQ50" s="1006"/>
      <c r="AR50" s="1006"/>
      <c r="AS50" s="1006"/>
    </row>
    <row r="51" spans="1:45" ht="13.5" thickBot="1" x14ac:dyDescent="0.25">
      <c r="A51" s="230" t="s">
        <v>76</v>
      </c>
      <c r="B51" s="1007" t="s">
        <v>53</v>
      </c>
      <c r="C51" s="1008"/>
      <c r="D51" s="1008"/>
      <c r="E51" s="1008"/>
      <c r="F51" s="1008"/>
      <c r="G51" s="1008"/>
      <c r="H51" s="1008"/>
      <c r="I51" s="1008"/>
      <c r="J51" s="1008"/>
      <c r="K51" s="1008"/>
      <c r="L51" s="1008"/>
      <c r="M51" s="1009"/>
      <c r="N51" s="1007" t="s">
        <v>63</v>
      </c>
      <c r="O51" s="1008"/>
      <c r="P51" s="1008"/>
      <c r="Q51" s="1008"/>
      <c r="R51" s="1008"/>
      <c r="S51" s="1008"/>
      <c r="T51" s="1008"/>
      <c r="U51" s="1008"/>
      <c r="V51" s="1008"/>
      <c r="W51" s="1008"/>
      <c r="X51" s="1009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1006"/>
      <c r="AQ51" s="1006"/>
      <c r="AR51" s="1006"/>
      <c r="AS51" s="1006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1007" t="s">
        <v>53</v>
      </c>
      <c r="C66" s="1008"/>
      <c r="D66" s="1008"/>
      <c r="E66" s="1008"/>
      <c r="F66" s="1008"/>
      <c r="G66" s="1008"/>
      <c r="H66" s="1008"/>
      <c r="I66" s="1008"/>
      <c r="J66" s="1008"/>
      <c r="K66" s="1008"/>
      <c r="L66" s="1008"/>
      <c r="M66" s="1009"/>
      <c r="N66" s="1007" t="s">
        <v>63</v>
      </c>
      <c r="O66" s="1008"/>
      <c r="P66" s="1008"/>
      <c r="Q66" s="1008"/>
      <c r="R66" s="1008"/>
      <c r="S66" s="1008"/>
      <c r="T66" s="1008"/>
      <c r="U66" s="1008"/>
      <c r="V66" s="1008"/>
      <c r="W66" s="1008"/>
      <c r="X66" s="1009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1007" t="s">
        <v>53</v>
      </c>
      <c r="C80" s="1008"/>
      <c r="D80" s="1008"/>
      <c r="E80" s="1008"/>
      <c r="F80" s="1008"/>
      <c r="G80" s="1008"/>
      <c r="H80" s="1008"/>
      <c r="I80" s="1008"/>
      <c r="J80" s="1008"/>
      <c r="K80" s="1008"/>
      <c r="L80" s="1008"/>
      <c r="M80" s="1009"/>
      <c r="N80" s="1007" t="s">
        <v>63</v>
      </c>
      <c r="O80" s="1008"/>
      <c r="P80" s="1008"/>
      <c r="Q80" s="1008"/>
      <c r="R80" s="1008"/>
      <c r="S80" s="1008"/>
      <c r="T80" s="1008"/>
      <c r="U80" s="1008"/>
      <c r="V80" s="1008"/>
      <c r="W80" s="1008"/>
      <c r="X80" s="1009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1022" t="s">
        <v>53</v>
      </c>
      <c r="C94" s="1023"/>
      <c r="D94" s="1023"/>
      <c r="E94" s="1023"/>
      <c r="F94" s="1023"/>
      <c r="G94" s="1023"/>
      <c r="H94" s="1023"/>
      <c r="I94" s="1023"/>
      <c r="J94" s="1023"/>
      <c r="K94" s="1023"/>
      <c r="L94" s="1023"/>
      <c r="M94" s="1024"/>
      <c r="N94" s="1022" t="s">
        <v>63</v>
      </c>
      <c r="O94" s="1023"/>
      <c r="P94" s="1023"/>
      <c r="Q94" s="1023"/>
      <c r="R94" s="1023"/>
      <c r="S94" s="1023"/>
      <c r="T94" s="1023"/>
      <c r="U94" s="1023"/>
      <c r="V94" s="1023"/>
      <c r="W94" s="1023"/>
      <c r="X94" s="1024"/>
      <c r="Y94" s="971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1025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1026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1022" t="s">
        <v>53</v>
      </c>
      <c r="C108" s="1023"/>
      <c r="D108" s="1023"/>
      <c r="E108" s="1023"/>
      <c r="F108" s="1023"/>
      <c r="G108" s="1023"/>
      <c r="H108" s="1023"/>
      <c r="I108" s="1023"/>
      <c r="J108" s="1023"/>
      <c r="K108" s="1023"/>
      <c r="L108" s="1023"/>
      <c r="M108" s="1024"/>
      <c r="N108" s="1022" t="s">
        <v>63</v>
      </c>
      <c r="O108" s="1023"/>
      <c r="P108" s="1023"/>
      <c r="Q108" s="1023"/>
      <c r="R108" s="1023"/>
      <c r="S108" s="1023"/>
      <c r="T108" s="1023"/>
      <c r="U108" s="1023"/>
      <c r="V108" s="1023"/>
      <c r="W108" s="1023"/>
      <c r="X108" s="1024"/>
      <c r="Y108" s="971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1025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1026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1003" t="s">
        <v>63</v>
      </c>
      <c r="AF122" s="1004"/>
      <c r="AG122" s="1004"/>
      <c r="AH122" s="1004"/>
      <c r="AI122" s="1004"/>
      <c r="AJ122" s="1005"/>
      <c r="AL122" s="1003" t="s">
        <v>63</v>
      </c>
      <c r="AM122" s="1004"/>
      <c r="AN122" s="1004"/>
      <c r="AO122" s="1004"/>
      <c r="AP122" s="1004"/>
      <c r="AQ122" s="1005"/>
      <c r="AS122" s="1003" t="s">
        <v>114</v>
      </c>
      <c r="AT122" s="1004"/>
      <c r="AU122" s="1004"/>
      <c r="AV122" s="1004"/>
      <c r="AW122" s="1005"/>
    </row>
    <row r="123" spans="1:49" ht="15.75" thickBot="1" x14ac:dyDescent="0.25">
      <c r="A123" s="230" t="s">
        <v>113</v>
      </c>
      <c r="B123" s="968" t="s">
        <v>53</v>
      </c>
      <c r="C123" s="969"/>
      <c r="D123" s="969"/>
      <c r="E123" s="969"/>
      <c r="F123" s="969"/>
      <c r="G123" s="969"/>
      <c r="H123" s="969"/>
      <c r="I123" s="969"/>
      <c r="J123" s="969"/>
      <c r="K123" s="969"/>
      <c r="L123" s="968" t="s">
        <v>114</v>
      </c>
      <c r="M123" s="969"/>
      <c r="N123" s="969"/>
      <c r="O123" s="970"/>
      <c r="P123" s="969" t="s">
        <v>63</v>
      </c>
      <c r="Q123" s="969"/>
      <c r="R123" s="969"/>
      <c r="S123" s="969"/>
      <c r="T123" s="969"/>
      <c r="U123" s="969"/>
      <c r="V123" s="969"/>
      <c r="W123" s="969"/>
      <c r="X123" s="969"/>
      <c r="Y123" s="970"/>
      <c r="Z123" s="971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998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999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968" t="s">
        <v>53</v>
      </c>
      <c r="C138" s="969"/>
      <c r="D138" s="969"/>
      <c r="E138" s="969"/>
      <c r="F138" s="969"/>
      <c r="G138" s="969"/>
      <c r="H138" s="969"/>
      <c r="I138" s="969"/>
      <c r="J138" s="969"/>
      <c r="K138" s="969"/>
      <c r="L138" s="968" t="s">
        <v>114</v>
      </c>
      <c r="M138" s="969"/>
      <c r="N138" s="969"/>
      <c r="O138" s="970"/>
      <c r="P138" s="969" t="s">
        <v>63</v>
      </c>
      <c r="Q138" s="969"/>
      <c r="R138" s="969"/>
      <c r="S138" s="969"/>
      <c r="T138" s="969"/>
      <c r="U138" s="969"/>
      <c r="V138" s="969"/>
      <c r="W138" s="969"/>
      <c r="X138" s="969"/>
      <c r="Y138" s="970"/>
      <c r="Z138" s="971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998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999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B142-AA138175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968" t="s">
        <v>53</v>
      </c>
      <c r="C153" s="969"/>
      <c r="D153" s="969"/>
      <c r="E153" s="969"/>
      <c r="F153" s="969"/>
      <c r="G153" s="969"/>
      <c r="H153" s="969"/>
      <c r="I153" s="969"/>
      <c r="J153" s="969"/>
      <c r="K153" s="969"/>
      <c r="L153" s="968" t="s">
        <v>114</v>
      </c>
      <c r="M153" s="969"/>
      <c r="N153" s="969"/>
      <c r="O153" s="970"/>
      <c r="P153" s="969" t="s">
        <v>63</v>
      </c>
      <c r="Q153" s="969"/>
      <c r="R153" s="969"/>
      <c r="S153" s="969"/>
      <c r="T153" s="969"/>
      <c r="U153" s="969"/>
      <c r="V153" s="969"/>
      <c r="W153" s="969"/>
      <c r="X153" s="969"/>
      <c r="Y153" s="970"/>
      <c r="Z153" s="971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998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999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B157-AA138190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968" t="s">
        <v>53</v>
      </c>
      <c r="C167" s="969"/>
      <c r="D167" s="969"/>
      <c r="E167" s="969"/>
      <c r="F167" s="969"/>
      <c r="G167" s="969"/>
      <c r="H167" s="969"/>
      <c r="I167" s="969"/>
      <c r="J167" s="969"/>
      <c r="K167" s="969"/>
      <c r="L167" s="968" t="s">
        <v>114</v>
      </c>
      <c r="M167" s="969"/>
      <c r="N167" s="969"/>
      <c r="O167" s="970"/>
      <c r="P167" s="969" t="s">
        <v>63</v>
      </c>
      <c r="Q167" s="969"/>
      <c r="R167" s="969"/>
      <c r="S167" s="969"/>
      <c r="T167" s="969"/>
      <c r="U167" s="969"/>
      <c r="V167" s="969"/>
      <c r="W167" s="969"/>
      <c r="X167" s="969"/>
      <c r="Y167" s="970"/>
      <c r="Z167" s="971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998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999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968" t="s">
        <v>53</v>
      </c>
      <c r="C181" s="969"/>
      <c r="D181" s="969"/>
      <c r="E181" s="969"/>
      <c r="F181" s="969"/>
      <c r="G181" s="969"/>
      <c r="H181" s="969"/>
      <c r="I181" s="969"/>
      <c r="J181" s="969"/>
      <c r="K181" s="969"/>
      <c r="L181" s="968" t="s">
        <v>114</v>
      </c>
      <c r="M181" s="969"/>
      <c r="N181" s="969"/>
      <c r="O181" s="970"/>
      <c r="P181" s="969" t="s">
        <v>63</v>
      </c>
      <c r="Q181" s="969"/>
      <c r="R181" s="969"/>
      <c r="S181" s="969"/>
      <c r="T181" s="969"/>
      <c r="U181" s="969"/>
      <c r="V181" s="969"/>
      <c r="W181" s="969"/>
      <c r="X181" s="969"/>
      <c r="Y181" s="970"/>
      <c r="Z181" s="971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998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999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968" t="s">
        <v>53</v>
      </c>
      <c r="C195" s="969"/>
      <c r="D195" s="969"/>
      <c r="E195" s="969"/>
      <c r="F195" s="969"/>
      <c r="G195" s="969"/>
      <c r="H195" s="969"/>
      <c r="I195" s="969"/>
      <c r="J195" s="969"/>
      <c r="K195" s="969"/>
      <c r="L195" s="968" t="s">
        <v>114</v>
      </c>
      <c r="M195" s="969"/>
      <c r="N195" s="969"/>
      <c r="O195" s="970"/>
      <c r="P195" s="969" t="s">
        <v>63</v>
      </c>
      <c r="Q195" s="969"/>
      <c r="R195" s="969"/>
      <c r="S195" s="969"/>
      <c r="T195" s="969"/>
      <c r="U195" s="969"/>
      <c r="V195" s="969"/>
      <c r="W195" s="969"/>
      <c r="X195" s="969"/>
      <c r="Y195" s="970"/>
      <c r="Z195" s="971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998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999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968" t="s">
        <v>53</v>
      </c>
      <c r="C209" s="969"/>
      <c r="D209" s="969"/>
      <c r="E209" s="969"/>
      <c r="F209" s="969"/>
      <c r="G209" s="969"/>
      <c r="H209" s="969"/>
      <c r="I209" s="969"/>
      <c r="J209" s="969"/>
      <c r="K209" s="969"/>
      <c r="L209" s="968" t="s">
        <v>114</v>
      </c>
      <c r="M209" s="969"/>
      <c r="N209" s="969"/>
      <c r="O209" s="970"/>
      <c r="P209" s="969" t="s">
        <v>63</v>
      </c>
      <c r="Q209" s="969"/>
      <c r="R209" s="969"/>
      <c r="S209" s="969"/>
      <c r="T209" s="969"/>
      <c r="U209" s="969"/>
      <c r="V209" s="969"/>
      <c r="W209" s="969"/>
      <c r="X209" s="969"/>
      <c r="Y209" s="970"/>
      <c r="Z209" s="971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998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999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968" t="s">
        <v>53</v>
      </c>
      <c r="C223" s="969"/>
      <c r="D223" s="969"/>
      <c r="E223" s="969"/>
      <c r="F223" s="969"/>
      <c r="G223" s="969"/>
      <c r="H223" s="969"/>
      <c r="I223" s="969"/>
      <c r="J223" s="969"/>
      <c r="K223" s="969"/>
      <c r="L223" s="968" t="s">
        <v>114</v>
      </c>
      <c r="M223" s="969"/>
      <c r="N223" s="969"/>
      <c r="O223" s="970"/>
      <c r="P223" s="969" t="s">
        <v>63</v>
      </c>
      <c r="Q223" s="969"/>
      <c r="R223" s="969"/>
      <c r="S223" s="969"/>
      <c r="T223" s="969"/>
      <c r="U223" s="969"/>
      <c r="V223" s="969"/>
      <c r="W223" s="969"/>
      <c r="X223" s="969"/>
      <c r="Y223" s="970"/>
      <c r="Z223" s="971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998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999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968" t="s">
        <v>53</v>
      </c>
      <c r="C237" s="969"/>
      <c r="D237" s="969"/>
      <c r="E237" s="969"/>
      <c r="F237" s="969"/>
      <c r="G237" s="969"/>
      <c r="H237" s="969"/>
      <c r="I237" s="969"/>
      <c r="J237" s="969"/>
      <c r="K237" s="969"/>
      <c r="L237" s="968" t="s">
        <v>114</v>
      </c>
      <c r="M237" s="969"/>
      <c r="N237" s="969"/>
      <c r="O237" s="970"/>
      <c r="P237" s="969" t="s">
        <v>63</v>
      </c>
      <c r="Q237" s="969"/>
      <c r="R237" s="969"/>
      <c r="S237" s="969"/>
      <c r="T237" s="969"/>
      <c r="U237" s="969"/>
      <c r="V237" s="969"/>
      <c r="W237" s="969"/>
      <c r="X237" s="969"/>
      <c r="Y237" s="970"/>
      <c r="Z237" s="971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998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999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968" t="s">
        <v>53</v>
      </c>
      <c r="C251" s="969"/>
      <c r="D251" s="969"/>
      <c r="E251" s="969"/>
      <c r="F251" s="969"/>
      <c r="G251" s="969"/>
      <c r="H251" s="969"/>
      <c r="I251" s="969"/>
      <c r="J251" s="969"/>
      <c r="K251" s="969"/>
      <c r="L251" s="968" t="s">
        <v>114</v>
      </c>
      <c r="M251" s="969"/>
      <c r="N251" s="969"/>
      <c r="O251" s="970"/>
      <c r="P251" s="969" t="s">
        <v>63</v>
      </c>
      <c r="Q251" s="969"/>
      <c r="R251" s="969"/>
      <c r="S251" s="969"/>
      <c r="T251" s="969"/>
      <c r="U251" s="969"/>
      <c r="V251" s="969"/>
      <c r="W251" s="969"/>
      <c r="X251" s="969"/>
      <c r="Y251" s="970"/>
      <c r="Z251" s="971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998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999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968" t="s">
        <v>53</v>
      </c>
      <c r="C265" s="969"/>
      <c r="D265" s="969"/>
      <c r="E265" s="969"/>
      <c r="F265" s="969"/>
      <c r="G265" s="969"/>
      <c r="H265" s="969"/>
      <c r="I265" s="969"/>
      <c r="J265" s="969"/>
      <c r="K265" s="969"/>
      <c r="L265" s="968" t="s">
        <v>114</v>
      </c>
      <c r="M265" s="969"/>
      <c r="N265" s="969"/>
      <c r="O265" s="970"/>
      <c r="P265" s="969" t="s">
        <v>63</v>
      </c>
      <c r="Q265" s="969"/>
      <c r="R265" s="969"/>
      <c r="S265" s="969"/>
      <c r="T265" s="969"/>
      <c r="U265" s="969"/>
      <c r="V265" s="969"/>
      <c r="W265" s="969"/>
      <c r="X265" s="969"/>
      <c r="Y265" s="970"/>
      <c r="Z265" s="971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998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999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968" t="s">
        <v>53</v>
      </c>
      <c r="C279" s="969"/>
      <c r="D279" s="969"/>
      <c r="E279" s="969"/>
      <c r="F279" s="969"/>
      <c r="G279" s="969"/>
      <c r="H279" s="969"/>
      <c r="I279" s="969"/>
      <c r="J279" s="969"/>
      <c r="K279" s="969"/>
      <c r="L279" s="968" t="s">
        <v>114</v>
      </c>
      <c r="M279" s="969"/>
      <c r="N279" s="969"/>
      <c r="O279" s="970"/>
      <c r="P279" s="969" t="s">
        <v>63</v>
      </c>
      <c r="Q279" s="969"/>
      <c r="R279" s="969"/>
      <c r="S279" s="969"/>
      <c r="T279" s="969"/>
      <c r="U279" s="969"/>
      <c r="V279" s="969"/>
      <c r="W279" s="969"/>
      <c r="X279" s="969"/>
      <c r="Y279" s="970"/>
      <c r="Z279" s="971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998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999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968" t="s">
        <v>53</v>
      </c>
      <c r="C293" s="969"/>
      <c r="D293" s="969"/>
      <c r="E293" s="969"/>
      <c r="F293" s="969"/>
      <c r="G293" s="969"/>
      <c r="H293" s="969"/>
      <c r="I293" s="969"/>
      <c r="J293" s="969"/>
      <c r="K293" s="969"/>
      <c r="L293" s="968" t="s">
        <v>114</v>
      </c>
      <c r="M293" s="969"/>
      <c r="N293" s="969"/>
      <c r="O293" s="970"/>
      <c r="P293" s="969" t="s">
        <v>63</v>
      </c>
      <c r="Q293" s="969"/>
      <c r="R293" s="969"/>
      <c r="S293" s="969"/>
      <c r="T293" s="969"/>
      <c r="U293" s="969"/>
      <c r="V293" s="969"/>
      <c r="W293" s="969"/>
      <c r="X293" s="969"/>
      <c r="Y293" s="970"/>
      <c r="Z293" s="971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998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999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968" t="s">
        <v>53</v>
      </c>
      <c r="C307" s="969"/>
      <c r="D307" s="969"/>
      <c r="E307" s="969"/>
      <c r="F307" s="969"/>
      <c r="G307" s="969"/>
      <c r="H307" s="969"/>
      <c r="I307" s="969"/>
      <c r="J307" s="969"/>
      <c r="K307" s="969"/>
      <c r="L307" s="968" t="s">
        <v>114</v>
      </c>
      <c r="M307" s="969"/>
      <c r="N307" s="969"/>
      <c r="O307" s="970"/>
      <c r="P307" s="969" t="s">
        <v>63</v>
      </c>
      <c r="Q307" s="969"/>
      <c r="R307" s="969"/>
      <c r="S307" s="969"/>
      <c r="T307" s="969"/>
      <c r="U307" s="969"/>
      <c r="V307" s="969"/>
      <c r="W307" s="969"/>
      <c r="X307" s="969"/>
      <c r="Y307" s="970"/>
      <c r="Z307" s="971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998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999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992" t="s">
        <v>172</v>
      </c>
      <c r="C324" s="993"/>
      <c r="D324" s="993"/>
      <c r="E324" s="993"/>
      <c r="F324" s="993"/>
      <c r="G324" s="993"/>
      <c r="H324" s="993"/>
      <c r="I324" s="993"/>
      <c r="J324" s="993"/>
      <c r="K324" s="994"/>
      <c r="L324" s="564"/>
      <c r="M324" s="565"/>
      <c r="N324" s="992" t="s">
        <v>173</v>
      </c>
      <c r="O324" s="993"/>
      <c r="P324" s="993"/>
      <c r="Q324" s="993"/>
      <c r="R324" s="993"/>
      <c r="S324" s="993"/>
      <c r="T324" s="993"/>
      <c r="U324" s="993"/>
      <c r="V324" s="993"/>
      <c r="W324" s="994"/>
      <c r="X324" s="564"/>
      <c r="Y324" s="565"/>
      <c r="Z324" s="992" t="s">
        <v>174</v>
      </c>
      <c r="AA324" s="993"/>
      <c r="AB324" s="993"/>
      <c r="AC324" s="993"/>
      <c r="AD324" s="993"/>
      <c r="AE324" s="993"/>
      <c r="AF324" s="993"/>
      <c r="AG324" s="993"/>
      <c r="AH324" s="993"/>
      <c r="AI324" s="994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979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982">
        <v>639</v>
      </c>
      <c r="H326" s="982">
        <v>116</v>
      </c>
      <c r="I326" s="982">
        <v>61</v>
      </c>
      <c r="J326" s="976" t="s">
        <v>188</v>
      </c>
      <c r="K326" s="973">
        <v>130</v>
      </c>
      <c r="L326" s="988">
        <f>G326-(D326+D327+D328+D329)</f>
        <v>0</v>
      </c>
      <c r="M326" s="578">
        <v>4.3099999999999996</v>
      </c>
      <c r="N326" s="995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982">
        <v>639</v>
      </c>
      <c r="T326" s="982">
        <v>121</v>
      </c>
      <c r="U326" s="982">
        <v>61</v>
      </c>
      <c r="V326" s="976" t="s">
        <v>191</v>
      </c>
      <c r="W326" s="973">
        <v>130.5</v>
      </c>
      <c r="X326" s="988">
        <f>S326-(P326+P327+P328+P329)</f>
        <v>0</v>
      </c>
      <c r="Y326" s="580">
        <v>0.94</v>
      </c>
      <c r="Z326" s="1000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982">
        <v>639</v>
      </c>
      <c r="AF326" s="982">
        <v>117</v>
      </c>
      <c r="AG326" s="982">
        <v>61</v>
      </c>
      <c r="AH326" s="976" t="s">
        <v>193</v>
      </c>
      <c r="AI326" s="973">
        <v>132</v>
      </c>
      <c r="AJ326" s="988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980"/>
      <c r="C327" s="584"/>
      <c r="D327" s="585"/>
      <c r="E327" s="585"/>
      <c r="F327" s="584"/>
      <c r="G327" s="983"/>
      <c r="H327" s="983"/>
      <c r="I327" s="983"/>
      <c r="J327" s="977"/>
      <c r="K327" s="974"/>
      <c r="L327" s="988"/>
      <c r="M327" s="580">
        <v>1.2</v>
      </c>
      <c r="N327" s="996"/>
      <c r="O327" s="584" t="s">
        <v>195</v>
      </c>
      <c r="P327" s="586">
        <v>289</v>
      </c>
      <c r="Q327" s="585">
        <v>121</v>
      </c>
      <c r="R327" s="584" t="s">
        <v>196</v>
      </c>
      <c r="S327" s="983"/>
      <c r="T327" s="983"/>
      <c r="U327" s="983"/>
      <c r="V327" s="977"/>
      <c r="W327" s="974"/>
      <c r="X327" s="988"/>
      <c r="Y327" s="580">
        <v>0.9</v>
      </c>
      <c r="Z327" s="1001"/>
      <c r="AA327" s="587" t="s">
        <v>197</v>
      </c>
      <c r="AB327" s="588">
        <v>338</v>
      </c>
      <c r="AC327" s="589">
        <v>117</v>
      </c>
      <c r="AD327" s="584" t="s">
        <v>187</v>
      </c>
      <c r="AE327" s="983"/>
      <c r="AF327" s="983"/>
      <c r="AG327" s="983"/>
      <c r="AH327" s="977"/>
      <c r="AI327" s="974"/>
      <c r="AJ327" s="988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980"/>
      <c r="C328" s="585"/>
      <c r="D328" s="585"/>
      <c r="E328" s="585"/>
      <c r="F328" s="584"/>
      <c r="G328" s="983"/>
      <c r="H328" s="983"/>
      <c r="I328" s="983"/>
      <c r="J328" s="977"/>
      <c r="K328" s="974"/>
      <c r="L328" s="988"/>
      <c r="M328" s="580"/>
      <c r="N328" s="996"/>
      <c r="O328" s="585"/>
      <c r="P328" s="585"/>
      <c r="Q328" s="585"/>
      <c r="R328" s="584"/>
      <c r="S328" s="983"/>
      <c r="T328" s="983"/>
      <c r="U328" s="983"/>
      <c r="V328" s="977"/>
      <c r="W328" s="974"/>
      <c r="X328" s="988"/>
      <c r="Y328" s="580"/>
      <c r="Z328" s="1001"/>
      <c r="AA328" s="590"/>
      <c r="AB328" s="585"/>
      <c r="AC328" s="589"/>
      <c r="AD328" s="584"/>
      <c r="AE328" s="983"/>
      <c r="AF328" s="983"/>
      <c r="AG328" s="983"/>
      <c r="AH328" s="977"/>
      <c r="AI328" s="974"/>
      <c r="AJ328" s="988"/>
      <c r="AL328" s="200">
        <v>3</v>
      </c>
      <c r="AM328" s="200">
        <v>14</v>
      </c>
      <c r="AN328" s="200">
        <v>61</v>
      </c>
      <c r="AO328" s="1006"/>
    </row>
    <row r="329" spans="1:41" ht="15.75" thickBot="1" x14ac:dyDescent="0.25">
      <c r="A329" s="574"/>
      <c r="B329" s="981"/>
      <c r="C329" s="591"/>
      <c r="D329" s="592"/>
      <c r="E329" s="591"/>
      <c r="F329" s="593"/>
      <c r="G329" s="984"/>
      <c r="H329" s="984"/>
      <c r="I329" s="984"/>
      <c r="J329" s="978"/>
      <c r="K329" s="975"/>
      <c r="L329" s="988"/>
      <c r="M329" s="580"/>
      <c r="N329" s="997"/>
      <c r="O329" s="591"/>
      <c r="P329" s="591"/>
      <c r="Q329" s="591"/>
      <c r="R329" s="593"/>
      <c r="S329" s="984"/>
      <c r="T329" s="984"/>
      <c r="U329" s="984"/>
      <c r="V329" s="978"/>
      <c r="W329" s="975"/>
      <c r="X329" s="988"/>
      <c r="Y329" s="580"/>
      <c r="Z329" s="1002"/>
      <c r="AA329" s="591"/>
      <c r="AB329" s="594"/>
      <c r="AC329" s="591"/>
      <c r="AD329" s="593"/>
      <c r="AE329" s="984"/>
      <c r="AF329" s="984"/>
      <c r="AG329" s="984"/>
      <c r="AH329" s="978"/>
      <c r="AI329" s="975"/>
      <c r="AJ329" s="988"/>
      <c r="AL329" s="200">
        <v>4</v>
      </c>
      <c r="AM329" s="200">
        <v>2</v>
      </c>
      <c r="AN329" s="200">
        <v>61</v>
      </c>
      <c r="AO329" s="1006"/>
    </row>
    <row r="330" spans="1:41" ht="15" x14ac:dyDescent="0.2">
      <c r="A330" s="574">
        <v>4.5</v>
      </c>
      <c r="B330" s="1028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982">
        <v>639</v>
      </c>
      <c r="H330" s="982">
        <v>117</v>
      </c>
      <c r="I330" s="982">
        <v>61</v>
      </c>
      <c r="J330" s="976" t="s">
        <v>188</v>
      </c>
      <c r="K330" s="973">
        <v>130</v>
      </c>
      <c r="L330" s="988">
        <f>G330-(D330+D331+D332+D333)</f>
        <v>0</v>
      </c>
      <c r="M330" s="580">
        <v>-0.2</v>
      </c>
      <c r="N330" s="1031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982">
        <v>639</v>
      </c>
      <c r="T330" s="982">
        <v>120.5</v>
      </c>
      <c r="U330" s="982">
        <v>61</v>
      </c>
      <c r="V330" s="976" t="s">
        <v>199</v>
      </c>
      <c r="W330" s="973">
        <v>132</v>
      </c>
      <c r="X330" s="988">
        <f>S330-(P330+P331+P332+P333)</f>
        <v>0</v>
      </c>
      <c r="Y330" s="580">
        <v>2.9</v>
      </c>
      <c r="Z330" s="1040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982">
        <v>639</v>
      </c>
      <c r="AF330" s="982">
        <v>118</v>
      </c>
      <c r="AG330" s="982">
        <v>61</v>
      </c>
      <c r="AH330" s="976" t="s">
        <v>200</v>
      </c>
      <c r="AI330" s="973">
        <v>130.5</v>
      </c>
      <c r="AJ330" s="988">
        <f>AE330-(AB330+AB331+AB332+AB333)</f>
        <v>0</v>
      </c>
      <c r="AL330" s="200">
        <v>5</v>
      </c>
      <c r="AM330" s="200">
        <v>4</v>
      </c>
      <c r="AN330" s="200">
        <v>18</v>
      </c>
      <c r="AO330" s="1006"/>
    </row>
    <row r="331" spans="1:41" ht="15" x14ac:dyDescent="0.2">
      <c r="A331" s="574">
        <v>4</v>
      </c>
      <c r="B331" s="1029"/>
      <c r="C331" s="585" t="s">
        <v>201</v>
      </c>
      <c r="D331" s="601">
        <v>616</v>
      </c>
      <c r="E331" s="585">
        <v>117</v>
      </c>
      <c r="F331" s="584" t="s">
        <v>187</v>
      </c>
      <c r="G331" s="983"/>
      <c r="H331" s="983"/>
      <c r="I331" s="983"/>
      <c r="J331" s="977"/>
      <c r="K331" s="974"/>
      <c r="L331" s="988"/>
      <c r="M331" s="580">
        <v>-1</v>
      </c>
      <c r="N331" s="1032"/>
      <c r="O331" s="585" t="s">
        <v>202</v>
      </c>
      <c r="P331" s="602">
        <v>7</v>
      </c>
      <c r="Q331" s="585">
        <v>118.5</v>
      </c>
      <c r="R331" s="584" t="s">
        <v>198</v>
      </c>
      <c r="S331" s="983"/>
      <c r="T331" s="983"/>
      <c r="U331" s="983"/>
      <c r="V331" s="977"/>
      <c r="W331" s="974"/>
      <c r="X331" s="988"/>
      <c r="Y331" s="580">
        <v>2.8</v>
      </c>
      <c r="Z331" s="1041"/>
      <c r="AA331" s="603" t="s">
        <v>203</v>
      </c>
      <c r="AB331" s="604">
        <v>445</v>
      </c>
      <c r="AC331" s="585">
        <v>118</v>
      </c>
      <c r="AD331" s="584" t="s">
        <v>187</v>
      </c>
      <c r="AE331" s="983"/>
      <c r="AF331" s="983"/>
      <c r="AG331" s="983"/>
      <c r="AH331" s="977"/>
      <c r="AI331" s="974"/>
      <c r="AJ331" s="988"/>
      <c r="AL331" s="200">
        <v>6</v>
      </c>
      <c r="AM331" s="200">
        <v>11</v>
      </c>
      <c r="AN331" s="200">
        <v>18</v>
      </c>
      <c r="AO331" s="1006"/>
    </row>
    <row r="332" spans="1:41" ht="15" x14ac:dyDescent="0.2">
      <c r="A332" s="574"/>
      <c r="B332" s="1029"/>
      <c r="C332" s="605"/>
      <c r="D332" s="606"/>
      <c r="E332" s="605"/>
      <c r="F332" s="607"/>
      <c r="G332" s="983"/>
      <c r="H332" s="983"/>
      <c r="I332" s="983"/>
      <c r="J332" s="977"/>
      <c r="K332" s="974"/>
      <c r="L332" s="988"/>
      <c r="M332" s="580">
        <v>0.5</v>
      </c>
      <c r="N332" s="1032"/>
      <c r="O332" s="605" t="s">
        <v>204</v>
      </c>
      <c r="P332" s="608">
        <v>270</v>
      </c>
      <c r="Q332" s="605">
        <v>118.5</v>
      </c>
      <c r="R332" s="607" t="s">
        <v>187</v>
      </c>
      <c r="S332" s="983"/>
      <c r="T332" s="983"/>
      <c r="U332" s="983"/>
      <c r="V332" s="977"/>
      <c r="W332" s="974"/>
      <c r="X332" s="988"/>
      <c r="Y332" s="580"/>
      <c r="Z332" s="1041"/>
      <c r="AA332" s="606"/>
      <c r="AB332" s="609"/>
      <c r="AC332" s="605"/>
      <c r="AD332" s="607"/>
      <c r="AE332" s="983"/>
      <c r="AF332" s="983"/>
      <c r="AG332" s="983"/>
      <c r="AH332" s="977"/>
      <c r="AI332" s="974"/>
      <c r="AJ332" s="988"/>
      <c r="AL332" s="200">
        <v>7</v>
      </c>
      <c r="AM332" s="200">
        <v>16</v>
      </c>
      <c r="AN332" s="200">
        <v>61</v>
      </c>
      <c r="AO332" s="1006"/>
    </row>
    <row r="333" spans="1:41" ht="15.75" thickBot="1" x14ac:dyDescent="0.25">
      <c r="A333" s="574"/>
      <c r="B333" s="1030"/>
      <c r="C333" s="605"/>
      <c r="D333" s="606"/>
      <c r="E333" s="605"/>
      <c r="F333" s="607"/>
      <c r="G333" s="984"/>
      <c r="H333" s="984"/>
      <c r="I333" s="984"/>
      <c r="J333" s="978"/>
      <c r="K333" s="975"/>
      <c r="L333" s="988"/>
      <c r="M333" s="580"/>
      <c r="N333" s="1033"/>
      <c r="O333" s="605"/>
      <c r="P333" s="606"/>
      <c r="Q333" s="605"/>
      <c r="R333" s="607"/>
      <c r="S333" s="984"/>
      <c r="T333" s="984"/>
      <c r="U333" s="984"/>
      <c r="V333" s="978"/>
      <c r="W333" s="975"/>
      <c r="X333" s="988"/>
      <c r="Y333" s="580"/>
      <c r="Z333" s="1041"/>
      <c r="AA333" s="606"/>
      <c r="AB333" s="606"/>
      <c r="AC333" s="605"/>
      <c r="AD333" s="607"/>
      <c r="AE333" s="984"/>
      <c r="AF333" s="983"/>
      <c r="AG333" s="984"/>
      <c r="AH333" s="977"/>
      <c r="AI333" s="975"/>
      <c r="AJ333" s="988"/>
      <c r="AL333" s="200">
        <v>8</v>
      </c>
      <c r="AM333" s="200">
        <v>8</v>
      </c>
      <c r="AN333" s="200">
        <v>61</v>
      </c>
      <c r="AO333" s="1006"/>
    </row>
    <row r="334" spans="1:41" ht="15" x14ac:dyDescent="0.2">
      <c r="A334" s="574">
        <v>2</v>
      </c>
      <c r="B334" s="1034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982">
        <v>639</v>
      </c>
      <c r="H334" s="982">
        <v>118</v>
      </c>
      <c r="I334" s="982">
        <v>61</v>
      </c>
      <c r="J334" s="976" t="s">
        <v>205</v>
      </c>
      <c r="K334" s="973">
        <v>132</v>
      </c>
      <c r="L334" s="988">
        <f>G334-(D334+D335+D336+D337)</f>
        <v>0</v>
      </c>
      <c r="M334" s="580">
        <v>1.5</v>
      </c>
      <c r="N334" s="1037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982">
        <v>639</v>
      </c>
      <c r="T334" s="982">
        <v>118.5</v>
      </c>
      <c r="U334" s="982">
        <v>61</v>
      </c>
      <c r="V334" s="982" t="s">
        <v>191</v>
      </c>
      <c r="W334" s="973">
        <v>130.5</v>
      </c>
      <c r="X334" s="988">
        <f>S334-(P334+P335+P336+P337)</f>
        <v>0</v>
      </c>
      <c r="Y334" s="580">
        <v>0.6</v>
      </c>
      <c r="Z334" s="1042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982">
        <v>639</v>
      </c>
      <c r="AF334" s="982">
        <v>120.5</v>
      </c>
      <c r="AG334" s="982">
        <v>61</v>
      </c>
      <c r="AH334" s="976" t="s">
        <v>230</v>
      </c>
      <c r="AI334" s="973">
        <v>132</v>
      </c>
      <c r="AJ334" s="988">
        <f>AE334-(AB334+AB335+AB336+AB337)</f>
        <v>0</v>
      </c>
      <c r="AL334" s="200">
        <v>9</v>
      </c>
      <c r="AM334" s="200">
        <v>13</v>
      </c>
      <c r="AN334" s="200">
        <v>61</v>
      </c>
      <c r="AO334" s="1006"/>
    </row>
    <row r="335" spans="1:41" ht="15" x14ac:dyDescent="0.2">
      <c r="A335" s="574">
        <v>2</v>
      </c>
      <c r="B335" s="1035"/>
      <c r="C335" s="585" t="s">
        <v>208</v>
      </c>
      <c r="D335" s="613">
        <v>553</v>
      </c>
      <c r="E335" s="585">
        <v>118</v>
      </c>
      <c r="F335" s="584" t="s">
        <v>187</v>
      </c>
      <c r="G335" s="983"/>
      <c r="H335" s="983"/>
      <c r="I335" s="983"/>
      <c r="J335" s="977"/>
      <c r="K335" s="974"/>
      <c r="L335" s="988"/>
      <c r="M335" s="580">
        <v>3</v>
      </c>
      <c r="N335" s="1038"/>
      <c r="O335" s="585" t="s">
        <v>209</v>
      </c>
      <c r="P335" s="614">
        <v>496</v>
      </c>
      <c r="Q335" s="585">
        <v>118</v>
      </c>
      <c r="R335" s="584" t="s">
        <v>187</v>
      </c>
      <c r="S335" s="983"/>
      <c r="T335" s="983"/>
      <c r="U335" s="983"/>
      <c r="V335" s="983"/>
      <c r="W335" s="974"/>
      <c r="X335" s="988"/>
      <c r="Y335" s="580">
        <v>1</v>
      </c>
      <c r="Z335" s="1043"/>
      <c r="AA335" s="585" t="s">
        <v>210</v>
      </c>
      <c r="AB335" s="615">
        <v>5</v>
      </c>
      <c r="AC335" s="585">
        <v>120.5</v>
      </c>
      <c r="AD335" s="584" t="s">
        <v>196</v>
      </c>
      <c r="AE335" s="983"/>
      <c r="AF335" s="983"/>
      <c r="AG335" s="983"/>
      <c r="AH335" s="977"/>
      <c r="AI335" s="974"/>
      <c r="AJ335" s="988"/>
      <c r="AL335" s="200">
        <v>10</v>
      </c>
      <c r="AM335" s="200">
        <v>5</v>
      </c>
      <c r="AN335" s="200">
        <v>61</v>
      </c>
      <c r="AO335" s="1006"/>
    </row>
    <row r="336" spans="1:41" ht="15" x14ac:dyDescent="0.2">
      <c r="A336" s="574"/>
      <c r="B336" s="1035"/>
      <c r="C336" s="605"/>
      <c r="D336" s="616"/>
      <c r="E336" s="605"/>
      <c r="F336" s="607"/>
      <c r="G336" s="983"/>
      <c r="H336" s="983"/>
      <c r="I336" s="983"/>
      <c r="J336" s="977"/>
      <c r="K336" s="974"/>
      <c r="L336" s="988"/>
      <c r="M336" s="578"/>
      <c r="N336" s="1038"/>
      <c r="O336" s="605"/>
      <c r="P336" s="606"/>
      <c r="Q336" s="605"/>
      <c r="R336" s="607"/>
      <c r="S336" s="983"/>
      <c r="T336" s="983"/>
      <c r="U336" s="983"/>
      <c r="V336" s="983"/>
      <c r="W336" s="974"/>
      <c r="X336" s="988"/>
      <c r="Y336" s="580"/>
      <c r="Z336" s="1043"/>
      <c r="AA336" s="605"/>
      <c r="AB336" s="606"/>
      <c r="AC336" s="605"/>
      <c r="AD336" s="607"/>
      <c r="AE336" s="983"/>
      <c r="AF336" s="983"/>
      <c r="AG336" s="983"/>
      <c r="AH336" s="977"/>
      <c r="AI336" s="974"/>
      <c r="AJ336" s="988"/>
      <c r="AL336" s="200">
        <v>11</v>
      </c>
      <c r="AM336" s="200">
        <v>10</v>
      </c>
      <c r="AN336" s="200">
        <v>61</v>
      </c>
      <c r="AO336" s="1006"/>
    </row>
    <row r="337" spans="1:41" ht="15.75" thickBot="1" x14ac:dyDescent="0.25">
      <c r="A337" s="574"/>
      <c r="B337" s="1036"/>
      <c r="C337" s="591"/>
      <c r="D337" s="592"/>
      <c r="E337" s="591"/>
      <c r="F337" s="593"/>
      <c r="G337" s="984"/>
      <c r="H337" s="984"/>
      <c r="I337" s="984"/>
      <c r="J337" s="978"/>
      <c r="K337" s="975"/>
      <c r="L337" s="988"/>
      <c r="M337" s="578"/>
      <c r="N337" s="1039"/>
      <c r="O337" s="591"/>
      <c r="P337" s="592"/>
      <c r="Q337" s="591"/>
      <c r="R337" s="593"/>
      <c r="S337" s="984"/>
      <c r="T337" s="984"/>
      <c r="U337" s="984"/>
      <c r="V337" s="984"/>
      <c r="W337" s="975"/>
      <c r="X337" s="988"/>
      <c r="Y337" s="580"/>
      <c r="Z337" s="1044"/>
      <c r="AA337" s="591"/>
      <c r="AB337" s="592"/>
      <c r="AC337" s="591"/>
      <c r="AD337" s="593"/>
      <c r="AE337" s="984"/>
      <c r="AF337" s="984"/>
      <c r="AG337" s="984"/>
      <c r="AH337" s="978"/>
      <c r="AI337" s="975"/>
      <c r="AJ337" s="988"/>
      <c r="AL337" s="200">
        <v>12</v>
      </c>
      <c r="AM337" s="200">
        <v>3</v>
      </c>
      <c r="AN337" s="200">
        <v>61</v>
      </c>
      <c r="AO337" s="1006"/>
    </row>
    <row r="338" spans="1:41" ht="15" x14ac:dyDescent="0.2">
      <c r="A338" s="574">
        <v>3.5</v>
      </c>
      <c r="B338" s="985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982">
        <v>192</v>
      </c>
      <c r="H338" s="982">
        <v>120</v>
      </c>
      <c r="I338" s="982">
        <v>18</v>
      </c>
      <c r="J338" s="982" t="s">
        <v>188</v>
      </c>
      <c r="K338" s="973">
        <v>130</v>
      </c>
      <c r="L338" s="988">
        <f>G338-(D338+D339+D340+D341)</f>
        <v>0</v>
      </c>
      <c r="M338" s="580">
        <v>3</v>
      </c>
      <c r="N338" s="989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982">
        <v>192</v>
      </c>
      <c r="T338" s="982">
        <v>118.5</v>
      </c>
      <c r="U338" s="982">
        <v>18</v>
      </c>
      <c r="V338" s="982" t="s">
        <v>188</v>
      </c>
      <c r="W338" s="973">
        <v>130</v>
      </c>
      <c r="X338" s="988">
        <f>S338-(P338+P339+P340+P341)</f>
        <v>0</v>
      </c>
      <c r="Y338" s="580">
        <v>0.8</v>
      </c>
      <c r="Z338" s="1045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982">
        <v>192</v>
      </c>
      <c r="AF338" s="982">
        <v>118.5</v>
      </c>
      <c r="AG338" s="982">
        <v>18</v>
      </c>
      <c r="AH338" s="982" t="s">
        <v>199</v>
      </c>
      <c r="AI338" s="973">
        <v>132</v>
      </c>
      <c r="AJ338" s="988">
        <f>AE338-(AB338+AB339+AB340+AB341)</f>
        <v>0</v>
      </c>
      <c r="AL338" s="200">
        <v>13</v>
      </c>
      <c r="AM338" s="200">
        <v>12</v>
      </c>
      <c r="AN338" s="200">
        <v>61</v>
      </c>
      <c r="AO338" s="1006"/>
    </row>
    <row r="339" spans="1:41" ht="15" x14ac:dyDescent="0.2">
      <c r="A339" s="574">
        <v>3.8</v>
      </c>
      <c r="B339" s="986"/>
      <c r="C339" s="585" t="s">
        <v>216</v>
      </c>
      <c r="D339" s="620">
        <v>80</v>
      </c>
      <c r="E339" s="585">
        <v>120.5</v>
      </c>
      <c r="F339" s="584" t="s">
        <v>196</v>
      </c>
      <c r="G339" s="983"/>
      <c r="H339" s="983"/>
      <c r="I339" s="983"/>
      <c r="J339" s="983"/>
      <c r="K339" s="974"/>
      <c r="L339" s="988"/>
      <c r="M339" s="580"/>
      <c r="N339" s="990"/>
      <c r="O339" s="584"/>
      <c r="P339" s="585"/>
      <c r="Q339" s="585"/>
      <c r="R339" s="584"/>
      <c r="S339" s="983"/>
      <c r="T339" s="983"/>
      <c r="U339" s="983"/>
      <c r="V339" s="983"/>
      <c r="W339" s="974"/>
      <c r="X339" s="988"/>
      <c r="Y339" s="580">
        <v>0</v>
      </c>
      <c r="Z339" s="1046"/>
      <c r="AA339" s="585" t="s">
        <v>204</v>
      </c>
      <c r="AB339" s="621">
        <v>52</v>
      </c>
      <c r="AC339" s="585">
        <v>118.5</v>
      </c>
      <c r="AD339" s="584" t="s">
        <v>217</v>
      </c>
      <c r="AE339" s="983"/>
      <c r="AF339" s="983"/>
      <c r="AG339" s="983"/>
      <c r="AH339" s="983"/>
      <c r="AI339" s="974"/>
      <c r="AJ339" s="988"/>
      <c r="AL339" s="200">
        <v>14</v>
      </c>
      <c r="AM339" s="200">
        <v>21</v>
      </c>
      <c r="AN339" s="200">
        <v>61</v>
      </c>
      <c r="AO339" s="1006"/>
    </row>
    <row r="340" spans="1:41" ht="15" x14ac:dyDescent="0.2">
      <c r="A340" s="574"/>
      <c r="B340" s="986"/>
      <c r="C340" s="605"/>
      <c r="D340" s="605"/>
      <c r="E340" s="605"/>
      <c r="F340" s="607"/>
      <c r="G340" s="983"/>
      <c r="H340" s="983"/>
      <c r="I340" s="983"/>
      <c r="J340" s="983"/>
      <c r="K340" s="974"/>
      <c r="L340" s="988"/>
      <c r="M340" s="580"/>
      <c r="N340" s="990"/>
      <c r="O340" s="605"/>
      <c r="P340" s="606"/>
      <c r="Q340" s="605"/>
      <c r="R340" s="607"/>
      <c r="S340" s="983"/>
      <c r="T340" s="983"/>
      <c r="U340" s="983"/>
      <c r="V340" s="983"/>
      <c r="W340" s="974"/>
      <c r="X340" s="988"/>
      <c r="Y340" s="580"/>
      <c r="Z340" s="1046"/>
      <c r="AA340" s="605"/>
      <c r="AB340" s="606"/>
      <c r="AC340" s="605"/>
      <c r="AD340" s="607"/>
      <c r="AE340" s="983"/>
      <c r="AF340" s="983"/>
      <c r="AG340" s="983"/>
      <c r="AH340" s="983"/>
      <c r="AI340" s="974"/>
      <c r="AJ340" s="988"/>
      <c r="AL340" s="200">
        <v>15</v>
      </c>
      <c r="AM340" s="200">
        <v>15</v>
      </c>
      <c r="AN340" s="200">
        <v>61</v>
      </c>
      <c r="AO340" s="1006"/>
    </row>
    <row r="341" spans="1:41" ht="15.75" thickBot="1" x14ac:dyDescent="0.25">
      <c r="A341" s="574"/>
      <c r="B341" s="987"/>
      <c r="C341" s="591"/>
      <c r="D341" s="592"/>
      <c r="E341" s="591"/>
      <c r="F341" s="593"/>
      <c r="G341" s="984"/>
      <c r="H341" s="984"/>
      <c r="I341" s="984"/>
      <c r="J341" s="984"/>
      <c r="K341" s="975"/>
      <c r="L341" s="988"/>
      <c r="M341" s="580"/>
      <c r="N341" s="991"/>
      <c r="O341" s="591"/>
      <c r="P341" s="592"/>
      <c r="Q341" s="591"/>
      <c r="R341" s="593"/>
      <c r="S341" s="984"/>
      <c r="T341" s="984"/>
      <c r="U341" s="984"/>
      <c r="V341" s="984"/>
      <c r="W341" s="975"/>
      <c r="X341" s="988"/>
      <c r="Y341" s="580"/>
      <c r="Z341" s="1047"/>
      <c r="AA341" s="591"/>
      <c r="AB341" s="592"/>
      <c r="AC341" s="591"/>
      <c r="AD341" s="593"/>
      <c r="AE341" s="984"/>
      <c r="AF341" s="984"/>
      <c r="AG341" s="984"/>
      <c r="AH341" s="984"/>
      <c r="AI341" s="975"/>
      <c r="AJ341" s="988"/>
      <c r="AL341" s="200">
        <v>16</v>
      </c>
      <c r="AM341" s="200">
        <v>6</v>
      </c>
      <c r="AN341" s="200">
        <v>61</v>
      </c>
      <c r="AO341" s="1006"/>
    </row>
    <row r="342" spans="1:41" ht="15" x14ac:dyDescent="0.2">
      <c r="A342" s="574">
        <v>2</v>
      </c>
      <c r="B342" s="1050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982">
        <v>639</v>
      </c>
      <c r="H342" s="982">
        <v>121</v>
      </c>
      <c r="I342" s="982">
        <v>61</v>
      </c>
      <c r="J342" s="976" t="s">
        <v>191</v>
      </c>
      <c r="K342" s="973">
        <v>130.5</v>
      </c>
      <c r="L342" s="988">
        <f>G342-(D342+D343+D344+D345)</f>
        <v>0</v>
      </c>
      <c r="M342" s="580">
        <v>2.5</v>
      </c>
      <c r="N342" s="1053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982">
        <v>639</v>
      </c>
      <c r="T342" s="982">
        <v>117.5</v>
      </c>
      <c r="U342" s="982">
        <v>61</v>
      </c>
      <c r="V342" s="976" t="s">
        <v>193</v>
      </c>
      <c r="W342" s="973">
        <v>132</v>
      </c>
      <c r="X342" s="988">
        <f>S342-(P342+P343+P344+P345)</f>
        <v>0</v>
      </c>
      <c r="Y342" s="580">
        <v>-0.2</v>
      </c>
      <c r="Z342" s="1048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982">
        <v>639</v>
      </c>
      <c r="AF342" s="982">
        <v>121</v>
      </c>
      <c r="AG342" s="982">
        <v>61</v>
      </c>
      <c r="AH342" s="976" t="s">
        <v>199</v>
      </c>
      <c r="AI342" s="973">
        <v>132</v>
      </c>
      <c r="AJ342" s="988">
        <f>AE342-(AB342+AB343+AB344+AB345)</f>
        <v>0</v>
      </c>
      <c r="AL342" s="200">
        <v>17</v>
      </c>
      <c r="AM342" s="200">
        <v>20</v>
      </c>
      <c r="AN342" s="200">
        <v>61</v>
      </c>
      <c r="AO342" s="1006"/>
    </row>
    <row r="343" spans="1:41" ht="15" x14ac:dyDescent="0.2">
      <c r="A343" s="574">
        <v>3</v>
      </c>
      <c r="B343" s="1051"/>
      <c r="C343" s="585" t="s">
        <v>219</v>
      </c>
      <c r="D343" s="625">
        <v>370</v>
      </c>
      <c r="E343" s="585">
        <v>121.5</v>
      </c>
      <c r="F343" s="607" t="s">
        <v>190</v>
      </c>
      <c r="G343" s="983"/>
      <c r="H343" s="983"/>
      <c r="I343" s="983"/>
      <c r="J343" s="977"/>
      <c r="K343" s="974"/>
      <c r="L343" s="988"/>
      <c r="M343" s="580">
        <v>0.56000000000000005</v>
      </c>
      <c r="N343" s="1054"/>
      <c r="O343" s="585" t="s">
        <v>220</v>
      </c>
      <c r="P343" s="626">
        <v>451</v>
      </c>
      <c r="Q343" s="585">
        <v>117</v>
      </c>
      <c r="R343" s="607" t="s">
        <v>190</v>
      </c>
      <c r="S343" s="983"/>
      <c r="T343" s="983"/>
      <c r="U343" s="983"/>
      <c r="V343" s="977"/>
      <c r="W343" s="974"/>
      <c r="X343" s="988"/>
      <c r="Y343" s="580">
        <v>-1</v>
      </c>
      <c r="Z343" s="1049"/>
      <c r="AA343" s="585" t="s">
        <v>221</v>
      </c>
      <c r="AB343" s="627">
        <v>169</v>
      </c>
      <c r="AC343" s="585">
        <v>121</v>
      </c>
      <c r="AD343" s="607" t="s">
        <v>198</v>
      </c>
      <c r="AE343" s="983"/>
      <c r="AF343" s="983"/>
      <c r="AG343" s="983"/>
      <c r="AH343" s="977"/>
      <c r="AI343" s="974"/>
      <c r="AJ343" s="988"/>
      <c r="AL343" s="200">
        <v>18</v>
      </c>
      <c r="AM343" s="200">
        <v>17</v>
      </c>
      <c r="AN343" s="200">
        <v>18</v>
      </c>
      <c r="AO343" s="1006"/>
    </row>
    <row r="344" spans="1:41" ht="15" x14ac:dyDescent="0.2">
      <c r="A344" s="574"/>
      <c r="B344" s="1051"/>
      <c r="C344" s="605"/>
      <c r="D344" s="605"/>
      <c r="E344" s="605"/>
      <c r="F344" s="607"/>
      <c r="G344" s="983"/>
      <c r="H344" s="983"/>
      <c r="I344" s="983"/>
      <c r="J344" s="977"/>
      <c r="K344" s="974"/>
      <c r="L344" s="988"/>
      <c r="M344" s="580">
        <v>1.6</v>
      </c>
      <c r="N344" s="1054"/>
      <c r="O344" s="605" t="s">
        <v>209</v>
      </c>
      <c r="P344" s="628">
        <v>85</v>
      </c>
      <c r="Q344" s="605">
        <v>118</v>
      </c>
      <c r="R344" s="607" t="s">
        <v>198</v>
      </c>
      <c r="S344" s="983"/>
      <c r="T344" s="983"/>
      <c r="U344" s="983"/>
      <c r="V344" s="977"/>
      <c r="W344" s="974"/>
      <c r="X344" s="988"/>
      <c r="Y344" s="580"/>
      <c r="Z344" s="1049"/>
      <c r="AA344" s="605"/>
      <c r="AB344" s="629"/>
      <c r="AC344" s="605"/>
      <c r="AD344" s="607"/>
      <c r="AE344" s="983"/>
      <c r="AF344" s="983"/>
      <c r="AG344" s="983"/>
      <c r="AH344" s="977"/>
      <c r="AI344" s="974"/>
      <c r="AJ344" s="988"/>
      <c r="AL344" s="200">
        <v>19</v>
      </c>
      <c r="AM344" s="200">
        <v>18</v>
      </c>
      <c r="AN344" s="200">
        <v>61</v>
      </c>
      <c r="AO344" s="1006"/>
    </row>
    <row r="345" spans="1:41" ht="15.75" thickBot="1" x14ac:dyDescent="0.25">
      <c r="A345" s="574"/>
      <c r="B345" s="1052"/>
      <c r="C345" s="591"/>
      <c r="D345" s="591"/>
      <c r="E345" s="591"/>
      <c r="F345" s="593"/>
      <c r="G345" s="984"/>
      <c r="H345" s="984"/>
      <c r="I345" s="984"/>
      <c r="J345" s="978"/>
      <c r="K345" s="975"/>
      <c r="L345" s="988"/>
      <c r="M345" s="580">
        <v>3</v>
      </c>
      <c r="N345" s="1055"/>
      <c r="O345" s="591" t="s">
        <v>222</v>
      </c>
      <c r="P345" s="630">
        <v>87</v>
      </c>
      <c r="Q345" s="591">
        <v>115</v>
      </c>
      <c r="R345" s="593" t="s">
        <v>198</v>
      </c>
      <c r="S345" s="984"/>
      <c r="T345" s="984"/>
      <c r="U345" s="984"/>
      <c r="V345" s="978"/>
      <c r="W345" s="975"/>
      <c r="X345" s="988"/>
      <c r="Y345" s="580"/>
      <c r="Z345" s="1049"/>
      <c r="AA345" s="605"/>
      <c r="AB345" s="606"/>
      <c r="AC345" s="605"/>
      <c r="AD345" s="607"/>
      <c r="AE345" s="984"/>
      <c r="AF345" s="983"/>
      <c r="AG345" s="984"/>
      <c r="AH345" s="977"/>
      <c r="AI345" s="975"/>
      <c r="AJ345" s="988"/>
      <c r="AL345" s="200">
        <v>20</v>
      </c>
      <c r="AM345" s="200">
        <v>9</v>
      </c>
      <c r="AN345" s="200">
        <v>61</v>
      </c>
      <c r="AO345" s="1006"/>
    </row>
    <row r="346" spans="1:41" ht="15" x14ac:dyDescent="0.2">
      <c r="A346" s="574">
        <v>1.8</v>
      </c>
      <c r="B346" s="1056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982">
        <v>640</v>
      </c>
      <c r="H346" s="982">
        <v>120</v>
      </c>
      <c r="I346" s="982">
        <v>61</v>
      </c>
      <c r="J346" s="982" t="s">
        <v>193</v>
      </c>
      <c r="K346" s="973">
        <v>132</v>
      </c>
      <c r="L346" s="988">
        <f>G346-(D346+D347+D348+D349)</f>
        <v>0</v>
      </c>
      <c r="M346" s="580">
        <v>-0.26</v>
      </c>
      <c r="N346" s="1059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982">
        <v>639</v>
      </c>
      <c r="T346" s="982">
        <v>115</v>
      </c>
      <c r="U346" s="982">
        <v>61</v>
      </c>
      <c r="V346" s="982" t="s">
        <v>191</v>
      </c>
      <c r="W346" s="973">
        <v>130.5</v>
      </c>
      <c r="X346" s="988">
        <f>S346-(P346+P347+P348+P349)</f>
        <v>0</v>
      </c>
      <c r="Y346" s="580">
        <v>0.97</v>
      </c>
      <c r="Z346" s="1062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982">
        <v>640</v>
      </c>
      <c r="AF346" s="982">
        <v>121</v>
      </c>
      <c r="AG346" s="982">
        <v>61</v>
      </c>
      <c r="AH346" s="982" t="s">
        <v>193</v>
      </c>
      <c r="AI346" s="973">
        <v>132</v>
      </c>
      <c r="AJ346" s="988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1057"/>
      <c r="C347" s="585" t="s">
        <v>202</v>
      </c>
      <c r="D347" s="634">
        <v>584</v>
      </c>
      <c r="E347" s="585">
        <v>118.5</v>
      </c>
      <c r="F347" s="584" t="s">
        <v>187</v>
      </c>
      <c r="G347" s="983"/>
      <c r="H347" s="983"/>
      <c r="I347" s="983"/>
      <c r="J347" s="983"/>
      <c r="K347" s="974"/>
      <c r="L347" s="988"/>
      <c r="M347" s="580">
        <v>3</v>
      </c>
      <c r="N347" s="1060"/>
      <c r="O347" s="584" t="s">
        <v>222</v>
      </c>
      <c r="P347" s="635">
        <v>247</v>
      </c>
      <c r="Q347" s="585">
        <v>115</v>
      </c>
      <c r="R347" s="584" t="s">
        <v>187</v>
      </c>
      <c r="S347" s="983"/>
      <c r="T347" s="983"/>
      <c r="U347" s="983"/>
      <c r="V347" s="983"/>
      <c r="W347" s="974"/>
      <c r="X347" s="988"/>
      <c r="Y347" s="580">
        <v>1</v>
      </c>
      <c r="Z347" s="1063"/>
      <c r="AA347" s="585" t="s">
        <v>221</v>
      </c>
      <c r="AB347" s="636">
        <v>182</v>
      </c>
      <c r="AC347" s="585">
        <v>121</v>
      </c>
      <c r="AD347" s="584" t="s">
        <v>187</v>
      </c>
      <c r="AE347" s="983"/>
      <c r="AF347" s="983"/>
      <c r="AG347" s="983"/>
      <c r="AH347" s="983"/>
      <c r="AI347" s="974"/>
      <c r="AJ347" s="988"/>
    </row>
    <row r="348" spans="1:41" ht="15" x14ac:dyDescent="0.2">
      <c r="A348" s="574"/>
      <c r="B348" s="1057"/>
      <c r="C348" s="605"/>
      <c r="D348" s="605"/>
      <c r="E348" s="605"/>
      <c r="F348" s="607"/>
      <c r="G348" s="983"/>
      <c r="H348" s="983"/>
      <c r="I348" s="983"/>
      <c r="J348" s="983"/>
      <c r="K348" s="974"/>
      <c r="L348" s="988"/>
      <c r="M348" s="580"/>
      <c r="N348" s="1060"/>
      <c r="O348" s="605"/>
      <c r="P348" s="606"/>
      <c r="Q348" s="605"/>
      <c r="R348" s="607"/>
      <c r="S348" s="983"/>
      <c r="T348" s="983"/>
      <c r="U348" s="983"/>
      <c r="V348" s="983"/>
      <c r="W348" s="974"/>
      <c r="X348" s="988"/>
      <c r="Y348" s="580">
        <v>0.5</v>
      </c>
      <c r="Z348" s="1063"/>
      <c r="AA348" s="605" t="s">
        <v>226</v>
      </c>
      <c r="AB348" s="637">
        <v>67</v>
      </c>
      <c r="AC348" s="605">
        <v>119.5</v>
      </c>
      <c r="AD348" s="607"/>
      <c r="AE348" s="983"/>
      <c r="AF348" s="983"/>
      <c r="AG348" s="983"/>
      <c r="AH348" s="983"/>
      <c r="AI348" s="974"/>
      <c r="AJ348" s="988"/>
    </row>
    <row r="349" spans="1:41" ht="15.75" thickBot="1" x14ac:dyDescent="0.25">
      <c r="A349" s="574"/>
      <c r="B349" s="1058"/>
      <c r="C349" s="591"/>
      <c r="D349" s="592"/>
      <c r="E349" s="591"/>
      <c r="F349" s="593"/>
      <c r="G349" s="984"/>
      <c r="H349" s="984"/>
      <c r="I349" s="984"/>
      <c r="J349" s="984"/>
      <c r="K349" s="975"/>
      <c r="L349" s="988"/>
      <c r="M349" s="580"/>
      <c r="N349" s="1061"/>
      <c r="O349" s="591"/>
      <c r="P349" s="592"/>
      <c r="Q349" s="591"/>
      <c r="R349" s="593"/>
      <c r="S349" s="984"/>
      <c r="T349" s="984"/>
      <c r="U349" s="984"/>
      <c r="V349" s="984"/>
      <c r="W349" s="975"/>
      <c r="X349" s="988"/>
      <c r="Y349" s="580"/>
      <c r="Z349" s="1064"/>
      <c r="AA349" s="591"/>
      <c r="AB349" s="592"/>
      <c r="AC349" s="591"/>
      <c r="AD349" s="593"/>
      <c r="AE349" s="984"/>
      <c r="AF349" s="984"/>
      <c r="AG349" s="984"/>
      <c r="AH349" s="984"/>
      <c r="AI349" s="975"/>
      <c r="AJ349" s="988"/>
    </row>
    <row r="350" spans="1:41" ht="15" x14ac:dyDescent="0.2">
      <c r="A350" s="574">
        <v>8.16</v>
      </c>
      <c r="B350" s="1071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982">
        <v>640</v>
      </c>
      <c r="H350" s="982">
        <v>118.5</v>
      </c>
      <c r="I350" s="982">
        <v>61</v>
      </c>
      <c r="J350" s="976" t="s">
        <v>188</v>
      </c>
      <c r="K350" s="973">
        <v>130</v>
      </c>
      <c r="L350" s="988">
        <f>G350-(D350+D351+D352+D353)</f>
        <v>0</v>
      </c>
      <c r="M350" s="578">
        <v>5.38</v>
      </c>
      <c r="N350" s="1074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982">
        <v>640</v>
      </c>
      <c r="T350" s="982">
        <v>114.5</v>
      </c>
      <c r="U350" s="982">
        <v>61</v>
      </c>
      <c r="V350" s="976" t="s">
        <v>188</v>
      </c>
      <c r="W350" s="973">
        <v>130</v>
      </c>
      <c r="X350" s="988">
        <f>S350-(P350+P351+P352+P353)</f>
        <v>0</v>
      </c>
      <c r="Y350" s="580">
        <v>1.5</v>
      </c>
      <c r="Z350" s="1065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982">
        <v>640</v>
      </c>
      <c r="AF350" s="982">
        <v>119.5</v>
      </c>
      <c r="AG350" s="982">
        <v>61</v>
      </c>
      <c r="AH350" s="976" t="s">
        <v>193</v>
      </c>
      <c r="AI350" s="973">
        <v>132</v>
      </c>
      <c r="AJ350" s="988">
        <f>AE350-(AB350+AB351+AB352+AB353)</f>
        <v>0</v>
      </c>
    </row>
    <row r="351" spans="1:41" ht="15" x14ac:dyDescent="0.2">
      <c r="A351" s="574">
        <v>5</v>
      </c>
      <c r="B351" s="1072"/>
      <c r="C351" s="585" t="s">
        <v>213</v>
      </c>
      <c r="D351" s="641">
        <v>322</v>
      </c>
      <c r="E351" s="585">
        <v>117.5</v>
      </c>
      <c r="F351" s="607" t="s">
        <v>187</v>
      </c>
      <c r="G351" s="983"/>
      <c r="H351" s="983"/>
      <c r="I351" s="983"/>
      <c r="J351" s="977"/>
      <c r="K351" s="974"/>
      <c r="L351" s="988"/>
      <c r="M351" s="580">
        <v>3.56</v>
      </c>
      <c r="N351" s="1075"/>
      <c r="O351" s="585" t="s">
        <v>228</v>
      </c>
      <c r="P351" s="642">
        <v>463</v>
      </c>
      <c r="Q351" s="585">
        <v>113.5</v>
      </c>
      <c r="R351" s="607" t="s">
        <v>190</v>
      </c>
      <c r="S351" s="983"/>
      <c r="T351" s="983"/>
      <c r="U351" s="983"/>
      <c r="V351" s="977"/>
      <c r="W351" s="974"/>
      <c r="X351" s="988"/>
      <c r="Y351" s="580">
        <v>2.2999999999999998</v>
      </c>
      <c r="Z351" s="1066"/>
      <c r="AA351" s="585" t="s">
        <v>204</v>
      </c>
      <c r="AB351" s="643">
        <v>170</v>
      </c>
      <c r="AC351" s="585">
        <v>118.5</v>
      </c>
      <c r="AD351" s="607" t="s">
        <v>229</v>
      </c>
      <c r="AE351" s="983"/>
      <c r="AF351" s="983"/>
      <c r="AG351" s="983"/>
      <c r="AH351" s="977"/>
      <c r="AI351" s="974"/>
      <c r="AJ351" s="988"/>
    </row>
    <row r="352" spans="1:41" ht="15" x14ac:dyDescent="0.2">
      <c r="A352" s="574"/>
      <c r="B352" s="1072"/>
      <c r="C352" s="605"/>
      <c r="D352" s="605"/>
      <c r="E352" s="605"/>
      <c r="F352" s="607"/>
      <c r="G352" s="983"/>
      <c r="H352" s="983"/>
      <c r="I352" s="983"/>
      <c r="J352" s="977"/>
      <c r="K352" s="974"/>
      <c r="L352" s="988"/>
      <c r="M352" s="580"/>
      <c r="N352" s="1075"/>
      <c r="O352" s="605"/>
      <c r="P352" s="605"/>
      <c r="Q352" s="605"/>
      <c r="R352" s="607"/>
      <c r="S352" s="983"/>
      <c r="T352" s="983"/>
      <c r="U352" s="983"/>
      <c r="V352" s="977"/>
      <c r="W352" s="974"/>
      <c r="X352" s="988"/>
      <c r="Y352" s="580"/>
      <c r="Z352" s="1066"/>
      <c r="AA352" s="605"/>
      <c r="AB352" s="605"/>
      <c r="AC352" s="605"/>
      <c r="AD352" s="607"/>
      <c r="AE352" s="983"/>
      <c r="AF352" s="983"/>
      <c r="AG352" s="983"/>
      <c r="AH352" s="977"/>
      <c r="AI352" s="974"/>
      <c r="AJ352" s="988"/>
    </row>
    <row r="353" spans="1:36" ht="15.75" thickBot="1" x14ac:dyDescent="0.25">
      <c r="A353" s="574"/>
      <c r="B353" s="1073"/>
      <c r="C353" s="591"/>
      <c r="D353" s="591"/>
      <c r="E353" s="591"/>
      <c r="F353" s="593"/>
      <c r="G353" s="984"/>
      <c r="H353" s="984"/>
      <c r="I353" s="984"/>
      <c r="J353" s="978"/>
      <c r="K353" s="975"/>
      <c r="L353" s="988"/>
      <c r="M353" s="580"/>
      <c r="N353" s="1076"/>
      <c r="O353" s="591"/>
      <c r="P353" s="591"/>
      <c r="Q353" s="591"/>
      <c r="R353" s="593"/>
      <c r="S353" s="984"/>
      <c r="T353" s="984"/>
      <c r="U353" s="984"/>
      <c r="V353" s="978"/>
      <c r="W353" s="975"/>
      <c r="X353" s="988"/>
      <c r="Y353" s="580"/>
      <c r="Z353" s="1066"/>
      <c r="AA353" s="605"/>
      <c r="AB353" s="606"/>
      <c r="AC353" s="605"/>
      <c r="AD353" s="607"/>
      <c r="AE353" s="984"/>
      <c r="AF353" s="983"/>
      <c r="AG353" s="984"/>
      <c r="AH353" s="977"/>
      <c r="AI353" s="975"/>
      <c r="AJ353" s="988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1068" t="s">
        <v>53</v>
      </c>
      <c r="C358" s="1069"/>
      <c r="D358" s="1069"/>
      <c r="E358" s="1069"/>
      <c r="F358" s="1069"/>
      <c r="G358" s="1069"/>
      <c r="H358" s="1070"/>
      <c r="I358" s="1068" t="s">
        <v>114</v>
      </c>
      <c r="J358" s="1069"/>
      <c r="K358" s="1069"/>
      <c r="L358" s="1069"/>
      <c r="M358" s="1069"/>
      <c r="N358" s="1069"/>
      <c r="O358" s="1070"/>
      <c r="P358" s="1068" t="s">
        <v>63</v>
      </c>
      <c r="Q358" s="1069"/>
      <c r="R358" s="1069"/>
      <c r="S358" s="1069"/>
      <c r="T358" s="1069"/>
      <c r="U358" s="1069"/>
      <c r="V358" s="1070"/>
      <c r="W358" s="1067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998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1068" t="s">
        <v>53</v>
      </c>
      <c r="C371" s="1069"/>
      <c r="D371" s="1069"/>
      <c r="E371" s="1069"/>
      <c r="F371" s="1069"/>
      <c r="G371" s="1069"/>
      <c r="H371" s="1070"/>
      <c r="I371" s="1068" t="s">
        <v>114</v>
      </c>
      <c r="J371" s="1069"/>
      <c r="K371" s="1069"/>
      <c r="L371" s="1069"/>
      <c r="M371" s="1069"/>
      <c r="N371" s="1069"/>
      <c r="O371" s="1070"/>
      <c r="P371" s="1068" t="s">
        <v>63</v>
      </c>
      <c r="Q371" s="1069"/>
      <c r="R371" s="1069"/>
      <c r="S371" s="1069"/>
      <c r="T371" s="1069"/>
      <c r="U371" s="1069"/>
      <c r="V371" s="1070"/>
      <c r="W371" s="1067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998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1068" t="s">
        <v>53</v>
      </c>
      <c r="C384" s="1069"/>
      <c r="D384" s="1069"/>
      <c r="E384" s="1069"/>
      <c r="F384" s="1069"/>
      <c r="G384" s="1069"/>
      <c r="H384" s="1070"/>
      <c r="I384" s="1068" t="s">
        <v>114</v>
      </c>
      <c r="J384" s="1069"/>
      <c r="K384" s="1069"/>
      <c r="L384" s="1069"/>
      <c r="M384" s="1069"/>
      <c r="N384" s="1069"/>
      <c r="O384" s="1070"/>
      <c r="P384" s="1068" t="s">
        <v>63</v>
      </c>
      <c r="Q384" s="1069"/>
      <c r="R384" s="1069"/>
      <c r="S384" s="1069"/>
      <c r="T384" s="1069"/>
      <c r="U384" s="1069"/>
      <c r="V384" s="1070"/>
      <c r="W384" s="1067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998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1068" t="s">
        <v>53</v>
      </c>
      <c r="C396" s="1069"/>
      <c r="D396" s="1069"/>
      <c r="E396" s="1069"/>
      <c r="F396" s="1069"/>
      <c r="G396" s="1069"/>
      <c r="H396" s="1070"/>
      <c r="I396" s="1068" t="s">
        <v>114</v>
      </c>
      <c r="J396" s="1069"/>
      <c r="K396" s="1069"/>
      <c r="L396" s="1069"/>
      <c r="M396" s="1069"/>
      <c r="N396" s="1069"/>
      <c r="O396" s="1070"/>
      <c r="P396" s="1068" t="s">
        <v>63</v>
      </c>
      <c r="Q396" s="1069"/>
      <c r="R396" s="1069"/>
      <c r="S396" s="1069"/>
      <c r="T396" s="1069"/>
      <c r="U396" s="1069"/>
      <c r="V396" s="1070"/>
      <c r="W396" s="1067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998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1068" t="s">
        <v>53</v>
      </c>
      <c r="C409" s="1069"/>
      <c r="D409" s="1069"/>
      <c r="E409" s="1069"/>
      <c r="F409" s="1069"/>
      <c r="G409" s="1069"/>
      <c r="H409" s="1070"/>
      <c r="I409" s="1068" t="s">
        <v>114</v>
      </c>
      <c r="J409" s="1069"/>
      <c r="K409" s="1069"/>
      <c r="L409" s="1069"/>
      <c r="M409" s="1069"/>
      <c r="N409" s="1069"/>
      <c r="O409" s="1070"/>
      <c r="P409" s="1068" t="s">
        <v>63</v>
      </c>
      <c r="Q409" s="1069"/>
      <c r="R409" s="1069"/>
      <c r="S409" s="1069"/>
      <c r="T409" s="1069"/>
      <c r="U409" s="1069"/>
      <c r="V409" s="1070"/>
      <c r="W409" s="1067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998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1068" t="s">
        <v>53</v>
      </c>
      <c r="C422" s="1069"/>
      <c r="D422" s="1069"/>
      <c r="E422" s="1069"/>
      <c r="F422" s="1069"/>
      <c r="G422" s="1069"/>
      <c r="H422" s="1070"/>
      <c r="I422" s="1068" t="s">
        <v>114</v>
      </c>
      <c r="J422" s="1069"/>
      <c r="K422" s="1069"/>
      <c r="L422" s="1069"/>
      <c r="M422" s="1069"/>
      <c r="N422" s="1069"/>
      <c r="O422" s="1070"/>
      <c r="P422" s="1068" t="s">
        <v>63</v>
      </c>
      <c r="Q422" s="1069"/>
      <c r="R422" s="1069"/>
      <c r="S422" s="1069"/>
      <c r="T422" s="1069"/>
      <c r="U422" s="1069"/>
      <c r="V422" s="1070"/>
      <c r="W422" s="1067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998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1068" t="s">
        <v>53</v>
      </c>
      <c r="C435" s="1069"/>
      <c r="D435" s="1069"/>
      <c r="E435" s="1069"/>
      <c r="F435" s="1069"/>
      <c r="G435" s="1069"/>
      <c r="H435" s="1070"/>
      <c r="I435" s="1068" t="s">
        <v>114</v>
      </c>
      <c r="J435" s="1069"/>
      <c r="K435" s="1069"/>
      <c r="L435" s="1069"/>
      <c r="M435" s="1069"/>
      <c r="N435" s="1069"/>
      <c r="O435" s="1070"/>
      <c r="P435" s="1068" t="s">
        <v>63</v>
      </c>
      <c r="Q435" s="1069"/>
      <c r="R435" s="1069"/>
      <c r="S435" s="1069"/>
      <c r="T435" s="1069"/>
      <c r="U435" s="1069"/>
      <c r="V435" s="1070"/>
      <c r="W435" s="1067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998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1068" t="s">
        <v>53</v>
      </c>
      <c r="C448" s="1069"/>
      <c r="D448" s="1069"/>
      <c r="E448" s="1069"/>
      <c r="F448" s="1069"/>
      <c r="G448" s="1069"/>
      <c r="H448" s="1070"/>
      <c r="I448" s="1068" t="s">
        <v>114</v>
      </c>
      <c r="J448" s="1069"/>
      <c r="K448" s="1069"/>
      <c r="L448" s="1069"/>
      <c r="M448" s="1069"/>
      <c r="N448" s="1069"/>
      <c r="O448" s="1070"/>
      <c r="P448" s="1068" t="s">
        <v>63</v>
      </c>
      <c r="Q448" s="1069"/>
      <c r="R448" s="1069"/>
      <c r="S448" s="1069"/>
      <c r="T448" s="1069"/>
      <c r="U448" s="1069"/>
      <c r="V448" s="1070"/>
      <c r="W448" s="1067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998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1068" t="s">
        <v>53</v>
      </c>
      <c r="C461" s="1069"/>
      <c r="D461" s="1069"/>
      <c r="E461" s="1069"/>
      <c r="F461" s="1069"/>
      <c r="G461" s="1069"/>
      <c r="H461" s="1070"/>
      <c r="I461" s="1068" t="s">
        <v>114</v>
      </c>
      <c r="J461" s="1069"/>
      <c r="K461" s="1069"/>
      <c r="L461" s="1069"/>
      <c r="M461" s="1069"/>
      <c r="N461" s="1069"/>
      <c r="O461" s="1070"/>
      <c r="P461" s="1068" t="s">
        <v>63</v>
      </c>
      <c r="Q461" s="1069"/>
      <c r="R461" s="1069"/>
      <c r="S461" s="1069"/>
      <c r="T461" s="1069"/>
      <c r="U461" s="1069"/>
      <c r="V461" s="1070"/>
      <c r="W461" s="1067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998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1077" t="s">
        <v>53</v>
      </c>
      <c r="C474" s="1078"/>
      <c r="D474" s="1078"/>
      <c r="E474" s="1078"/>
      <c r="F474" s="1078"/>
      <c r="G474" s="1078"/>
      <c r="H474" s="1079"/>
      <c r="I474" s="1077" t="s">
        <v>114</v>
      </c>
      <c r="J474" s="1078"/>
      <c r="K474" s="1078"/>
      <c r="L474" s="1078"/>
      <c r="M474" s="1078"/>
      <c r="N474" s="1078"/>
      <c r="O474" s="1079"/>
      <c r="P474" s="1077" t="s">
        <v>63</v>
      </c>
      <c r="Q474" s="1078"/>
      <c r="R474" s="1078"/>
      <c r="S474" s="1078"/>
      <c r="T474" s="1078"/>
      <c r="U474" s="1078"/>
      <c r="V474" s="1079"/>
      <c r="W474" s="1067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998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1077" t="s">
        <v>53</v>
      </c>
      <c r="C487" s="1078"/>
      <c r="D487" s="1078"/>
      <c r="E487" s="1078"/>
      <c r="F487" s="1078"/>
      <c r="G487" s="1078"/>
      <c r="H487" s="1079"/>
      <c r="I487" s="1077" t="s">
        <v>114</v>
      </c>
      <c r="J487" s="1078"/>
      <c r="K487" s="1078"/>
      <c r="L487" s="1078"/>
      <c r="M487" s="1078"/>
      <c r="N487" s="1078"/>
      <c r="O487" s="1079"/>
      <c r="P487" s="1077" t="s">
        <v>63</v>
      </c>
      <c r="Q487" s="1078"/>
      <c r="R487" s="1078"/>
      <c r="S487" s="1078"/>
      <c r="T487" s="1078"/>
      <c r="U487" s="1078"/>
      <c r="V487" s="1079"/>
      <c r="W487" s="1067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998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  <row r="499" spans="1:26" ht="13.5" thickBot="1" x14ac:dyDescent="0.25"/>
    <row r="500" spans="1:26" ht="13.5" thickBot="1" x14ac:dyDescent="0.25">
      <c r="A500" s="230" t="s">
        <v>249</v>
      </c>
      <c r="B500" s="1077" t="s">
        <v>53</v>
      </c>
      <c r="C500" s="1078"/>
      <c r="D500" s="1078"/>
      <c r="E500" s="1078"/>
      <c r="F500" s="1078"/>
      <c r="G500" s="1078"/>
      <c r="H500" s="1079"/>
      <c r="I500" s="1077" t="s">
        <v>114</v>
      </c>
      <c r="J500" s="1078"/>
      <c r="K500" s="1078"/>
      <c r="L500" s="1078"/>
      <c r="M500" s="1078"/>
      <c r="N500" s="1078"/>
      <c r="O500" s="1079"/>
      <c r="P500" s="1077" t="s">
        <v>63</v>
      </c>
      <c r="Q500" s="1078"/>
      <c r="R500" s="1078"/>
      <c r="S500" s="1078"/>
      <c r="T500" s="1078"/>
      <c r="U500" s="1078"/>
      <c r="V500" s="1079"/>
      <c r="W500" s="1067" t="s">
        <v>55</v>
      </c>
      <c r="X500" s="818"/>
      <c r="Y500" s="818"/>
      <c r="Z500" s="818"/>
    </row>
    <row r="501" spans="1:26" x14ac:dyDescent="0.2">
      <c r="A501" s="231" t="s">
        <v>54</v>
      </c>
      <c r="B501" s="820">
        <v>1</v>
      </c>
      <c r="C501" s="821">
        <v>2</v>
      </c>
      <c r="D501" s="821">
        <v>3</v>
      </c>
      <c r="E501" s="821">
        <v>4</v>
      </c>
      <c r="F501" s="821">
        <v>5</v>
      </c>
      <c r="G501" s="821">
        <v>6</v>
      </c>
      <c r="H501" s="822">
        <v>7</v>
      </c>
      <c r="I501" s="820">
        <v>1</v>
      </c>
      <c r="J501" s="821">
        <v>2</v>
      </c>
      <c r="K501" s="821">
        <v>3</v>
      </c>
      <c r="L501" s="821">
        <v>4</v>
      </c>
      <c r="M501" s="821">
        <v>5</v>
      </c>
      <c r="N501" s="821">
        <v>6</v>
      </c>
      <c r="O501" s="822">
        <v>7</v>
      </c>
      <c r="P501" s="820">
        <v>1</v>
      </c>
      <c r="Q501" s="821">
        <v>2</v>
      </c>
      <c r="R501" s="821">
        <v>3</v>
      </c>
      <c r="S501" s="821">
        <v>4</v>
      </c>
      <c r="T501" s="821">
        <v>5</v>
      </c>
      <c r="U501" s="821">
        <v>6</v>
      </c>
      <c r="V501" s="822">
        <v>7</v>
      </c>
      <c r="W501" s="998"/>
      <c r="X501" s="818"/>
      <c r="Y501" s="818"/>
      <c r="Z501" s="818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  <c r="Y503" s="818"/>
      <c r="Z503" s="81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98">
        <v>7.9000000000000001E-2</v>
      </c>
      <c r="C505" s="699">
        <v>8.2000000000000003E-2</v>
      </c>
      <c r="D505" s="699">
        <v>0.08</v>
      </c>
      <c r="E505" s="699">
        <v>8.5000000000000006E-2</v>
      </c>
      <c r="F505" s="699">
        <v>0.09</v>
      </c>
      <c r="G505" s="699">
        <v>9.8000000000000004E-2</v>
      </c>
      <c r="H505" s="700">
        <v>9.2999999999999999E-2</v>
      </c>
      <c r="I505" s="698">
        <v>0.10299999999999999</v>
      </c>
      <c r="J505" s="699">
        <v>9.6000000000000002E-2</v>
      </c>
      <c r="K505" s="699">
        <v>9.7000000000000003E-2</v>
      </c>
      <c r="L505" s="699">
        <v>0.13300000000000001</v>
      </c>
      <c r="M505" s="699">
        <v>8.4000000000000005E-2</v>
      </c>
      <c r="N505" s="699">
        <v>0.06</v>
      </c>
      <c r="O505" s="700">
        <v>8.4000000000000005E-2</v>
      </c>
      <c r="P505" s="698">
        <v>0.10199999999999999</v>
      </c>
      <c r="Q505" s="699">
        <v>0.08</v>
      </c>
      <c r="R505" s="699">
        <v>0.08</v>
      </c>
      <c r="S505" s="699">
        <v>5.3999999999999999E-2</v>
      </c>
      <c r="T505" s="699">
        <v>8.5999999999999993E-2</v>
      </c>
      <c r="U505" s="699">
        <v>8.6999999999999994E-2</v>
      </c>
      <c r="V505" s="700">
        <v>9.1999999999999998E-2</v>
      </c>
      <c r="W505" s="442">
        <v>9.0999999999999998E-2</v>
      </c>
      <c r="X505" s="228"/>
      <c r="Y505" s="818"/>
      <c r="Z505" s="818"/>
    </row>
    <row r="506" spans="1:26" x14ac:dyDescent="0.2">
      <c r="A506" s="483" t="s">
        <v>1</v>
      </c>
      <c r="B506" s="775">
        <f t="shared" ref="B506:E506" si="205">B503/B502*100-100</f>
        <v>12.920489296636092</v>
      </c>
      <c r="C506" s="775">
        <f t="shared" si="205"/>
        <v>12.130479102956173</v>
      </c>
      <c r="D506" s="775">
        <f t="shared" si="205"/>
        <v>14.551478083588165</v>
      </c>
      <c r="E506" s="775">
        <f t="shared" si="205"/>
        <v>8.9194699286442329</v>
      </c>
      <c r="F506" s="775">
        <f>F503/F502*100-100</f>
        <v>14.80632008154943</v>
      </c>
      <c r="G506" s="775">
        <f t="shared" ref="G506:N506" si="206">G503/G502*100-100</f>
        <v>8.1294597349643283</v>
      </c>
      <c r="H506" s="787">
        <f t="shared" si="206"/>
        <v>9.7859327217125269</v>
      </c>
      <c r="I506" s="774">
        <f t="shared" si="206"/>
        <v>10.830784913353725</v>
      </c>
      <c r="J506" s="775">
        <f t="shared" si="206"/>
        <v>13.302752293577981</v>
      </c>
      <c r="K506" s="775">
        <f t="shared" si="206"/>
        <v>13.481141692150871</v>
      </c>
      <c r="L506" s="775">
        <f t="shared" si="206"/>
        <v>1.7329255861366022</v>
      </c>
      <c r="M506" s="775">
        <f t="shared" si="206"/>
        <v>9.7859327217125269</v>
      </c>
      <c r="N506" s="775">
        <f t="shared" si="206"/>
        <v>9.3272171253822762</v>
      </c>
      <c r="O506" s="787">
        <f>O503/O502*100-100</f>
        <v>9.7859327217125269</v>
      </c>
      <c r="P506" s="774">
        <f t="shared" ref="P506:W506" si="207">P503/P502*100-100</f>
        <v>13.277268093781842</v>
      </c>
      <c r="Q506" s="775">
        <f t="shared" si="207"/>
        <v>9.7604485219164161</v>
      </c>
      <c r="R506" s="775">
        <f t="shared" si="207"/>
        <v>6.3710499490315868</v>
      </c>
      <c r="S506" s="775">
        <f t="shared" si="207"/>
        <v>10.499490316004085</v>
      </c>
      <c r="T506" s="775">
        <f t="shared" si="207"/>
        <v>6.5494393476044763</v>
      </c>
      <c r="U506" s="775">
        <f t="shared" si="207"/>
        <v>9.4036697247706513</v>
      </c>
      <c r="V506" s="787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  <c r="Y507" s="818"/>
      <c r="Z507" s="818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818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823"/>
      <c r="C509" s="824"/>
      <c r="D509" s="824"/>
      <c r="E509" s="824"/>
      <c r="F509" s="824"/>
      <c r="G509" s="824"/>
      <c r="H509" s="825"/>
      <c r="I509" s="823"/>
      <c r="J509" s="824"/>
      <c r="K509" s="824"/>
      <c r="L509" s="824"/>
      <c r="M509" s="824"/>
      <c r="N509" s="824"/>
      <c r="O509" s="825"/>
      <c r="P509" s="823"/>
      <c r="Q509" s="824"/>
      <c r="R509" s="824"/>
      <c r="S509" s="824"/>
      <c r="T509" s="824"/>
      <c r="U509" s="824"/>
      <c r="V509" s="825"/>
      <c r="W509" s="819"/>
      <c r="X509" s="818" t="s">
        <v>57</v>
      </c>
      <c r="Y509" s="818">
        <v>163.66999999999999</v>
      </c>
      <c r="Z509" s="818"/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818" t="s">
        <v>26</v>
      </c>
      <c r="Y510" s="818">
        <f>Y509-Y496</f>
        <v>-1.5700000000000216</v>
      </c>
      <c r="Z510" s="818"/>
    </row>
    <row r="512" spans="1:26" ht="13.5" thickBot="1" x14ac:dyDescent="0.25"/>
    <row r="513" spans="1:26" ht="13.5" thickBot="1" x14ac:dyDescent="0.25">
      <c r="A513" s="230" t="s">
        <v>250</v>
      </c>
      <c r="B513" s="1077" t="s">
        <v>53</v>
      </c>
      <c r="C513" s="1078"/>
      <c r="D513" s="1078"/>
      <c r="E513" s="1078"/>
      <c r="F513" s="1078"/>
      <c r="G513" s="1078"/>
      <c r="H513" s="1079"/>
      <c r="I513" s="1077" t="s">
        <v>114</v>
      </c>
      <c r="J513" s="1078"/>
      <c r="K513" s="1078"/>
      <c r="L513" s="1078"/>
      <c r="M513" s="1078"/>
      <c r="N513" s="1078"/>
      <c r="O513" s="1079"/>
      <c r="P513" s="1077" t="s">
        <v>63</v>
      </c>
      <c r="Q513" s="1078"/>
      <c r="R513" s="1078"/>
      <c r="S513" s="1078"/>
      <c r="T513" s="1078"/>
      <c r="U513" s="1078"/>
      <c r="V513" s="1079"/>
      <c r="W513" s="1067" t="s">
        <v>55</v>
      </c>
      <c r="X513" s="827"/>
      <c r="Y513" s="827"/>
      <c r="Z513" s="827"/>
    </row>
    <row r="514" spans="1:26" x14ac:dyDescent="0.2">
      <c r="A514" s="231" t="s">
        <v>54</v>
      </c>
      <c r="B514" s="829">
        <v>1</v>
      </c>
      <c r="C514" s="830">
        <v>2</v>
      </c>
      <c r="D514" s="830">
        <v>3</v>
      </c>
      <c r="E514" s="830">
        <v>4</v>
      </c>
      <c r="F514" s="830">
        <v>5</v>
      </c>
      <c r="G514" s="830">
        <v>6</v>
      </c>
      <c r="H514" s="831">
        <v>7</v>
      </c>
      <c r="I514" s="829">
        <v>1</v>
      </c>
      <c r="J514" s="830">
        <v>2</v>
      </c>
      <c r="K514" s="830">
        <v>3</v>
      </c>
      <c r="L514" s="830">
        <v>4</v>
      </c>
      <c r="M514" s="830">
        <v>5</v>
      </c>
      <c r="N514" s="830">
        <v>6</v>
      </c>
      <c r="O514" s="831">
        <v>7</v>
      </c>
      <c r="P514" s="829">
        <v>1</v>
      </c>
      <c r="Q514" s="830">
        <v>2</v>
      </c>
      <c r="R514" s="830">
        <v>3</v>
      </c>
      <c r="S514" s="830">
        <v>4</v>
      </c>
      <c r="T514" s="830">
        <v>5</v>
      </c>
      <c r="U514" s="830">
        <v>6</v>
      </c>
      <c r="V514" s="831">
        <v>7</v>
      </c>
      <c r="W514" s="998"/>
      <c r="X514" s="827"/>
      <c r="Y514" s="827"/>
      <c r="Z514" s="827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  <c r="Y516" s="827"/>
      <c r="Z516" s="827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98">
        <v>7.3999999999999996E-2</v>
      </c>
      <c r="C518" s="699">
        <v>8.7999999999999995E-2</v>
      </c>
      <c r="D518" s="699">
        <v>7.8E-2</v>
      </c>
      <c r="E518" s="699">
        <v>6.6000000000000003E-2</v>
      </c>
      <c r="F518" s="699">
        <v>8.3000000000000004E-2</v>
      </c>
      <c r="G518" s="699">
        <v>0.10299999999999999</v>
      </c>
      <c r="H518" s="700">
        <v>9.0999999999999998E-2</v>
      </c>
      <c r="I518" s="698">
        <v>9.9000000000000005E-2</v>
      </c>
      <c r="J518" s="699">
        <v>7.8E-2</v>
      </c>
      <c r="K518" s="699">
        <v>9.6000000000000002E-2</v>
      </c>
      <c r="L518" s="699">
        <v>11.5</v>
      </c>
      <c r="M518" s="699">
        <v>8.4000000000000005E-2</v>
      </c>
      <c r="N518" s="699">
        <v>9.5000000000000001E-2</v>
      </c>
      <c r="O518" s="700">
        <v>0.105</v>
      </c>
      <c r="P518" s="698">
        <v>0.107</v>
      </c>
      <c r="Q518" s="699">
        <v>8.2000000000000003E-2</v>
      </c>
      <c r="R518" s="699">
        <v>6.9000000000000006E-2</v>
      </c>
      <c r="S518" s="699">
        <v>0.114</v>
      </c>
      <c r="T518" s="699">
        <v>8.5999999999999993E-2</v>
      </c>
      <c r="U518" s="699">
        <v>9.5000000000000001E-2</v>
      </c>
      <c r="V518" s="700">
        <v>0.09</v>
      </c>
      <c r="W518" s="442">
        <v>9.2999999999999999E-2</v>
      </c>
      <c r="X518" s="228"/>
      <c r="Y518" s="827"/>
      <c r="Z518" s="827"/>
    </row>
    <row r="519" spans="1:26" x14ac:dyDescent="0.2">
      <c r="A519" s="483" t="s">
        <v>1</v>
      </c>
      <c r="B519" s="775">
        <f t="shared" ref="B519:E519" si="210">B516/B515*100-100</f>
        <v>11.212582445459148</v>
      </c>
      <c r="C519" s="775">
        <f t="shared" si="210"/>
        <v>14.7640791476408</v>
      </c>
      <c r="D519" s="775">
        <f t="shared" si="210"/>
        <v>14.561136478944704</v>
      </c>
      <c r="E519" s="775">
        <f t="shared" si="210"/>
        <v>11.7453069507864</v>
      </c>
      <c r="F519" s="775">
        <f>F516/F515*100-100</f>
        <v>17.656012176560125</v>
      </c>
      <c r="G519" s="775">
        <f t="shared" ref="G519:N519" si="211">G516/G515*100-100</f>
        <v>9.4622019279553484</v>
      </c>
      <c r="H519" s="787">
        <f t="shared" si="211"/>
        <v>11.973617453069508</v>
      </c>
      <c r="I519" s="774">
        <f t="shared" si="211"/>
        <v>15.44901065449011</v>
      </c>
      <c r="J519" s="775">
        <f t="shared" si="211"/>
        <v>11.61846778285134</v>
      </c>
      <c r="K519" s="775">
        <f t="shared" si="211"/>
        <v>13.06443429731101</v>
      </c>
      <c r="L519" s="775">
        <f t="shared" si="211"/>
        <v>-3.2217148655504815</v>
      </c>
      <c r="M519" s="775">
        <f t="shared" si="211"/>
        <v>13.292744799594118</v>
      </c>
      <c r="N519" s="775">
        <f t="shared" si="211"/>
        <v>13.24200913242008</v>
      </c>
      <c r="O519" s="787">
        <f>O516/O515*100-100</f>
        <v>10.197869101978682</v>
      </c>
      <c r="P519" s="774">
        <f t="shared" ref="P519:W519" si="212">P516/P515*100-100</f>
        <v>13.546423135464238</v>
      </c>
      <c r="Q519" s="775">
        <f t="shared" si="212"/>
        <v>12.12582445459158</v>
      </c>
      <c r="R519" s="775">
        <f t="shared" si="212"/>
        <v>11.998985286656534</v>
      </c>
      <c r="S519" s="775">
        <f t="shared" si="212"/>
        <v>16.692034500253669</v>
      </c>
      <c r="T519" s="775">
        <f t="shared" si="212"/>
        <v>14.789446981227798</v>
      </c>
      <c r="U519" s="775">
        <f t="shared" si="212"/>
        <v>12.455606291222736</v>
      </c>
      <c r="V519" s="787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  <c r="Y520" s="827"/>
      <c r="Z520" s="827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827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832"/>
      <c r="C522" s="833"/>
      <c r="D522" s="833"/>
      <c r="E522" s="833"/>
      <c r="F522" s="833"/>
      <c r="G522" s="833"/>
      <c r="H522" s="834"/>
      <c r="I522" s="832"/>
      <c r="J522" s="833"/>
      <c r="K522" s="833"/>
      <c r="L522" s="833"/>
      <c r="M522" s="833"/>
      <c r="N522" s="833"/>
      <c r="O522" s="834"/>
      <c r="P522" s="832"/>
      <c r="Q522" s="833"/>
      <c r="R522" s="833"/>
      <c r="S522" s="833"/>
      <c r="T522" s="833"/>
      <c r="U522" s="833"/>
      <c r="V522" s="834"/>
      <c r="W522" s="828"/>
      <c r="X522" s="827" t="s">
        <v>57</v>
      </c>
      <c r="Y522" s="827">
        <v>164.16</v>
      </c>
      <c r="Z522" s="827"/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827" t="s">
        <v>26</v>
      </c>
      <c r="Y523" s="827">
        <f>Y522-Y509</f>
        <v>0.49000000000000909</v>
      </c>
      <c r="Z523" s="827"/>
    </row>
    <row r="526" spans="1:26" ht="13.5" thickBot="1" x14ac:dyDescent="0.25">
      <c r="A526" s="840"/>
      <c r="B526" s="840"/>
      <c r="C526" s="840"/>
      <c r="D526" s="840"/>
      <c r="E526" s="840"/>
      <c r="F526" s="840"/>
      <c r="G526" s="840"/>
      <c r="H526" s="840"/>
      <c r="I526" s="840"/>
      <c r="J526" s="840"/>
      <c r="K526" s="840"/>
      <c r="L526" s="840"/>
      <c r="M526" s="840"/>
      <c r="N526" s="840"/>
      <c r="O526" s="840"/>
      <c r="P526" s="840"/>
      <c r="Q526" s="840"/>
      <c r="R526" s="840"/>
      <c r="S526" s="840"/>
      <c r="T526" s="840"/>
      <c r="U526" s="840"/>
      <c r="V526" s="840"/>
      <c r="W526" s="840"/>
      <c r="X526" s="840"/>
      <c r="Y526" s="840"/>
      <c r="Z526" s="840"/>
    </row>
    <row r="527" spans="1:26" ht="13.5" thickBot="1" x14ac:dyDescent="0.25">
      <c r="A527" s="230" t="s">
        <v>251</v>
      </c>
      <c r="B527" s="1022" t="s">
        <v>53</v>
      </c>
      <c r="C527" s="1023"/>
      <c r="D527" s="1023"/>
      <c r="E527" s="1023"/>
      <c r="F527" s="1023"/>
      <c r="G527" s="1023"/>
      <c r="H527" s="1024"/>
      <c r="I527" s="1022" t="s">
        <v>114</v>
      </c>
      <c r="J527" s="1023"/>
      <c r="K527" s="1023"/>
      <c r="L527" s="1023"/>
      <c r="M527" s="1023"/>
      <c r="N527" s="1023"/>
      <c r="O527" s="1024"/>
      <c r="P527" s="1022" t="s">
        <v>63</v>
      </c>
      <c r="Q527" s="1023"/>
      <c r="R527" s="1023"/>
      <c r="S527" s="1023"/>
      <c r="T527" s="1023"/>
      <c r="U527" s="1023"/>
      <c r="V527" s="1024"/>
      <c r="W527" s="971" t="s">
        <v>55</v>
      </c>
      <c r="X527" s="840"/>
      <c r="Y527" s="840"/>
      <c r="Z527" s="840"/>
    </row>
    <row r="528" spans="1:26" x14ac:dyDescent="0.2">
      <c r="A528" s="231" t="s">
        <v>54</v>
      </c>
      <c r="B528" s="842">
        <v>1</v>
      </c>
      <c r="C528" s="843">
        <v>2</v>
      </c>
      <c r="D528" s="843">
        <v>3</v>
      </c>
      <c r="E528" s="843">
        <v>4</v>
      </c>
      <c r="F528" s="843">
        <v>5</v>
      </c>
      <c r="G528" s="843">
        <v>6</v>
      </c>
      <c r="H528" s="844">
        <v>7</v>
      </c>
      <c r="I528" s="842">
        <v>1</v>
      </c>
      <c r="J528" s="843">
        <v>2</v>
      </c>
      <c r="K528" s="843">
        <v>3</v>
      </c>
      <c r="L528" s="843">
        <v>4</v>
      </c>
      <c r="M528" s="843">
        <v>5</v>
      </c>
      <c r="N528" s="843">
        <v>6</v>
      </c>
      <c r="O528" s="844">
        <v>7</v>
      </c>
      <c r="P528" s="842">
        <v>1</v>
      </c>
      <c r="Q528" s="843">
        <v>2</v>
      </c>
      <c r="R528" s="843">
        <v>3</v>
      </c>
      <c r="S528" s="843">
        <v>4</v>
      </c>
      <c r="T528" s="843">
        <v>5</v>
      </c>
      <c r="U528" s="843">
        <v>6</v>
      </c>
      <c r="V528" s="844">
        <v>7</v>
      </c>
      <c r="W528" s="1080"/>
      <c r="X528" s="840"/>
      <c r="Y528" s="840"/>
      <c r="Z528" s="840"/>
    </row>
    <row r="529" spans="1:26" x14ac:dyDescent="0.2">
      <c r="A529" s="236" t="s">
        <v>3</v>
      </c>
      <c r="B529" s="848">
        <v>3960</v>
      </c>
      <c r="C529" s="848">
        <v>3960</v>
      </c>
      <c r="D529" s="848">
        <v>3960</v>
      </c>
      <c r="E529" s="848">
        <v>3960</v>
      </c>
      <c r="F529" s="848">
        <v>3960</v>
      </c>
      <c r="G529" s="848">
        <v>3960</v>
      </c>
      <c r="H529" s="848">
        <v>3960</v>
      </c>
      <c r="I529" s="848">
        <v>3960</v>
      </c>
      <c r="J529" s="848">
        <v>3960</v>
      </c>
      <c r="K529" s="848">
        <v>3960</v>
      </c>
      <c r="L529" s="848">
        <v>3960</v>
      </c>
      <c r="M529" s="848">
        <v>3960</v>
      </c>
      <c r="N529" s="848">
        <v>3960</v>
      </c>
      <c r="O529" s="848">
        <v>3960</v>
      </c>
      <c r="P529" s="848">
        <v>3960</v>
      </c>
      <c r="Q529" s="848">
        <v>3960</v>
      </c>
      <c r="R529" s="848">
        <v>3960</v>
      </c>
      <c r="S529" s="848">
        <v>3960</v>
      </c>
      <c r="T529" s="848">
        <v>3960</v>
      </c>
      <c r="U529" s="848">
        <v>3960</v>
      </c>
      <c r="V529" s="848">
        <v>3960</v>
      </c>
      <c r="W529" s="848">
        <v>3960</v>
      </c>
      <c r="X529" s="210"/>
      <c r="Y529" s="313"/>
      <c r="Z529" s="313"/>
    </row>
    <row r="530" spans="1:26" x14ac:dyDescent="0.2">
      <c r="A530" s="241" t="s">
        <v>6</v>
      </c>
      <c r="B530" s="243">
        <v>4346</v>
      </c>
      <c r="C530" s="243">
        <v>4418</v>
      </c>
      <c r="D530" s="243">
        <v>4714</v>
      </c>
      <c r="E530" s="243">
        <v>3971</v>
      </c>
      <c r="F530" s="243">
        <v>4564</v>
      </c>
      <c r="G530" s="243">
        <v>4294</v>
      </c>
      <c r="H530" s="244">
        <v>4293</v>
      </c>
      <c r="I530" s="242">
        <v>4527</v>
      </c>
      <c r="J530" s="243">
        <v>4437</v>
      </c>
      <c r="K530" s="243">
        <v>4603</v>
      </c>
      <c r="L530" s="243">
        <v>4202</v>
      </c>
      <c r="M530" s="243">
        <v>4385</v>
      </c>
      <c r="N530" s="243">
        <v>4437</v>
      </c>
      <c r="O530" s="244">
        <v>4461</v>
      </c>
      <c r="P530" s="242">
        <v>4496</v>
      </c>
      <c r="Q530" s="243">
        <v>4507</v>
      </c>
      <c r="R530" s="243">
        <v>4449</v>
      </c>
      <c r="S530" s="243">
        <v>4541</v>
      </c>
      <c r="T530" s="243">
        <v>4491</v>
      </c>
      <c r="U530" s="243">
        <v>4466</v>
      </c>
      <c r="V530" s="244">
        <v>4524</v>
      </c>
      <c r="W530" s="390">
        <v>4455</v>
      </c>
      <c r="X530" s="228"/>
      <c r="Y530" s="840"/>
      <c r="Z530" s="840"/>
    </row>
    <row r="531" spans="1:26" x14ac:dyDescent="0.2">
      <c r="A531" s="231" t="s">
        <v>7</v>
      </c>
      <c r="B531" s="245">
        <v>75.599999999999994</v>
      </c>
      <c r="C531" s="246">
        <v>77.8</v>
      </c>
      <c r="D531" s="246">
        <v>82.2</v>
      </c>
      <c r="E531" s="246">
        <v>60</v>
      </c>
      <c r="F531" s="246">
        <v>77.8</v>
      </c>
      <c r="G531" s="246">
        <v>66.7</v>
      </c>
      <c r="H531" s="247">
        <v>57.8</v>
      </c>
      <c r="I531" s="245">
        <v>55.6</v>
      </c>
      <c r="J531" s="246">
        <v>80</v>
      </c>
      <c r="K531" s="246">
        <v>75.599999999999994</v>
      </c>
      <c r="L531" s="246">
        <v>66.7</v>
      </c>
      <c r="M531" s="246">
        <v>64.400000000000006</v>
      </c>
      <c r="N531" s="246">
        <v>66.7</v>
      </c>
      <c r="O531" s="247">
        <v>77.8</v>
      </c>
      <c r="P531" s="245">
        <v>60.9</v>
      </c>
      <c r="Q531" s="246">
        <v>91.1</v>
      </c>
      <c r="R531" s="246">
        <v>80.900000000000006</v>
      </c>
      <c r="S531" s="246">
        <v>75</v>
      </c>
      <c r="T531" s="246">
        <v>71.7</v>
      </c>
      <c r="U531" s="246">
        <v>76.099999999999994</v>
      </c>
      <c r="V531" s="247">
        <v>84.4</v>
      </c>
      <c r="W531" s="441">
        <v>0.71899999999999997</v>
      </c>
      <c r="X531" s="210"/>
      <c r="Y531" s="210"/>
      <c r="Z531" s="210"/>
    </row>
    <row r="532" spans="1:26" ht="13.5" thickBot="1" x14ac:dyDescent="0.25">
      <c r="A532" s="256" t="s">
        <v>8</v>
      </c>
      <c r="B532" s="245">
        <v>8.1</v>
      </c>
      <c r="C532" s="246">
        <v>9.1</v>
      </c>
      <c r="D532" s="246">
        <v>7.8</v>
      </c>
      <c r="E532" s="246">
        <v>16</v>
      </c>
      <c r="F532" s="699">
        <v>9.2999999999999999E-2</v>
      </c>
      <c r="G532" s="699">
        <v>0.115</v>
      </c>
      <c r="H532" s="700">
        <v>0.11899999999999999</v>
      </c>
      <c r="I532" s="698">
        <v>0.11700000000000001</v>
      </c>
      <c r="J532" s="699">
        <v>9.5000000000000001E-2</v>
      </c>
      <c r="K532" s="699">
        <v>8.4000000000000005E-2</v>
      </c>
      <c r="L532" s="699">
        <v>9.8000000000000004E-2</v>
      </c>
      <c r="M532" s="699">
        <v>0.105</v>
      </c>
      <c r="N532" s="699">
        <v>0.1</v>
      </c>
      <c r="O532" s="700">
        <v>8.7999999999999995E-2</v>
      </c>
      <c r="P532" s="698">
        <v>9.8000000000000004E-2</v>
      </c>
      <c r="Q532" s="699">
        <v>6.4000000000000001E-2</v>
      </c>
      <c r="R532" s="699">
        <v>7.5999999999999998E-2</v>
      </c>
      <c r="S532" s="699">
        <v>8.1000000000000003E-2</v>
      </c>
      <c r="T532" s="699">
        <v>9.4E-2</v>
      </c>
      <c r="U532" s="699">
        <v>8.4000000000000005E-2</v>
      </c>
      <c r="V532" s="700">
        <v>7.2999999999999995E-2</v>
      </c>
      <c r="W532" s="442">
        <v>9.7000000000000003E-2</v>
      </c>
      <c r="X532" s="228"/>
      <c r="Y532" s="840"/>
      <c r="Z532" s="840"/>
    </row>
    <row r="533" spans="1:26" x14ac:dyDescent="0.2">
      <c r="A533" s="483" t="s">
        <v>1</v>
      </c>
      <c r="B533" s="775">
        <f t="shared" ref="B533:E533" si="215">B530/B529*100-100</f>
        <v>9.7474747474747545</v>
      </c>
      <c r="C533" s="775">
        <f t="shared" si="215"/>
        <v>11.565656565656553</v>
      </c>
      <c r="D533" s="775">
        <f t="shared" si="215"/>
        <v>19.040404040404042</v>
      </c>
      <c r="E533" s="775">
        <f t="shared" si="215"/>
        <v>0.27777777777777146</v>
      </c>
      <c r="F533" s="775">
        <f>F530/F529*100-100</f>
        <v>15.252525252525245</v>
      </c>
      <c r="G533" s="775">
        <f t="shared" ref="G533:N533" si="216">G530/G529*100-100</f>
        <v>8.4343434343434325</v>
      </c>
      <c r="H533" s="787">
        <f t="shared" si="216"/>
        <v>8.4090909090909065</v>
      </c>
      <c r="I533" s="774">
        <f t="shared" si="216"/>
        <v>14.318181818181813</v>
      </c>
      <c r="J533" s="775">
        <f t="shared" si="216"/>
        <v>12.045454545454533</v>
      </c>
      <c r="K533" s="775">
        <f t="shared" si="216"/>
        <v>16.23737373737373</v>
      </c>
      <c r="L533" s="775">
        <f t="shared" si="216"/>
        <v>6.1111111111111143</v>
      </c>
      <c r="M533" s="775">
        <f t="shared" si="216"/>
        <v>10.732323232323225</v>
      </c>
      <c r="N533" s="775">
        <f t="shared" si="216"/>
        <v>12.045454545454533</v>
      </c>
      <c r="O533" s="787">
        <f>O530/O529*100-100</f>
        <v>12.651515151515142</v>
      </c>
      <c r="P533" s="774">
        <f t="shared" ref="P533:W533" si="217">P530/P529*100-100</f>
        <v>13.535353535353536</v>
      </c>
      <c r="Q533" s="775">
        <f t="shared" si="217"/>
        <v>13.813131313131308</v>
      </c>
      <c r="R533" s="775">
        <f t="shared" si="217"/>
        <v>12.348484848484858</v>
      </c>
      <c r="S533" s="775">
        <f t="shared" si="217"/>
        <v>14.671717171717177</v>
      </c>
      <c r="T533" s="775">
        <f t="shared" si="217"/>
        <v>13.409090909090907</v>
      </c>
      <c r="U533" s="775">
        <f t="shared" si="217"/>
        <v>12.777777777777771</v>
      </c>
      <c r="V533" s="787">
        <f t="shared" si="217"/>
        <v>14.242424242424235</v>
      </c>
      <c r="W533" s="480">
        <f t="shared" si="217"/>
        <v>12.5</v>
      </c>
      <c r="X533" s="547"/>
      <c r="Y533" s="210"/>
      <c r="Z533" s="210"/>
    </row>
    <row r="534" spans="1:26" ht="13.5" thickBot="1" x14ac:dyDescent="0.25">
      <c r="A534" s="484" t="s">
        <v>27</v>
      </c>
      <c r="B534" s="221">
        <f t="shared" ref="B534:W534" si="218">B530-B517</f>
        <v>4266</v>
      </c>
      <c r="C534" s="221">
        <f t="shared" si="218"/>
        <v>4340.2</v>
      </c>
      <c r="D534" s="221">
        <f t="shared" si="218"/>
        <v>4631.8</v>
      </c>
      <c r="E534" s="221">
        <f t="shared" si="218"/>
        <v>3877.2</v>
      </c>
      <c r="F534" s="221">
        <f t="shared" si="218"/>
        <v>4484</v>
      </c>
      <c r="G534" s="221">
        <f t="shared" si="218"/>
        <v>4227.3</v>
      </c>
      <c r="H534" s="226">
        <f t="shared" si="218"/>
        <v>4230.8</v>
      </c>
      <c r="I534" s="220">
        <f t="shared" si="218"/>
        <v>4453.7</v>
      </c>
      <c r="J534" s="221">
        <f t="shared" si="218"/>
        <v>4354.8</v>
      </c>
      <c r="K534" s="221">
        <f t="shared" si="218"/>
        <v>4534.1000000000004</v>
      </c>
      <c r="L534" s="221">
        <f t="shared" si="218"/>
        <v>4128.7</v>
      </c>
      <c r="M534" s="221">
        <f t="shared" si="218"/>
        <v>4302.8</v>
      </c>
      <c r="N534" s="221">
        <f t="shared" si="218"/>
        <v>4359.2</v>
      </c>
      <c r="O534" s="226">
        <f t="shared" si="218"/>
        <v>4389.8999999999996</v>
      </c>
      <c r="P534" s="220">
        <f t="shared" si="218"/>
        <v>4431.6000000000004</v>
      </c>
      <c r="Q534" s="221">
        <f t="shared" si="218"/>
        <v>4427</v>
      </c>
      <c r="R534" s="221">
        <f t="shared" si="218"/>
        <v>4364.6000000000004</v>
      </c>
      <c r="S534" s="221">
        <f t="shared" si="218"/>
        <v>4474.3</v>
      </c>
      <c r="T534" s="221">
        <f t="shared" si="218"/>
        <v>4413.2</v>
      </c>
      <c r="U534" s="221">
        <f t="shared" si="218"/>
        <v>4397.1000000000004</v>
      </c>
      <c r="V534" s="226">
        <f t="shared" si="218"/>
        <v>4455.1000000000004</v>
      </c>
      <c r="W534" s="370">
        <f t="shared" si="218"/>
        <v>4454.2780000000002</v>
      </c>
      <c r="X534" s="210"/>
      <c r="Y534" s="840"/>
      <c r="Z534" s="840"/>
    </row>
    <row r="535" spans="1:26" x14ac:dyDescent="0.2">
      <c r="A535" s="267" t="s">
        <v>51</v>
      </c>
      <c r="B535" s="851">
        <f>[1]LF!$E$371</f>
        <v>589</v>
      </c>
      <c r="C535" s="852">
        <f>[1]LF!$Q$371</f>
        <v>593</v>
      </c>
      <c r="D535" s="852">
        <f>[1]LF!$AC$371</f>
        <v>592</v>
      </c>
      <c r="E535" s="852">
        <f>[1]LF!$AO$371</f>
        <v>118</v>
      </c>
      <c r="F535" s="852">
        <f>[1]LF!$BA$371</f>
        <v>587</v>
      </c>
      <c r="G535" s="852">
        <f>[1]LF!$BM$371</f>
        <v>589</v>
      </c>
      <c r="H535" s="853">
        <f>[1]LF!$BY$371</f>
        <v>586</v>
      </c>
      <c r="I535" s="854">
        <f>[1]LF!$CK$371</f>
        <v>575</v>
      </c>
      <c r="J535" s="852">
        <f>[1]LF!$CW$371</f>
        <v>575</v>
      </c>
      <c r="K535" s="852">
        <f>[1]LF!$DI$371</f>
        <v>589</v>
      </c>
      <c r="L535" s="852">
        <f>[1]LF!$DU$371</f>
        <v>143</v>
      </c>
      <c r="M535" s="852">
        <f>[1]LF!$EG$371</f>
        <v>592</v>
      </c>
      <c r="N535" s="852">
        <f>[1]LF!$ES$371</f>
        <v>579</v>
      </c>
      <c r="O535" s="855">
        <f>[1]LF!$FE$371</f>
        <v>576</v>
      </c>
      <c r="P535" s="851">
        <f>[1]LF!$FQ$371</f>
        <v>589</v>
      </c>
      <c r="Q535" s="852">
        <f>[1]LF!$GC$371</f>
        <v>598</v>
      </c>
      <c r="R535" s="852">
        <f>[1]LF!$GO$371</f>
        <v>602</v>
      </c>
      <c r="S535" s="852">
        <f>[1]LF!$HA$371</f>
        <v>66</v>
      </c>
      <c r="T535" s="852">
        <f>[1]LF!$HM$371</f>
        <v>606</v>
      </c>
      <c r="U535" s="852">
        <f>[1]LF!$HY$371</f>
        <v>597</v>
      </c>
      <c r="V535" s="853">
        <f>[1]LF!$IK$371</f>
        <v>599</v>
      </c>
      <c r="W535" s="371">
        <f>SUM(B535:V535)</f>
        <v>10940</v>
      </c>
      <c r="X535" s="840" t="s">
        <v>56</v>
      </c>
      <c r="Y535" s="265">
        <f>W521-W535</f>
        <v>514</v>
      </c>
      <c r="Z535" s="266">
        <f>Y535/W535</f>
        <v>4.6983546617915907E-2</v>
      </c>
    </row>
    <row r="536" spans="1:26" x14ac:dyDescent="0.2">
      <c r="A536" s="267" t="s">
        <v>28</v>
      </c>
      <c r="B536" s="845"/>
      <c r="C536" s="846"/>
      <c r="D536" s="846"/>
      <c r="E536" s="846"/>
      <c r="F536" s="846"/>
      <c r="G536" s="846"/>
      <c r="H536" s="847"/>
      <c r="I536" s="845"/>
      <c r="J536" s="846"/>
      <c r="K536" s="846"/>
      <c r="L536" s="846"/>
      <c r="M536" s="846"/>
      <c r="N536" s="846"/>
      <c r="O536" s="847"/>
      <c r="P536" s="866"/>
      <c r="Q536" s="867"/>
      <c r="R536" s="867"/>
      <c r="S536" s="867"/>
      <c r="T536" s="867"/>
      <c r="U536" s="867"/>
      <c r="V536" s="868"/>
      <c r="W536" s="841"/>
      <c r="X536" s="840" t="s">
        <v>57</v>
      </c>
      <c r="Y536" s="840">
        <v>163.66999999999999</v>
      </c>
      <c r="Z536" s="840"/>
    </row>
    <row r="537" spans="1:26" ht="13.5" thickBot="1" x14ac:dyDescent="0.25">
      <c r="A537" s="268" t="s">
        <v>26</v>
      </c>
      <c r="B537" s="216">
        <f t="shared" ref="B537:V537" si="219">(B536-B523)</f>
        <v>0</v>
      </c>
      <c r="C537" s="217">
        <f t="shared" si="219"/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322">
        <f t="shared" si="219"/>
        <v>0</v>
      </c>
      <c r="I537" s="216">
        <f t="shared" si="219"/>
        <v>0</v>
      </c>
      <c r="J537" s="217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322">
        <f t="shared" si="219"/>
        <v>0</v>
      </c>
      <c r="P537" s="216">
        <f t="shared" si="219"/>
        <v>0</v>
      </c>
      <c r="Q537" s="217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322">
        <f t="shared" si="219"/>
        <v>0</v>
      </c>
      <c r="W537" s="333"/>
      <c r="X537" s="835" t="s">
        <v>26</v>
      </c>
      <c r="Y537" s="835">
        <f>Y536-Y522</f>
        <v>-0.49000000000000909</v>
      </c>
      <c r="Z537" s="835"/>
    </row>
    <row r="538" spans="1:26" x14ac:dyDescent="0.2">
      <c r="A538" s="840"/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</row>
    <row r="540" spans="1:26" ht="13.5" thickBot="1" x14ac:dyDescent="0.25"/>
    <row r="541" spans="1:26" ht="13.5" thickBot="1" x14ac:dyDescent="0.25">
      <c r="A541" s="230" t="s">
        <v>252</v>
      </c>
      <c r="B541" s="968" t="s">
        <v>53</v>
      </c>
      <c r="C541" s="969"/>
      <c r="D541" s="969"/>
      <c r="E541" s="969"/>
      <c r="F541" s="969"/>
      <c r="G541" s="969"/>
      <c r="H541" s="970"/>
      <c r="I541" s="968" t="s">
        <v>114</v>
      </c>
      <c r="J541" s="969"/>
      <c r="K541" s="969"/>
      <c r="L541" s="969"/>
      <c r="M541" s="969"/>
      <c r="N541" s="969"/>
      <c r="O541" s="970"/>
      <c r="P541" s="968" t="s">
        <v>63</v>
      </c>
      <c r="Q541" s="969"/>
      <c r="R541" s="969"/>
      <c r="S541" s="969"/>
      <c r="T541" s="969"/>
      <c r="U541" s="969"/>
      <c r="V541" s="970"/>
      <c r="W541" s="971" t="s">
        <v>55</v>
      </c>
      <c r="X541" s="861">
        <v>856</v>
      </c>
      <c r="Y541" s="861"/>
      <c r="Z541" s="861"/>
    </row>
    <row r="542" spans="1:26" x14ac:dyDescent="0.2">
      <c r="A542" s="231" t="s">
        <v>54</v>
      </c>
      <c r="B542" s="863">
        <v>1</v>
      </c>
      <c r="C542" s="864">
        <v>2</v>
      </c>
      <c r="D542" s="864">
        <v>3</v>
      </c>
      <c r="E542" s="864">
        <v>4</v>
      </c>
      <c r="F542" s="864">
        <v>5</v>
      </c>
      <c r="G542" s="864">
        <v>6</v>
      </c>
      <c r="H542" s="865">
        <v>7</v>
      </c>
      <c r="I542" s="863">
        <v>1</v>
      </c>
      <c r="J542" s="864">
        <v>2</v>
      </c>
      <c r="K542" s="864">
        <v>3</v>
      </c>
      <c r="L542" s="864">
        <v>4</v>
      </c>
      <c r="M542" s="864">
        <v>5</v>
      </c>
      <c r="N542" s="864">
        <v>6</v>
      </c>
      <c r="O542" s="865">
        <v>7</v>
      </c>
      <c r="P542" s="863">
        <v>1</v>
      </c>
      <c r="Q542" s="864">
        <v>2</v>
      </c>
      <c r="R542" s="864">
        <v>3</v>
      </c>
      <c r="S542" s="864">
        <v>4</v>
      </c>
      <c r="T542" s="864">
        <v>5</v>
      </c>
      <c r="U542" s="864">
        <v>6</v>
      </c>
      <c r="V542" s="865">
        <v>7</v>
      </c>
      <c r="W542" s="972"/>
      <c r="X542" s="861"/>
      <c r="Y542" s="861"/>
      <c r="Z542" s="861"/>
    </row>
    <row r="543" spans="1:26" x14ac:dyDescent="0.2">
      <c r="A543" s="236" t="s">
        <v>3</v>
      </c>
      <c r="B543" s="874">
        <v>3978</v>
      </c>
      <c r="C543" s="849">
        <v>3978</v>
      </c>
      <c r="D543" s="849">
        <v>3978</v>
      </c>
      <c r="E543" s="849">
        <v>3978</v>
      </c>
      <c r="F543" s="849">
        <v>3978</v>
      </c>
      <c r="G543" s="849">
        <v>3978</v>
      </c>
      <c r="H543" s="848">
        <v>3978</v>
      </c>
      <c r="I543" s="874">
        <v>3978</v>
      </c>
      <c r="J543" s="849">
        <v>3978</v>
      </c>
      <c r="K543" s="849">
        <v>3978</v>
      </c>
      <c r="L543" s="849">
        <v>3978</v>
      </c>
      <c r="M543" s="849">
        <v>3978</v>
      </c>
      <c r="N543" s="849">
        <v>3978</v>
      </c>
      <c r="O543" s="848">
        <v>3978</v>
      </c>
      <c r="P543" s="874">
        <v>3978</v>
      </c>
      <c r="Q543" s="849">
        <v>3978</v>
      </c>
      <c r="R543" s="849">
        <v>3978</v>
      </c>
      <c r="S543" s="849">
        <v>3978</v>
      </c>
      <c r="T543" s="849">
        <v>3978</v>
      </c>
      <c r="U543" s="849">
        <v>3978</v>
      </c>
      <c r="V543" s="848">
        <v>3978</v>
      </c>
      <c r="W543" s="869">
        <v>3978</v>
      </c>
      <c r="X543" s="210"/>
      <c r="Y543" s="313"/>
      <c r="Z543" s="313"/>
    </row>
    <row r="544" spans="1:26" x14ac:dyDescent="0.2">
      <c r="A544" s="241" t="s">
        <v>6</v>
      </c>
      <c r="B544" s="242">
        <v>4544</v>
      </c>
      <c r="C544" s="243">
        <v>4663</v>
      </c>
      <c r="D544" s="243">
        <v>4520</v>
      </c>
      <c r="E544" s="243">
        <v>4688</v>
      </c>
      <c r="F544" s="243">
        <v>4538</v>
      </c>
      <c r="G544" s="243">
        <v>4429</v>
      </c>
      <c r="H544" s="244">
        <v>4577</v>
      </c>
      <c r="I544" s="242">
        <v>4528</v>
      </c>
      <c r="J544" s="243">
        <v>4488</v>
      </c>
      <c r="K544" s="243">
        <v>4587</v>
      </c>
      <c r="L544" s="243">
        <v>4256</v>
      </c>
      <c r="M544" s="243">
        <v>4532</v>
      </c>
      <c r="N544" s="243">
        <v>4503</v>
      </c>
      <c r="O544" s="244">
        <v>4426</v>
      </c>
      <c r="P544" s="242">
        <v>4552</v>
      </c>
      <c r="Q544" s="243">
        <v>4540</v>
      </c>
      <c r="R544" s="243">
        <v>4856</v>
      </c>
      <c r="S544" s="243">
        <v>4661</v>
      </c>
      <c r="T544" s="243">
        <v>4764</v>
      </c>
      <c r="U544" s="243">
        <v>4394</v>
      </c>
      <c r="V544" s="244">
        <v>4353</v>
      </c>
      <c r="W544" s="390">
        <v>4544</v>
      </c>
      <c r="X544" s="228"/>
      <c r="Y544" s="861"/>
      <c r="Z544" s="861"/>
    </row>
    <row r="545" spans="1:26" x14ac:dyDescent="0.2">
      <c r="A545" s="231" t="s">
        <v>7</v>
      </c>
      <c r="B545" s="245">
        <v>75.599999999999994</v>
      </c>
      <c r="C545" s="246">
        <v>75.599999999999994</v>
      </c>
      <c r="D545" s="246">
        <v>80</v>
      </c>
      <c r="E545" s="246">
        <v>68.8</v>
      </c>
      <c r="F545" s="246">
        <v>64.400000000000006</v>
      </c>
      <c r="G545" s="246">
        <v>66.7</v>
      </c>
      <c r="H545" s="247">
        <v>64.400000000000006</v>
      </c>
      <c r="I545" s="245">
        <v>75.599999999999994</v>
      </c>
      <c r="J545" s="246">
        <v>77.8</v>
      </c>
      <c r="K545" s="246">
        <v>75.599999999999994</v>
      </c>
      <c r="L545" s="246">
        <v>50</v>
      </c>
      <c r="M545" s="246">
        <v>82.2</v>
      </c>
      <c r="N545" s="246">
        <v>64.400000000000006</v>
      </c>
      <c r="O545" s="247">
        <v>82.2</v>
      </c>
      <c r="P545" s="245">
        <v>73.3</v>
      </c>
      <c r="Q545" s="246">
        <v>77.8</v>
      </c>
      <c r="R545" s="246">
        <v>88.9</v>
      </c>
      <c r="S545" s="246">
        <v>75</v>
      </c>
      <c r="T545" s="246">
        <v>75.599999999999994</v>
      </c>
      <c r="U545" s="246">
        <v>60</v>
      </c>
      <c r="V545" s="247">
        <v>68.900000000000006</v>
      </c>
      <c r="W545" s="441">
        <v>0.71599999999999997</v>
      </c>
      <c r="X545" s="210"/>
      <c r="Y545" s="210"/>
      <c r="Z545" s="210"/>
    </row>
    <row r="546" spans="1:26" ht="13.5" thickBot="1" x14ac:dyDescent="0.25">
      <c r="A546" s="256" t="s">
        <v>8</v>
      </c>
      <c r="B546" s="870">
        <v>8.6</v>
      </c>
      <c r="C546" s="871">
        <v>9.1999999999999993</v>
      </c>
      <c r="D546" s="871">
        <v>7.4</v>
      </c>
      <c r="E546" s="871">
        <v>9.9</v>
      </c>
      <c r="F546" s="699">
        <v>0.09</v>
      </c>
      <c r="G546" s="699">
        <v>9.1999999999999998E-2</v>
      </c>
      <c r="H546" s="700">
        <v>0.104</v>
      </c>
      <c r="I546" s="698">
        <v>7.9000000000000001E-2</v>
      </c>
      <c r="J546" s="699">
        <v>8.1000000000000003E-2</v>
      </c>
      <c r="K546" s="699">
        <v>8.5000000000000006E-2</v>
      </c>
      <c r="L546" s="699">
        <v>0.11799999999999999</v>
      </c>
      <c r="M546" s="699">
        <v>7.8E-2</v>
      </c>
      <c r="N546" s="699">
        <v>0.114</v>
      </c>
      <c r="O546" s="700">
        <v>7.5999999999999998E-2</v>
      </c>
      <c r="P546" s="698">
        <v>8.8999999999999996E-2</v>
      </c>
      <c r="Q546" s="699">
        <v>7.4999999999999997E-2</v>
      </c>
      <c r="R546" s="699">
        <v>6.2E-2</v>
      </c>
      <c r="S546" s="699">
        <v>8.8999999999999996E-2</v>
      </c>
      <c r="T546" s="699">
        <v>8.4000000000000005E-2</v>
      </c>
      <c r="U546" s="699">
        <v>0.104</v>
      </c>
      <c r="V546" s="700">
        <v>9.0999999999999998E-2</v>
      </c>
      <c r="W546" s="442">
        <v>9.0999999999999998E-2</v>
      </c>
      <c r="X546" s="228"/>
      <c r="Y546" s="861"/>
      <c r="Z546" s="861"/>
    </row>
    <row r="547" spans="1:26" x14ac:dyDescent="0.2">
      <c r="A547" s="483" t="s">
        <v>1</v>
      </c>
      <c r="B547" s="774">
        <f t="shared" ref="B547:E547" si="220">B544/B543*100-100</f>
        <v>14.228255404725985</v>
      </c>
      <c r="C547" s="775">
        <f t="shared" si="220"/>
        <v>17.219708396178987</v>
      </c>
      <c r="D547" s="775">
        <f t="shared" si="220"/>
        <v>13.624937154348913</v>
      </c>
      <c r="E547" s="775">
        <f t="shared" si="220"/>
        <v>17.848164906988444</v>
      </c>
      <c r="F547" s="775">
        <f>F544/F543*100-100</f>
        <v>14.077425842131717</v>
      </c>
      <c r="G547" s="775">
        <f t="shared" ref="G547:N547" si="221">G544/G543*100-100</f>
        <v>11.337355455002523</v>
      </c>
      <c r="H547" s="787">
        <f t="shared" si="221"/>
        <v>15.057817998994466</v>
      </c>
      <c r="I547" s="774">
        <f t="shared" si="221"/>
        <v>13.826043237807937</v>
      </c>
      <c r="J547" s="775">
        <f t="shared" si="221"/>
        <v>12.820512820512818</v>
      </c>
      <c r="K547" s="775">
        <f t="shared" si="221"/>
        <v>15.309200603318246</v>
      </c>
      <c r="L547" s="775">
        <f t="shared" si="221"/>
        <v>6.9884364002011097</v>
      </c>
      <c r="M547" s="775">
        <f t="shared" si="221"/>
        <v>13.926596279537449</v>
      </c>
      <c r="N547" s="775">
        <f t="shared" si="221"/>
        <v>13.197586726998495</v>
      </c>
      <c r="O547" s="787">
        <f>O544/O543*100-100</f>
        <v>11.261940673705382</v>
      </c>
      <c r="P547" s="774">
        <f t="shared" ref="P547:W547" si="222">P544/P543*100-100</f>
        <v>14.429361488185009</v>
      </c>
      <c r="Q547" s="775">
        <f t="shared" si="222"/>
        <v>14.127702362996473</v>
      </c>
      <c r="R547" s="775">
        <f t="shared" si="222"/>
        <v>22.071392659627961</v>
      </c>
      <c r="S547" s="775">
        <f t="shared" si="222"/>
        <v>17.169431875314231</v>
      </c>
      <c r="T547" s="775">
        <f t="shared" si="222"/>
        <v>19.758672699849171</v>
      </c>
      <c r="U547" s="775">
        <f t="shared" si="222"/>
        <v>10.457516339869287</v>
      </c>
      <c r="V547" s="787">
        <f t="shared" si="222"/>
        <v>9.426847662141796</v>
      </c>
      <c r="W547" s="480">
        <f t="shared" si="222"/>
        <v>14.228255404725985</v>
      </c>
      <c r="X547" s="547"/>
      <c r="Y547" s="210"/>
      <c r="Z547" s="210"/>
    </row>
    <row r="548" spans="1:26" ht="13.5" thickBot="1" x14ac:dyDescent="0.25">
      <c r="A548" s="484" t="s">
        <v>27</v>
      </c>
      <c r="B548" s="220">
        <f t="shared" ref="B548:W548" si="223">B544-B531</f>
        <v>4468.3999999999996</v>
      </c>
      <c r="C548" s="221">
        <f t="shared" si="223"/>
        <v>4585.2</v>
      </c>
      <c r="D548" s="221">
        <f t="shared" si="223"/>
        <v>4437.8</v>
      </c>
      <c r="E548" s="221">
        <f t="shared" si="223"/>
        <v>4628</v>
      </c>
      <c r="F548" s="221">
        <f t="shared" si="223"/>
        <v>4460.2</v>
      </c>
      <c r="G548" s="221">
        <f t="shared" si="223"/>
        <v>4362.3</v>
      </c>
      <c r="H548" s="226">
        <f t="shared" si="223"/>
        <v>4519.2</v>
      </c>
      <c r="I548" s="220">
        <f t="shared" si="223"/>
        <v>4472.3999999999996</v>
      </c>
      <c r="J548" s="221">
        <f t="shared" si="223"/>
        <v>4408</v>
      </c>
      <c r="K548" s="221">
        <f t="shared" si="223"/>
        <v>4511.3999999999996</v>
      </c>
      <c r="L548" s="221">
        <f t="shared" si="223"/>
        <v>4189.3</v>
      </c>
      <c r="M548" s="221">
        <f t="shared" si="223"/>
        <v>4467.6000000000004</v>
      </c>
      <c r="N548" s="221">
        <f t="shared" si="223"/>
        <v>4436.3</v>
      </c>
      <c r="O548" s="226">
        <f t="shared" si="223"/>
        <v>4348.2</v>
      </c>
      <c r="P548" s="220">
        <f t="shared" si="223"/>
        <v>4491.1000000000004</v>
      </c>
      <c r="Q548" s="221">
        <f t="shared" si="223"/>
        <v>4448.8999999999996</v>
      </c>
      <c r="R548" s="221">
        <f t="shared" si="223"/>
        <v>4775.1000000000004</v>
      </c>
      <c r="S548" s="221">
        <f t="shared" si="223"/>
        <v>4586</v>
      </c>
      <c r="T548" s="221">
        <f t="shared" si="223"/>
        <v>4692.3</v>
      </c>
      <c r="U548" s="221">
        <f t="shared" si="223"/>
        <v>4317.8999999999996</v>
      </c>
      <c r="V548" s="226">
        <f t="shared" si="223"/>
        <v>4268.6000000000004</v>
      </c>
      <c r="W548" s="370">
        <f t="shared" si="223"/>
        <v>4543.2809999999999</v>
      </c>
      <c r="X548" s="210"/>
      <c r="Y548" s="861"/>
      <c r="Z548" s="861"/>
    </row>
    <row r="549" spans="1:26" x14ac:dyDescent="0.2">
      <c r="A549" s="267" t="s">
        <v>51</v>
      </c>
      <c r="B549" s="851">
        <v>601</v>
      </c>
      <c r="C549" s="852">
        <v>614</v>
      </c>
      <c r="D549" s="852">
        <v>612</v>
      </c>
      <c r="E549" s="852">
        <v>139</v>
      </c>
      <c r="F549" s="852">
        <v>605</v>
      </c>
      <c r="G549" s="852">
        <v>610</v>
      </c>
      <c r="H549" s="853">
        <v>608</v>
      </c>
      <c r="I549" s="854">
        <v>604</v>
      </c>
      <c r="J549" s="852">
        <v>609</v>
      </c>
      <c r="K549" s="852">
        <v>606</v>
      </c>
      <c r="L549" s="852">
        <v>146</v>
      </c>
      <c r="M549" s="852">
        <v>607</v>
      </c>
      <c r="N549" s="852">
        <v>608</v>
      </c>
      <c r="O549" s="855">
        <v>604</v>
      </c>
      <c r="P549" s="851">
        <v>614</v>
      </c>
      <c r="Q549" s="852">
        <v>604</v>
      </c>
      <c r="R549" s="852">
        <v>613</v>
      </c>
      <c r="S549" s="852">
        <v>135</v>
      </c>
      <c r="T549" s="852">
        <v>613</v>
      </c>
      <c r="U549" s="852">
        <v>605</v>
      </c>
      <c r="V549" s="853">
        <v>612</v>
      </c>
      <c r="W549" s="371">
        <f>SUM(B549:V549)</f>
        <v>11369</v>
      </c>
      <c r="X549" s="861" t="s">
        <v>56</v>
      </c>
      <c r="Y549" s="265">
        <f>W535-W549</f>
        <v>-429</v>
      </c>
      <c r="Z549" s="266">
        <f>Y549/W549</f>
        <v>-3.7734189462573668E-2</v>
      </c>
    </row>
    <row r="550" spans="1:26" x14ac:dyDescent="0.2">
      <c r="A550" s="267" t="s">
        <v>28</v>
      </c>
      <c r="B550" s="866"/>
      <c r="C550" s="867"/>
      <c r="D550" s="867"/>
      <c r="E550" s="867"/>
      <c r="F550" s="867"/>
      <c r="G550" s="867"/>
      <c r="H550" s="868"/>
      <c r="I550" s="866"/>
      <c r="J550" s="867"/>
      <c r="K550" s="867"/>
      <c r="L550" s="867"/>
      <c r="M550" s="867"/>
      <c r="N550" s="867"/>
      <c r="O550" s="868"/>
      <c r="P550" s="866"/>
      <c r="Q550" s="867"/>
      <c r="R550" s="867"/>
      <c r="S550" s="867"/>
      <c r="T550" s="867"/>
      <c r="U550" s="867"/>
      <c r="V550" s="868"/>
      <c r="W550" s="862"/>
      <c r="X550" s="861" t="s">
        <v>57</v>
      </c>
      <c r="Y550" s="861">
        <v>163.19999999999999</v>
      </c>
      <c r="Z550" s="861"/>
    </row>
    <row r="551" spans="1:26" ht="13.5" thickBot="1" x14ac:dyDescent="0.25">
      <c r="A551" s="268" t="s">
        <v>26</v>
      </c>
      <c r="B551" s="216">
        <f t="shared" ref="B551:V551" si="224">(B550-B537)</f>
        <v>0</v>
      </c>
      <c r="C551" s="217">
        <f t="shared" si="224"/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322">
        <f t="shared" si="224"/>
        <v>0</v>
      </c>
      <c r="I551" s="216">
        <f t="shared" si="224"/>
        <v>0</v>
      </c>
      <c r="J551" s="217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322">
        <f t="shared" si="224"/>
        <v>0</v>
      </c>
      <c r="P551" s="216">
        <f t="shared" si="224"/>
        <v>0</v>
      </c>
      <c r="Q551" s="217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322">
        <f t="shared" si="224"/>
        <v>0</v>
      </c>
      <c r="W551" s="333"/>
      <c r="X551" s="861" t="s">
        <v>26</v>
      </c>
      <c r="Y551" s="861">
        <f>Y550-Y536</f>
        <v>-0.46999999999999886</v>
      </c>
      <c r="Z551" s="861"/>
    </row>
    <row r="554" spans="1:26" ht="13.5" thickBot="1" x14ac:dyDescent="0.25"/>
    <row r="555" spans="1:26" ht="13.5" thickBot="1" x14ac:dyDescent="0.25">
      <c r="A555" s="230" t="s">
        <v>253</v>
      </c>
      <c r="B555" s="968" t="s">
        <v>53</v>
      </c>
      <c r="C555" s="969"/>
      <c r="D555" s="969"/>
      <c r="E555" s="969"/>
      <c r="F555" s="969"/>
      <c r="G555" s="969"/>
      <c r="H555" s="970"/>
      <c r="I555" s="968" t="s">
        <v>114</v>
      </c>
      <c r="J555" s="969"/>
      <c r="K555" s="969"/>
      <c r="L555" s="969"/>
      <c r="M555" s="969"/>
      <c r="N555" s="969"/>
      <c r="O555" s="970"/>
      <c r="P555" s="968" t="s">
        <v>63</v>
      </c>
      <c r="Q555" s="969"/>
      <c r="R555" s="969"/>
      <c r="S555" s="969"/>
      <c r="T555" s="969"/>
      <c r="U555" s="969"/>
      <c r="V555" s="970"/>
      <c r="W555" s="971" t="s">
        <v>55</v>
      </c>
      <c r="X555" s="880">
        <v>855</v>
      </c>
      <c r="Y555" s="880"/>
      <c r="Z555" s="880"/>
    </row>
    <row r="556" spans="1:26" x14ac:dyDescent="0.2">
      <c r="A556" s="231" t="s">
        <v>54</v>
      </c>
      <c r="B556" s="882">
        <v>1</v>
      </c>
      <c r="C556" s="883">
        <v>2</v>
      </c>
      <c r="D556" s="883">
        <v>3</v>
      </c>
      <c r="E556" s="883">
        <v>4</v>
      </c>
      <c r="F556" s="883">
        <v>5</v>
      </c>
      <c r="G556" s="883">
        <v>6</v>
      </c>
      <c r="H556" s="884">
        <v>7</v>
      </c>
      <c r="I556" s="882">
        <v>1</v>
      </c>
      <c r="J556" s="883">
        <v>2</v>
      </c>
      <c r="K556" s="883">
        <v>3</v>
      </c>
      <c r="L556" s="883">
        <v>4</v>
      </c>
      <c r="M556" s="883">
        <v>5</v>
      </c>
      <c r="N556" s="883">
        <v>6</v>
      </c>
      <c r="O556" s="884">
        <v>7</v>
      </c>
      <c r="P556" s="882">
        <v>1</v>
      </c>
      <c r="Q556" s="883">
        <v>2</v>
      </c>
      <c r="R556" s="883">
        <v>3</v>
      </c>
      <c r="S556" s="883">
        <v>4</v>
      </c>
      <c r="T556" s="883">
        <v>5</v>
      </c>
      <c r="U556" s="883">
        <v>6</v>
      </c>
      <c r="V556" s="884">
        <v>7</v>
      </c>
      <c r="W556" s="972"/>
      <c r="X556" s="880"/>
      <c r="Y556" s="880"/>
      <c r="Z556" s="880"/>
    </row>
    <row r="557" spans="1:26" x14ac:dyDescent="0.2">
      <c r="A557" s="236" t="s">
        <v>3</v>
      </c>
      <c r="B557" s="874">
        <v>3996</v>
      </c>
      <c r="C557" s="849">
        <v>3996</v>
      </c>
      <c r="D557" s="849">
        <v>3996</v>
      </c>
      <c r="E557" s="849">
        <v>3996</v>
      </c>
      <c r="F557" s="849">
        <v>3996</v>
      </c>
      <c r="G557" s="849">
        <v>3996</v>
      </c>
      <c r="H557" s="848">
        <v>3996</v>
      </c>
      <c r="I557" s="874">
        <v>3996</v>
      </c>
      <c r="J557" s="849">
        <v>3996</v>
      </c>
      <c r="K557" s="849">
        <v>3996</v>
      </c>
      <c r="L557" s="849">
        <v>3996</v>
      </c>
      <c r="M557" s="849">
        <v>3996</v>
      </c>
      <c r="N557" s="849">
        <v>3996</v>
      </c>
      <c r="O557" s="848">
        <v>3996</v>
      </c>
      <c r="P557" s="874">
        <v>3996</v>
      </c>
      <c r="Q557" s="849">
        <v>3996</v>
      </c>
      <c r="R557" s="849">
        <v>3996</v>
      </c>
      <c r="S557" s="849">
        <v>3996</v>
      </c>
      <c r="T557" s="849">
        <v>3996</v>
      </c>
      <c r="U557" s="849">
        <v>3996</v>
      </c>
      <c r="V557" s="848">
        <v>3996</v>
      </c>
      <c r="W557" s="869">
        <v>3996</v>
      </c>
      <c r="X557" s="210"/>
      <c r="Y557" s="313"/>
      <c r="Z557" s="313"/>
    </row>
    <row r="558" spans="1:26" x14ac:dyDescent="0.2">
      <c r="A558" s="241" t="s">
        <v>6</v>
      </c>
      <c r="B558" s="242">
        <v>4453</v>
      </c>
      <c r="C558" s="243">
        <v>4706</v>
      </c>
      <c r="D558" s="243">
        <v>4746</v>
      </c>
      <c r="E558" s="243">
        <v>4551</v>
      </c>
      <c r="F558" s="243">
        <v>4730</v>
      </c>
      <c r="G558" s="243">
        <v>4410</v>
      </c>
      <c r="H558" s="244">
        <v>4505</v>
      </c>
      <c r="I558" s="242">
        <v>4553</v>
      </c>
      <c r="J558" s="243">
        <v>4587</v>
      </c>
      <c r="K558" s="243">
        <v>4540</v>
      </c>
      <c r="L558" s="243">
        <v>3987</v>
      </c>
      <c r="M558" s="243">
        <v>4646</v>
      </c>
      <c r="N558" s="243">
        <v>4671</v>
      </c>
      <c r="O558" s="244">
        <v>4694</v>
      </c>
      <c r="P558" s="242">
        <v>4634</v>
      </c>
      <c r="Q558" s="243">
        <v>4743</v>
      </c>
      <c r="R558" s="243">
        <v>4666</v>
      </c>
      <c r="S558" s="243">
        <v>4587</v>
      </c>
      <c r="T558" s="243">
        <v>4737</v>
      </c>
      <c r="U558" s="243">
        <v>4618</v>
      </c>
      <c r="V558" s="244">
        <v>4644</v>
      </c>
      <c r="W558" s="390">
        <v>4614</v>
      </c>
      <c r="X558" s="228"/>
      <c r="Y558" s="880"/>
      <c r="Z558" s="880"/>
    </row>
    <row r="559" spans="1:26" x14ac:dyDescent="0.2">
      <c r="A559" s="231" t="s">
        <v>7</v>
      </c>
      <c r="B559" s="245">
        <v>73.3</v>
      </c>
      <c r="C559" s="246">
        <v>73.3</v>
      </c>
      <c r="D559" s="246">
        <v>77.8</v>
      </c>
      <c r="E559" s="246">
        <v>73.3</v>
      </c>
      <c r="F559" s="246">
        <v>77.8</v>
      </c>
      <c r="G559" s="246">
        <v>71.099999999999994</v>
      </c>
      <c r="H559" s="247">
        <v>68.900000000000006</v>
      </c>
      <c r="I559" s="245">
        <v>77.8</v>
      </c>
      <c r="J559" s="246">
        <v>64.400000000000006</v>
      </c>
      <c r="K559" s="246">
        <v>64.400000000000006</v>
      </c>
      <c r="L559" s="246">
        <v>53.3</v>
      </c>
      <c r="M559" s="246">
        <v>80</v>
      </c>
      <c r="N559" s="246">
        <v>66.7</v>
      </c>
      <c r="O559" s="247">
        <v>77.8</v>
      </c>
      <c r="P559" s="245">
        <v>77.8</v>
      </c>
      <c r="Q559" s="246">
        <v>82.2</v>
      </c>
      <c r="R559" s="246">
        <v>82.2</v>
      </c>
      <c r="S559" s="246">
        <v>93.3</v>
      </c>
      <c r="T559" s="246">
        <v>82.2</v>
      </c>
      <c r="U559" s="246">
        <v>75.599999999999994</v>
      </c>
      <c r="V559" s="247">
        <v>80</v>
      </c>
      <c r="W559" s="441">
        <v>0.72199999999999998</v>
      </c>
      <c r="X559" s="210"/>
      <c r="Y559" s="210"/>
      <c r="Z559" s="210"/>
    </row>
    <row r="560" spans="1:26" ht="13.5" thickBot="1" x14ac:dyDescent="0.25">
      <c r="A560" s="256" t="s">
        <v>8</v>
      </c>
      <c r="B560" s="898">
        <v>0.1</v>
      </c>
      <c r="C560" s="899">
        <v>0.10299999999999999</v>
      </c>
      <c r="D560" s="899">
        <v>7.3999999999999996E-2</v>
      </c>
      <c r="E560" s="899">
        <v>8.1000000000000003E-2</v>
      </c>
      <c r="F560" s="699">
        <v>8.1000000000000003E-2</v>
      </c>
      <c r="G560" s="699">
        <v>8.6999999999999994E-2</v>
      </c>
      <c r="H560" s="700">
        <v>9.8000000000000004E-2</v>
      </c>
      <c r="I560" s="698">
        <v>8.3000000000000004E-2</v>
      </c>
      <c r="J560" s="699">
        <v>9.6000000000000002E-2</v>
      </c>
      <c r="K560" s="699">
        <v>9.5000000000000001E-2</v>
      </c>
      <c r="L560" s="699">
        <v>9.9000000000000005E-2</v>
      </c>
      <c r="M560" s="699">
        <v>7.0000000000000007E-2</v>
      </c>
      <c r="N560" s="699">
        <v>8.7999999999999995E-2</v>
      </c>
      <c r="O560" s="700">
        <v>9.1999999999999998E-2</v>
      </c>
      <c r="P560" s="698">
        <v>8.6</v>
      </c>
      <c r="Q560" s="699">
        <v>8.1</v>
      </c>
      <c r="R560" s="699">
        <v>7.7</v>
      </c>
      <c r="S560" s="699">
        <v>8.4</v>
      </c>
      <c r="T560" s="699">
        <v>0.08</v>
      </c>
      <c r="U560" s="699">
        <v>8.5999999999999993E-2</v>
      </c>
      <c r="V560" s="700">
        <v>8.2000000000000003E-2</v>
      </c>
      <c r="W560" s="442">
        <v>0.09</v>
      </c>
      <c r="X560" s="228"/>
      <c r="Y560" s="880"/>
      <c r="Z560" s="880"/>
    </row>
    <row r="561" spans="1:26" x14ac:dyDescent="0.2">
      <c r="A561" s="483" t="s">
        <v>1</v>
      </c>
      <c r="B561" s="774">
        <f t="shared" ref="B561:E561" si="225">B558/B557*100-100</f>
        <v>11.436436436436438</v>
      </c>
      <c r="C561" s="775">
        <f t="shared" si="225"/>
        <v>17.767767767767765</v>
      </c>
      <c r="D561" s="775">
        <f t="shared" si="225"/>
        <v>18.768768768768766</v>
      </c>
      <c r="E561" s="775">
        <f t="shared" si="225"/>
        <v>13.888888888888886</v>
      </c>
      <c r="F561" s="775">
        <f>F558/F557*100-100</f>
        <v>18.368368368368365</v>
      </c>
      <c r="G561" s="775">
        <f t="shared" ref="G561:N561" si="226">G558/G557*100-100</f>
        <v>10.36036036036036</v>
      </c>
      <c r="H561" s="787">
        <f t="shared" si="226"/>
        <v>12.737737737737746</v>
      </c>
      <c r="I561" s="774">
        <f t="shared" si="226"/>
        <v>13.938938938938932</v>
      </c>
      <c r="J561" s="775">
        <f t="shared" si="226"/>
        <v>14.789789789789793</v>
      </c>
      <c r="K561" s="775">
        <f t="shared" si="226"/>
        <v>13.613613613613623</v>
      </c>
      <c r="L561" s="775">
        <f t="shared" si="226"/>
        <v>-0.22522522522521626</v>
      </c>
      <c r="M561" s="775">
        <f t="shared" si="226"/>
        <v>16.266266266266257</v>
      </c>
      <c r="N561" s="775">
        <f t="shared" si="226"/>
        <v>16.891891891891888</v>
      </c>
      <c r="O561" s="787">
        <f>O558/O557*100-100</f>
        <v>17.467467467467458</v>
      </c>
      <c r="P561" s="774">
        <f t="shared" ref="P561:W561" si="227">P558/P557*100-100</f>
        <v>15.96596596596595</v>
      </c>
      <c r="Q561" s="775">
        <f t="shared" si="227"/>
        <v>18.693693693693689</v>
      </c>
      <c r="R561" s="775">
        <f t="shared" si="227"/>
        <v>16.766766766766764</v>
      </c>
      <c r="S561" s="775">
        <f t="shared" si="227"/>
        <v>14.789789789789793</v>
      </c>
      <c r="T561" s="775">
        <f t="shared" si="227"/>
        <v>18.543543543543549</v>
      </c>
      <c r="U561" s="775">
        <f t="shared" si="227"/>
        <v>15.565565565565564</v>
      </c>
      <c r="V561" s="787">
        <f t="shared" si="227"/>
        <v>16.21621621621621</v>
      </c>
      <c r="W561" s="480">
        <f t="shared" si="227"/>
        <v>15.465465465465456</v>
      </c>
      <c r="X561" s="547"/>
      <c r="Y561" s="210"/>
      <c r="Z561" s="210"/>
    </row>
    <row r="562" spans="1:26" ht="13.5" thickBot="1" x14ac:dyDescent="0.25">
      <c r="A562" s="484" t="s">
        <v>27</v>
      </c>
      <c r="B562" s="220">
        <f>B558-B544</f>
        <v>-91</v>
      </c>
      <c r="C562" s="221">
        <f t="shared" ref="C562:W562" si="228">C558-C544</f>
        <v>43</v>
      </c>
      <c r="D562" s="221">
        <f t="shared" si="228"/>
        <v>226</v>
      </c>
      <c r="E562" s="221">
        <f t="shared" si="228"/>
        <v>-137</v>
      </c>
      <c r="F562" s="221">
        <f t="shared" si="228"/>
        <v>192</v>
      </c>
      <c r="G562" s="221">
        <f t="shared" si="228"/>
        <v>-19</v>
      </c>
      <c r="H562" s="226">
        <f t="shared" si="228"/>
        <v>-72</v>
      </c>
      <c r="I562" s="220">
        <f t="shared" si="228"/>
        <v>25</v>
      </c>
      <c r="J562" s="221">
        <f t="shared" si="228"/>
        <v>99</v>
      </c>
      <c r="K562" s="221">
        <f t="shared" si="228"/>
        <v>-47</v>
      </c>
      <c r="L562" s="221">
        <f t="shared" si="228"/>
        <v>-269</v>
      </c>
      <c r="M562" s="221">
        <f t="shared" si="228"/>
        <v>114</v>
      </c>
      <c r="N562" s="221">
        <f t="shared" si="228"/>
        <v>168</v>
      </c>
      <c r="O562" s="226">
        <f t="shared" si="228"/>
        <v>268</v>
      </c>
      <c r="P562" s="220">
        <f t="shared" si="228"/>
        <v>82</v>
      </c>
      <c r="Q562" s="221">
        <f t="shared" si="228"/>
        <v>203</v>
      </c>
      <c r="R562" s="221">
        <f t="shared" si="228"/>
        <v>-190</v>
      </c>
      <c r="S562" s="221">
        <f t="shared" si="228"/>
        <v>-74</v>
      </c>
      <c r="T562" s="221">
        <f t="shared" si="228"/>
        <v>-27</v>
      </c>
      <c r="U562" s="221">
        <f t="shared" si="228"/>
        <v>224</v>
      </c>
      <c r="V562" s="226">
        <f t="shared" si="228"/>
        <v>291</v>
      </c>
      <c r="W562" s="370">
        <f t="shared" si="228"/>
        <v>70</v>
      </c>
      <c r="X562" s="210"/>
      <c r="Y562" s="880"/>
      <c r="Z562" s="880"/>
    </row>
    <row r="563" spans="1:26" x14ac:dyDescent="0.2">
      <c r="A563" s="267" t="s">
        <v>51</v>
      </c>
      <c r="B563" s="851">
        <v>600</v>
      </c>
      <c r="C563" s="852">
        <v>612</v>
      </c>
      <c r="D563" s="852">
        <v>611</v>
      </c>
      <c r="E563" s="852">
        <v>132</v>
      </c>
      <c r="F563" s="852">
        <v>604</v>
      </c>
      <c r="G563" s="852">
        <v>608</v>
      </c>
      <c r="H563" s="853">
        <v>604</v>
      </c>
      <c r="I563" s="854">
        <v>597</v>
      </c>
      <c r="J563" s="852">
        <v>607</v>
      </c>
      <c r="K563" s="852">
        <v>604</v>
      </c>
      <c r="L563" s="852">
        <v>142</v>
      </c>
      <c r="M563" s="852">
        <v>607</v>
      </c>
      <c r="N563" s="852">
        <v>606</v>
      </c>
      <c r="O563" s="855">
        <v>599</v>
      </c>
      <c r="P563" s="851">
        <v>612</v>
      </c>
      <c r="Q563" s="852">
        <v>603</v>
      </c>
      <c r="R563" s="852">
        <v>610</v>
      </c>
      <c r="S563" s="852">
        <v>126</v>
      </c>
      <c r="T563" s="852">
        <v>613</v>
      </c>
      <c r="U563" s="852">
        <v>605</v>
      </c>
      <c r="V563" s="853">
        <v>611</v>
      </c>
      <c r="W563" s="371">
        <f>SUM(B563:V563)</f>
        <v>11313</v>
      </c>
      <c r="X563" s="880" t="s">
        <v>56</v>
      </c>
      <c r="Y563" s="265">
        <f>W549-W563</f>
        <v>56</v>
      </c>
      <c r="Z563" s="266">
        <f>Y563/W563</f>
        <v>4.9500574560240431E-3</v>
      </c>
    </row>
    <row r="564" spans="1:26" x14ac:dyDescent="0.2">
      <c r="A564" s="267" t="s">
        <v>28</v>
      </c>
      <c r="B564" s="885"/>
      <c r="C564" s="886"/>
      <c r="D564" s="886"/>
      <c r="E564" s="886"/>
      <c r="F564" s="886"/>
      <c r="G564" s="886"/>
      <c r="H564" s="887"/>
      <c r="I564" s="885"/>
      <c r="J564" s="886"/>
      <c r="K564" s="886"/>
      <c r="L564" s="886"/>
      <c r="M564" s="886"/>
      <c r="N564" s="886"/>
      <c r="O564" s="887"/>
      <c r="P564" s="885"/>
      <c r="Q564" s="886"/>
      <c r="R564" s="886"/>
      <c r="S564" s="886"/>
      <c r="T564" s="886"/>
      <c r="U564" s="886"/>
      <c r="V564" s="887"/>
      <c r="W564" s="881"/>
      <c r="X564" s="880" t="s">
        <v>57</v>
      </c>
      <c r="Y564" s="880">
        <v>162.79</v>
      </c>
      <c r="Z564" s="880"/>
    </row>
    <row r="565" spans="1:26" ht="13.5" thickBot="1" x14ac:dyDescent="0.25">
      <c r="A565" s="268" t="s">
        <v>26</v>
      </c>
      <c r="B565" s="216">
        <f t="shared" ref="B565:V565" si="229">(B564-B551)</f>
        <v>0</v>
      </c>
      <c r="C565" s="217">
        <f t="shared" si="229"/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322">
        <f t="shared" si="229"/>
        <v>0</v>
      </c>
      <c r="I565" s="216">
        <f t="shared" si="229"/>
        <v>0</v>
      </c>
      <c r="J565" s="217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322">
        <f t="shared" si="229"/>
        <v>0</v>
      </c>
      <c r="P565" s="216">
        <f t="shared" si="229"/>
        <v>0</v>
      </c>
      <c r="Q565" s="217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322">
        <f t="shared" si="229"/>
        <v>0</v>
      </c>
      <c r="W565" s="333"/>
      <c r="X565" s="880" t="s">
        <v>26</v>
      </c>
      <c r="Y565" s="880">
        <f>Y564-Y550</f>
        <v>-0.40999999999999659</v>
      </c>
      <c r="Z565" s="880"/>
    </row>
    <row r="567" spans="1:26" ht="13.5" thickBot="1" x14ac:dyDescent="0.25"/>
    <row r="568" spans="1:26" ht="13.5" thickBot="1" x14ac:dyDescent="0.25">
      <c r="A568" s="230" t="s">
        <v>254</v>
      </c>
      <c r="B568" s="968" t="s">
        <v>53</v>
      </c>
      <c r="C568" s="969"/>
      <c r="D568" s="969"/>
      <c r="E568" s="969"/>
      <c r="F568" s="969"/>
      <c r="G568" s="969"/>
      <c r="H568" s="970"/>
      <c r="I568" s="968" t="s">
        <v>114</v>
      </c>
      <c r="J568" s="969"/>
      <c r="K568" s="969"/>
      <c r="L568" s="969"/>
      <c r="M568" s="969"/>
      <c r="N568" s="969"/>
      <c r="O568" s="970"/>
      <c r="P568" s="968" t="s">
        <v>63</v>
      </c>
      <c r="Q568" s="969"/>
      <c r="R568" s="969"/>
      <c r="S568" s="969"/>
      <c r="T568" s="969"/>
      <c r="U568" s="969"/>
      <c r="V568" s="970"/>
      <c r="W568" s="971" t="s">
        <v>55</v>
      </c>
      <c r="X568" s="890">
        <v>781</v>
      </c>
      <c r="Y568" s="890"/>
      <c r="Z568" s="890"/>
    </row>
    <row r="569" spans="1:26" x14ac:dyDescent="0.2">
      <c r="A569" s="231" t="s">
        <v>54</v>
      </c>
      <c r="B569" s="892">
        <v>1</v>
      </c>
      <c r="C569" s="893">
        <v>2</v>
      </c>
      <c r="D569" s="893">
        <v>3</v>
      </c>
      <c r="E569" s="893">
        <v>4</v>
      </c>
      <c r="F569" s="893">
        <v>5</v>
      </c>
      <c r="G569" s="893">
        <v>6</v>
      </c>
      <c r="H569" s="894">
        <v>7</v>
      </c>
      <c r="I569" s="892">
        <v>1</v>
      </c>
      <c r="J569" s="893">
        <v>2</v>
      </c>
      <c r="K569" s="893">
        <v>3</v>
      </c>
      <c r="L569" s="893">
        <v>4</v>
      </c>
      <c r="M569" s="893">
        <v>5</v>
      </c>
      <c r="N569" s="893">
        <v>6</v>
      </c>
      <c r="O569" s="894">
        <v>7</v>
      </c>
      <c r="P569" s="892">
        <v>1</v>
      </c>
      <c r="Q569" s="893">
        <v>2</v>
      </c>
      <c r="R569" s="893">
        <v>3</v>
      </c>
      <c r="S569" s="893">
        <v>4</v>
      </c>
      <c r="T569" s="893">
        <v>5</v>
      </c>
      <c r="U569" s="893">
        <v>6</v>
      </c>
      <c r="V569" s="894">
        <v>7</v>
      </c>
      <c r="W569" s="972"/>
      <c r="X569" s="890"/>
      <c r="Y569" s="890"/>
      <c r="Z569" s="890"/>
    </row>
    <row r="570" spans="1:26" x14ac:dyDescent="0.2">
      <c r="A570" s="236" t="s">
        <v>3</v>
      </c>
      <c r="B570" s="874">
        <v>4014</v>
      </c>
      <c r="C570" s="849">
        <v>4014</v>
      </c>
      <c r="D570" s="849">
        <v>4014</v>
      </c>
      <c r="E570" s="849">
        <v>4014</v>
      </c>
      <c r="F570" s="849">
        <v>4014</v>
      </c>
      <c r="G570" s="849">
        <v>4014</v>
      </c>
      <c r="H570" s="848">
        <v>4014</v>
      </c>
      <c r="I570" s="874">
        <v>4014</v>
      </c>
      <c r="J570" s="849">
        <v>4014</v>
      </c>
      <c r="K570" s="849">
        <v>4014</v>
      </c>
      <c r="L570" s="849">
        <v>4014</v>
      </c>
      <c r="M570" s="849">
        <v>4014</v>
      </c>
      <c r="N570" s="849">
        <v>4014</v>
      </c>
      <c r="O570" s="848">
        <v>4014</v>
      </c>
      <c r="P570" s="874">
        <v>4014</v>
      </c>
      <c r="Q570" s="849">
        <v>4014</v>
      </c>
      <c r="R570" s="849">
        <v>4014</v>
      </c>
      <c r="S570" s="849">
        <v>4014</v>
      </c>
      <c r="T570" s="849">
        <v>4014</v>
      </c>
      <c r="U570" s="849">
        <v>4014</v>
      </c>
      <c r="V570" s="848">
        <v>4014</v>
      </c>
      <c r="W570" s="869">
        <v>4014</v>
      </c>
      <c r="X570" s="210"/>
      <c r="Y570" s="313"/>
      <c r="Z570" s="313"/>
    </row>
    <row r="571" spans="1:26" x14ac:dyDescent="0.2">
      <c r="A571" s="241" t="s">
        <v>6</v>
      </c>
      <c r="B571" s="242">
        <v>4446</v>
      </c>
      <c r="C571" s="243">
        <v>4328</v>
      </c>
      <c r="D571" s="243">
        <v>4710</v>
      </c>
      <c r="E571" s="243">
        <v>4346</v>
      </c>
      <c r="F571" s="243">
        <v>5007</v>
      </c>
      <c r="G571" s="243">
        <v>4487</v>
      </c>
      <c r="H571" s="244">
        <v>4404</v>
      </c>
      <c r="I571" s="242">
        <v>4685</v>
      </c>
      <c r="J571" s="243">
        <v>4617</v>
      </c>
      <c r="K571" s="243">
        <v>4780</v>
      </c>
      <c r="L571" s="243">
        <v>4227</v>
      </c>
      <c r="M571" s="243">
        <v>4520</v>
      </c>
      <c r="N571" s="243">
        <v>4484</v>
      </c>
      <c r="O571" s="244">
        <v>4525</v>
      </c>
      <c r="P571" s="242">
        <v>4812</v>
      </c>
      <c r="Q571" s="243">
        <v>4763</v>
      </c>
      <c r="R571" s="243">
        <v>4657</v>
      </c>
      <c r="S571" s="243">
        <v>4367</v>
      </c>
      <c r="T571" s="243">
        <v>4687</v>
      </c>
      <c r="U571" s="243">
        <v>4722</v>
      </c>
      <c r="V571" s="244">
        <v>4687</v>
      </c>
      <c r="W571" s="390">
        <v>4612</v>
      </c>
      <c r="X571" s="228"/>
      <c r="Y571" s="890"/>
      <c r="Z571" s="890"/>
    </row>
    <row r="572" spans="1:26" x14ac:dyDescent="0.2">
      <c r="A572" s="231" t="s">
        <v>7</v>
      </c>
      <c r="B572" s="245">
        <v>60.5</v>
      </c>
      <c r="C572" s="246">
        <v>65</v>
      </c>
      <c r="D572" s="246">
        <v>77.5</v>
      </c>
      <c r="E572" s="246">
        <v>64.3</v>
      </c>
      <c r="F572" s="246">
        <v>87.5</v>
      </c>
      <c r="G572" s="246">
        <v>72</v>
      </c>
      <c r="H572" s="247">
        <v>75</v>
      </c>
      <c r="I572" s="245">
        <v>72.5</v>
      </c>
      <c r="J572" s="246">
        <v>80</v>
      </c>
      <c r="K572" s="246">
        <v>78.3</v>
      </c>
      <c r="L572" s="246">
        <v>64.3</v>
      </c>
      <c r="M572" s="246">
        <v>72.5</v>
      </c>
      <c r="N572" s="246">
        <v>55</v>
      </c>
      <c r="O572" s="247">
        <v>77.5</v>
      </c>
      <c r="P572" s="245">
        <v>83.3</v>
      </c>
      <c r="Q572" s="246">
        <v>72.5</v>
      </c>
      <c r="R572" s="246">
        <v>75</v>
      </c>
      <c r="S572" s="246">
        <v>25</v>
      </c>
      <c r="T572" s="246">
        <v>75</v>
      </c>
      <c r="U572" s="246">
        <v>75</v>
      </c>
      <c r="V572" s="247">
        <v>67.5</v>
      </c>
      <c r="W572" s="441">
        <v>0.70199999999999996</v>
      </c>
      <c r="X572" s="210"/>
      <c r="Y572" s="210"/>
      <c r="Z572" s="210"/>
    </row>
    <row r="573" spans="1:26" ht="13.5" thickBot="1" x14ac:dyDescent="0.25">
      <c r="A573" s="256" t="s">
        <v>8</v>
      </c>
      <c r="B573" s="898">
        <v>0.109</v>
      </c>
      <c r="C573" s="899">
        <v>0.105</v>
      </c>
      <c r="D573" s="899">
        <v>9.9000000000000005E-2</v>
      </c>
      <c r="E573" s="899">
        <v>0.16400000000000001</v>
      </c>
      <c r="F573" s="699">
        <v>7.0000000000000007E-2</v>
      </c>
      <c r="G573" s="699">
        <v>9.1999999999999998E-2</v>
      </c>
      <c r="H573" s="700">
        <v>0.10299999999999999</v>
      </c>
      <c r="I573" s="698">
        <v>0.105</v>
      </c>
      <c r="J573" s="699">
        <v>8.6999999999999994E-2</v>
      </c>
      <c r="K573" s="699">
        <v>9.2999999999999999E-2</v>
      </c>
      <c r="L573" s="699">
        <v>9.1999999999999998E-2</v>
      </c>
      <c r="M573" s="699">
        <v>0.09</v>
      </c>
      <c r="N573" s="699">
        <v>0.11899999999999999</v>
      </c>
      <c r="O573" s="700">
        <v>9.4E-2</v>
      </c>
      <c r="P573" s="698">
        <v>8.4000000000000005E-2</v>
      </c>
      <c r="Q573" s="699">
        <v>0.10100000000000001</v>
      </c>
      <c r="R573" s="699">
        <v>7.0999999999999994E-2</v>
      </c>
      <c r="S573" s="699">
        <v>0.17399999999999999</v>
      </c>
      <c r="T573" s="699">
        <v>7.4999999999999997E-2</v>
      </c>
      <c r="U573" s="699">
        <v>9.1999999999999998E-2</v>
      </c>
      <c r="V573" s="700">
        <v>0.11</v>
      </c>
      <c r="W573" s="442">
        <v>0.104</v>
      </c>
      <c r="X573" s="228"/>
      <c r="Y573" s="890"/>
      <c r="Z573" s="890"/>
    </row>
    <row r="574" spans="1:26" x14ac:dyDescent="0.2">
      <c r="A574" s="483" t="s">
        <v>1</v>
      </c>
      <c r="B574" s="774">
        <f t="shared" ref="B574:E574" si="230">B571/B570*100-100</f>
        <v>10.762331838565032</v>
      </c>
      <c r="C574" s="775">
        <f t="shared" si="230"/>
        <v>7.8226208271051405</v>
      </c>
      <c r="D574" s="775">
        <f t="shared" si="230"/>
        <v>17.33931240657698</v>
      </c>
      <c r="E574" s="775">
        <f t="shared" si="230"/>
        <v>8.2710513203786604</v>
      </c>
      <c r="F574" s="775">
        <f>F571/F570*100-100</f>
        <v>24.738415545590442</v>
      </c>
      <c r="G574" s="775">
        <f t="shared" ref="G574:N574" si="231">G571/G570*100-100</f>
        <v>11.783756851021423</v>
      </c>
      <c r="H574" s="787">
        <f t="shared" si="231"/>
        <v>9.7159940209267575</v>
      </c>
      <c r="I574" s="774">
        <f t="shared" si="231"/>
        <v>16.716492277030397</v>
      </c>
      <c r="J574" s="775">
        <f t="shared" si="231"/>
        <v>15.022421524663685</v>
      </c>
      <c r="K574" s="775">
        <f t="shared" si="231"/>
        <v>19.083208769307419</v>
      </c>
      <c r="L574" s="775">
        <f t="shared" si="231"/>
        <v>5.3064275037369129</v>
      </c>
      <c r="M574" s="775">
        <f t="shared" si="231"/>
        <v>12.605879422022909</v>
      </c>
      <c r="N574" s="775">
        <f t="shared" si="231"/>
        <v>11.709018435475826</v>
      </c>
      <c r="O574" s="787">
        <f>O571/O570*100-100</f>
        <v>12.730443447932231</v>
      </c>
      <c r="P574" s="774">
        <f t="shared" ref="P574:W574" si="232">P571/P570*100-100</f>
        <v>19.880418535127049</v>
      </c>
      <c r="Q574" s="775">
        <f t="shared" si="232"/>
        <v>18.65969108121574</v>
      </c>
      <c r="R574" s="775">
        <f t="shared" si="232"/>
        <v>16.018933731938205</v>
      </c>
      <c r="S574" s="775">
        <f t="shared" si="232"/>
        <v>8.7942202291978049</v>
      </c>
      <c r="T574" s="775">
        <f t="shared" si="232"/>
        <v>16.766317887394109</v>
      </c>
      <c r="U574" s="775">
        <f t="shared" si="232"/>
        <v>17.638266068759336</v>
      </c>
      <c r="V574" s="787">
        <f t="shared" si="232"/>
        <v>16.766317887394109</v>
      </c>
      <c r="W574" s="480">
        <f t="shared" si="232"/>
        <v>14.897857498754362</v>
      </c>
      <c r="X574" s="547"/>
      <c r="Y574" s="210"/>
      <c r="Z574" s="210"/>
    </row>
    <row r="575" spans="1:26" ht="13.5" thickBot="1" x14ac:dyDescent="0.25">
      <c r="A575" s="484" t="s">
        <v>27</v>
      </c>
      <c r="B575" s="220">
        <f t="shared" ref="B575:W575" si="233">B571-B558</f>
        <v>-7</v>
      </c>
      <c r="C575" s="221">
        <f t="shared" si="233"/>
        <v>-378</v>
      </c>
      <c r="D575" s="221">
        <f t="shared" si="233"/>
        <v>-36</v>
      </c>
      <c r="E575" s="221">
        <f t="shared" si="233"/>
        <v>-205</v>
      </c>
      <c r="F575" s="221">
        <f t="shared" si="233"/>
        <v>277</v>
      </c>
      <c r="G575" s="221">
        <f t="shared" si="233"/>
        <v>77</v>
      </c>
      <c r="H575" s="226">
        <f t="shared" si="233"/>
        <v>-101</v>
      </c>
      <c r="I575" s="220">
        <f t="shared" si="233"/>
        <v>132</v>
      </c>
      <c r="J575" s="221">
        <f t="shared" si="233"/>
        <v>30</v>
      </c>
      <c r="K575" s="221">
        <f t="shared" si="233"/>
        <v>240</v>
      </c>
      <c r="L575" s="221">
        <f t="shared" si="233"/>
        <v>240</v>
      </c>
      <c r="M575" s="221">
        <f t="shared" si="233"/>
        <v>-126</v>
      </c>
      <c r="N575" s="221">
        <f t="shared" si="233"/>
        <v>-187</v>
      </c>
      <c r="O575" s="226">
        <f t="shared" si="233"/>
        <v>-169</v>
      </c>
      <c r="P575" s="220">
        <f t="shared" si="233"/>
        <v>178</v>
      </c>
      <c r="Q575" s="221">
        <f t="shared" si="233"/>
        <v>20</v>
      </c>
      <c r="R575" s="221">
        <f t="shared" si="233"/>
        <v>-9</v>
      </c>
      <c r="S575" s="221">
        <f t="shared" si="233"/>
        <v>-220</v>
      </c>
      <c r="T575" s="221">
        <f t="shared" si="233"/>
        <v>-50</v>
      </c>
      <c r="U575" s="221">
        <f t="shared" si="233"/>
        <v>104</v>
      </c>
      <c r="V575" s="226">
        <f t="shared" si="233"/>
        <v>43</v>
      </c>
      <c r="W575" s="370">
        <f t="shared" si="233"/>
        <v>-2</v>
      </c>
      <c r="X575" s="210"/>
      <c r="Y575" s="890"/>
      <c r="Z575" s="890"/>
    </row>
    <row r="576" spans="1:26" x14ac:dyDescent="0.2">
      <c r="A576" s="267" t="s">
        <v>51</v>
      </c>
      <c r="B576" s="851">
        <v>595</v>
      </c>
      <c r="C576" s="852">
        <v>611</v>
      </c>
      <c r="D576" s="852">
        <v>610</v>
      </c>
      <c r="E576" s="852">
        <v>130</v>
      </c>
      <c r="F576" s="852">
        <v>603</v>
      </c>
      <c r="G576" s="852">
        <v>605</v>
      </c>
      <c r="H576" s="853">
        <v>601</v>
      </c>
      <c r="I576" s="854">
        <v>592</v>
      </c>
      <c r="J576" s="852">
        <v>605</v>
      </c>
      <c r="K576" s="852">
        <v>604</v>
      </c>
      <c r="L576" s="852">
        <v>137</v>
      </c>
      <c r="M576" s="852">
        <v>604</v>
      </c>
      <c r="N576" s="852">
        <v>605</v>
      </c>
      <c r="O576" s="855">
        <v>598</v>
      </c>
      <c r="P576" s="851">
        <v>609</v>
      </c>
      <c r="Q576" s="852">
        <v>603</v>
      </c>
      <c r="R576" s="852">
        <v>609</v>
      </c>
      <c r="S576" s="852">
        <v>113</v>
      </c>
      <c r="T576" s="852">
        <v>612</v>
      </c>
      <c r="U576" s="852">
        <v>604</v>
      </c>
      <c r="V576" s="853">
        <v>610</v>
      </c>
      <c r="W576" s="371">
        <f>SUM(B576:V576)</f>
        <v>11260</v>
      </c>
      <c r="X576" s="890" t="s">
        <v>56</v>
      </c>
      <c r="Y576" s="265">
        <f>W563-W576</f>
        <v>53</v>
      </c>
      <c r="Z576" s="266">
        <f>Y576/W576</f>
        <v>4.7069271758436943E-3</v>
      </c>
    </row>
    <row r="577" spans="1:26" x14ac:dyDescent="0.2">
      <c r="A577" s="267" t="s">
        <v>28</v>
      </c>
      <c r="B577" s="895">
        <v>162.20000000000002</v>
      </c>
      <c r="C577" s="896">
        <v>162.20000000000002</v>
      </c>
      <c r="D577" s="896">
        <v>162.20000000000002</v>
      </c>
      <c r="E577" s="896">
        <v>162.20000000000002</v>
      </c>
      <c r="F577" s="896">
        <v>162.19999999999999</v>
      </c>
      <c r="G577" s="896">
        <v>162.20000000000002</v>
      </c>
      <c r="H577" s="897">
        <v>162.20000000000002</v>
      </c>
      <c r="I577" s="895">
        <v>162.20000000000002</v>
      </c>
      <c r="J577" s="896">
        <v>162.20000000000002</v>
      </c>
      <c r="K577" s="896">
        <v>162.20000000000002</v>
      </c>
      <c r="L577" s="896">
        <v>162.20000000000002</v>
      </c>
      <c r="M577" s="896">
        <v>162.20000000000002</v>
      </c>
      <c r="N577" s="896">
        <v>162.20000000000002</v>
      </c>
      <c r="O577" s="897">
        <v>162.20000000000002</v>
      </c>
      <c r="P577" s="895">
        <v>162.20000000000002</v>
      </c>
      <c r="Q577" s="896">
        <v>162.20000000000002</v>
      </c>
      <c r="R577" s="896">
        <v>162.20000000000002</v>
      </c>
      <c r="S577" s="896">
        <v>162.20000000000002</v>
      </c>
      <c r="T577" s="896">
        <v>162.20000000000002</v>
      </c>
      <c r="U577" s="896">
        <v>162.20000000000002</v>
      </c>
      <c r="V577" s="897">
        <v>162.20000000000002</v>
      </c>
      <c r="W577" s="891"/>
      <c r="X577" s="890" t="s">
        <v>57</v>
      </c>
      <c r="Y577" s="890">
        <v>161.24</v>
      </c>
      <c r="Z577" s="890"/>
    </row>
    <row r="578" spans="1:26" ht="13.5" thickBot="1" x14ac:dyDescent="0.25">
      <c r="A578" s="268" t="s">
        <v>26</v>
      </c>
      <c r="B578" s="216">
        <f>(B577-B564)</f>
        <v>162.20000000000002</v>
      </c>
      <c r="C578" s="217">
        <f t="shared" ref="C578:V578" si="234">(C577-C564)</f>
        <v>162.20000000000002</v>
      </c>
      <c r="D578" s="217">
        <f t="shared" si="234"/>
        <v>162.20000000000002</v>
      </c>
      <c r="E578" s="217">
        <f t="shared" si="234"/>
        <v>162.20000000000002</v>
      </c>
      <c r="F578" s="217">
        <f t="shared" si="234"/>
        <v>162.19999999999999</v>
      </c>
      <c r="G578" s="217">
        <f t="shared" si="234"/>
        <v>162.20000000000002</v>
      </c>
      <c r="H578" s="322">
        <f t="shared" si="234"/>
        <v>162.20000000000002</v>
      </c>
      <c r="I578" s="216">
        <f t="shared" si="234"/>
        <v>162.20000000000002</v>
      </c>
      <c r="J578" s="217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322">
        <f t="shared" si="234"/>
        <v>162.20000000000002</v>
      </c>
      <c r="P578" s="216">
        <f t="shared" si="234"/>
        <v>162.20000000000002</v>
      </c>
      <c r="Q578" s="217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322">
        <f t="shared" si="234"/>
        <v>162.20000000000002</v>
      </c>
      <c r="W578" s="333"/>
      <c r="X578" s="890" t="s">
        <v>26</v>
      </c>
      <c r="Y578" s="890">
        <f>Y577-Y564</f>
        <v>-1.5499999999999829</v>
      </c>
      <c r="Z578" s="890"/>
    </row>
    <row r="581" spans="1:26" ht="13.5" thickBot="1" x14ac:dyDescent="0.25"/>
    <row r="582" spans="1:26" ht="13.5" thickBot="1" x14ac:dyDescent="0.25">
      <c r="A582" s="230" t="s">
        <v>255</v>
      </c>
      <c r="B582" s="968" t="s">
        <v>53</v>
      </c>
      <c r="C582" s="969"/>
      <c r="D582" s="969"/>
      <c r="E582" s="969"/>
      <c r="F582" s="969"/>
      <c r="G582" s="969"/>
      <c r="H582" s="970"/>
      <c r="I582" s="968" t="s">
        <v>114</v>
      </c>
      <c r="J582" s="969"/>
      <c r="K582" s="969"/>
      <c r="L582" s="969"/>
      <c r="M582" s="969"/>
      <c r="N582" s="969"/>
      <c r="O582" s="970"/>
      <c r="P582" s="968" t="s">
        <v>63</v>
      </c>
      <c r="Q582" s="969"/>
      <c r="R582" s="969"/>
      <c r="S582" s="969"/>
      <c r="T582" s="969"/>
      <c r="U582" s="969"/>
      <c r="V582" s="970"/>
      <c r="W582" s="971" t="s">
        <v>55</v>
      </c>
      <c r="X582" s="900">
        <v>781</v>
      </c>
      <c r="Y582" s="900"/>
      <c r="Z582" s="900"/>
    </row>
    <row r="583" spans="1:26" x14ac:dyDescent="0.2">
      <c r="A583" s="231" t="s">
        <v>54</v>
      </c>
      <c r="B583" s="902">
        <v>1</v>
      </c>
      <c r="C583" s="903">
        <v>2</v>
      </c>
      <c r="D583" s="903">
        <v>3</v>
      </c>
      <c r="E583" s="903">
        <v>4</v>
      </c>
      <c r="F583" s="903">
        <v>5</v>
      </c>
      <c r="G583" s="903">
        <v>6</v>
      </c>
      <c r="H583" s="904">
        <v>7</v>
      </c>
      <c r="I583" s="902">
        <v>1</v>
      </c>
      <c r="J583" s="903">
        <v>2</v>
      </c>
      <c r="K583" s="903">
        <v>3</v>
      </c>
      <c r="L583" s="903">
        <v>4</v>
      </c>
      <c r="M583" s="903">
        <v>5</v>
      </c>
      <c r="N583" s="903">
        <v>6</v>
      </c>
      <c r="O583" s="904">
        <v>7</v>
      </c>
      <c r="P583" s="902">
        <v>1</v>
      </c>
      <c r="Q583" s="903">
        <v>2</v>
      </c>
      <c r="R583" s="903">
        <v>3</v>
      </c>
      <c r="S583" s="903">
        <v>4</v>
      </c>
      <c r="T583" s="903">
        <v>5</v>
      </c>
      <c r="U583" s="903">
        <v>6</v>
      </c>
      <c r="V583" s="904">
        <v>7</v>
      </c>
      <c r="W583" s="972"/>
      <c r="X583" s="900"/>
      <c r="Y583" s="900"/>
      <c r="Z583" s="900"/>
    </row>
    <row r="584" spans="1:26" x14ac:dyDescent="0.2">
      <c r="A584" s="236" t="s">
        <v>3</v>
      </c>
      <c r="B584" s="849">
        <v>4032</v>
      </c>
      <c r="C584" s="849">
        <v>4032</v>
      </c>
      <c r="D584" s="849">
        <v>4032</v>
      </c>
      <c r="E584" s="849">
        <v>4032</v>
      </c>
      <c r="F584" s="849">
        <v>4032</v>
      </c>
      <c r="G584" s="849">
        <v>4032</v>
      </c>
      <c r="H584" s="848">
        <v>4032</v>
      </c>
      <c r="I584" s="874">
        <v>4032</v>
      </c>
      <c r="J584" s="849">
        <v>4032</v>
      </c>
      <c r="K584" s="849">
        <v>4032</v>
      </c>
      <c r="L584" s="849">
        <v>4032</v>
      </c>
      <c r="M584" s="849">
        <v>4032</v>
      </c>
      <c r="N584" s="849">
        <v>4032</v>
      </c>
      <c r="O584" s="848">
        <v>4032</v>
      </c>
      <c r="P584" s="874">
        <v>4032</v>
      </c>
      <c r="Q584" s="849">
        <v>4032</v>
      </c>
      <c r="R584" s="849">
        <v>4032</v>
      </c>
      <c r="S584" s="849">
        <v>4032</v>
      </c>
      <c r="T584" s="849">
        <v>4032</v>
      </c>
      <c r="U584" s="849">
        <v>4032</v>
      </c>
      <c r="V584" s="848">
        <v>4032</v>
      </c>
      <c r="W584" s="869">
        <v>4032</v>
      </c>
      <c r="X584" s="210"/>
      <c r="Y584" s="313"/>
      <c r="Z584" s="313"/>
    </row>
    <row r="585" spans="1:26" x14ac:dyDescent="0.2">
      <c r="A585" s="241" t="s">
        <v>6</v>
      </c>
      <c r="B585" s="242">
        <v>4477</v>
      </c>
      <c r="C585" s="243">
        <v>4558</v>
      </c>
      <c r="D585" s="243">
        <v>4968</v>
      </c>
      <c r="E585" s="243">
        <v>4406</v>
      </c>
      <c r="F585" s="243">
        <v>4738</v>
      </c>
      <c r="G585" s="243">
        <v>4597</v>
      </c>
      <c r="H585" s="244">
        <v>4617</v>
      </c>
      <c r="I585" s="242">
        <v>4749</v>
      </c>
      <c r="J585" s="243">
        <v>4730</v>
      </c>
      <c r="K585" s="243">
        <v>4778</v>
      </c>
      <c r="L585" s="243">
        <v>4423</v>
      </c>
      <c r="M585" s="243">
        <v>4755</v>
      </c>
      <c r="N585" s="243">
        <v>4614</v>
      </c>
      <c r="O585" s="244">
        <v>4661</v>
      </c>
      <c r="P585" s="242">
        <v>4646</v>
      </c>
      <c r="Q585" s="243">
        <v>4721</v>
      </c>
      <c r="R585" s="243">
        <v>4613</v>
      </c>
      <c r="S585" s="243">
        <v>4748</v>
      </c>
      <c r="T585" s="243">
        <v>4678</v>
      </c>
      <c r="U585" s="243">
        <v>4767</v>
      </c>
      <c r="V585" s="244">
        <v>4800</v>
      </c>
      <c r="W585" s="390">
        <v>4684</v>
      </c>
      <c r="X585" s="228"/>
      <c r="Y585" s="900"/>
      <c r="Z585" s="900"/>
    </row>
    <row r="586" spans="1:26" x14ac:dyDescent="0.2">
      <c r="A586" s="231" t="s">
        <v>7</v>
      </c>
      <c r="B586" s="245">
        <v>68.900000000000006</v>
      </c>
      <c r="C586" s="246">
        <v>70.5</v>
      </c>
      <c r="D586" s="246">
        <v>88.6</v>
      </c>
      <c r="E586" s="246">
        <v>73.3</v>
      </c>
      <c r="F586" s="246">
        <v>68.2</v>
      </c>
      <c r="G586" s="246">
        <v>65.900000000000006</v>
      </c>
      <c r="H586" s="247">
        <v>72.7</v>
      </c>
      <c r="I586" s="245">
        <v>73.3</v>
      </c>
      <c r="J586" s="246">
        <v>80</v>
      </c>
      <c r="K586" s="246">
        <v>77.8</v>
      </c>
      <c r="L586" s="246">
        <v>73.3</v>
      </c>
      <c r="M586" s="246">
        <v>64.400000000000006</v>
      </c>
      <c r="N586" s="246">
        <v>71.099999999999994</v>
      </c>
      <c r="O586" s="247">
        <v>66.7</v>
      </c>
      <c r="P586" s="245">
        <v>86.7</v>
      </c>
      <c r="Q586" s="246">
        <v>73.3</v>
      </c>
      <c r="R586" s="246">
        <v>84.4</v>
      </c>
      <c r="S586" s="246">
        <v>60</v>
      </c>
      <c r="T586" s="246">
        <v>80</v>
      </c>
      <c r="U586" s="246">
        <v>77.8</v>
      </c>
      <c r="V586" s="247">
        <v>75.599999999999994</v>
      </c>
      <c r="W586" s="441">
        <v>0.71599999999999997</v>
      </c>
      <c r="X586" s="210"/>
      <c r="Y586" s="210"/>
      <c r="Z586" s="210"/>
    </row>
    <row r="587" spans="1:26" ht="13.5" thickBot="1" x14ac:dyDescent="0.25">
      <c r="A587" s="256" t="s">
        <v>8</v>
      </c>
      <c r="B587" s="898">
        <v>9.7000000000000003E-2</v>
      </c>
      <c r="C587" s="899">
        <v>8.5999999999999993E-2</v>
      </c>
      <c r="D587" s="899">
        <v>7.8E-2</v>
      </c>
      <c r="E587" s="899">
        <v>9.0999999999999998E-2</v>
      </c>
      <c r="F587" s="699">
        <v>9.5000000000000001E-2</v>
      </c>
      <c r="G587" s="699">
        <v>9.6000000000000002E-2</v>
      </c>
      <c r="H587" s="700">
        <v>0.10299999999999999</v>
      </c>
      <c r="I587" s="698">
        <v>8.3000000000000004E-2</v>
      </c>
      <c r="J587" s="699">
        <v>8.4000000000000005E-2</v>
      </c>
      <c r="K587" s="699">
        <v>8.2000000000000003E-2</v>
      </c>
      <c r="L587" s="699">
        <v>8.5000000000000006E-2</v>
      </c>
      <c r="M587" s="699">
        <v>9.2999999999999999E-2</v>
      </c>
      <c r="N587" s="699">
        <v>9.6000000000000002E-2</v>
      </c>
      <c r="O587" s="700">
        <v>9.1999999999999998E-2</v>
      </c>
      <c r="P587" s="698">
        <v>7.3999999999999996E-2</v>
      </c>
      <c r="Q587" s="699">
        <v>0.09</v>
      </c>
      <c r="R587" s="699">
        <v>7.8E-2</v>
      </c>
      <c r="S587" s="699">
        <v>0.11600000000000001</v>
      </c>
      <c r="T587" s="699">
        <v>8.5000000000000006E-2</v>
      </c>
      <c r="U587" s="699">
        <v>8.7999999999999995E-2</v>
      </c>
      <c r="V587" s="700">
        <v>0.09</v>
      </c>
      <c r="W587" s="442">
        <v>9.0999999999999998E-2</v>
      </c>
      <c r="X587" s="228"/>
      <c r="Y587" s="900"/>
      <c r="Z587" s="900"/>
    </row>
    <row r="588" spans="1:26" x14ac:dyDescent="0.2">
      <c r="A588" s="483" t="s">
        <v>1</v>
      </c>
      <c r="B588" s="774">
        <f t="shared" ref="B588:E588" si="235">B585/B584*100-100</f>
        <v>11.036706349206355</v>
      </c>
      <c r="C588" s="775">
        <f t="shared" si="235"/>
        <v>13.045634920634924</v>
      </c>
      <c r="D588" s="775">
        <f t="shared" si="235"/>
        <v>23.214285714285722</v>
      </c>
      <c r="E588" s="775">
        <f t="shared" si="235"/>
        <v>9.2757936507936449</v>
      </c>
      <c r="F588" s="775">
        <f>F585/F584*100-100</f>
        <v>17.509920634920633</v>
      </c>
      <c r="G588" s="775">
        <f t="shared" ref="G588:N588" si="236">G585/G584*100-100</f>
        <v>14.012896825396808</v>
      </c>
      <c r="H588" s="787">
        <f t="shared" si="236"/>
        <v>14.508928571428584</v>
      </c>
      <c r="I588" s="774">
        <f t="shared" si="236"/>
        <v>17.782738095238088</v>
      </c>
      <c r="J588" s="775">
        <f t="shared" si="236"/>
        <v>17.311507936507937</v>
      </c>
      <c r="K588" s="775">
        <f t="shared" si="236"/>
        <v>18.501984126984112</v>
      </c>
      <c r="L588" s="775">
        <f t="shared" si="236"/>
        <v>9.6974206349206327</v>
      </c>
      <c r="M588" s="775">
        <f t="shared" si="236"/>
        <v>17.93154761904762</v>
      </c>
      <c r="N588" s="775">
        <f t="shared" si="236"/>
        <v>14.43452380952381</v>
      </c>
      <c r="O588" s="787">
        <f>O585/O584*100-100</f>
        <v>15.600198412698418</v>
      </c>
      <c r="P588" s="774">
        <f t="shared" ref="P588:W588" si="237">P585/P584*100-100</f>
        <v>15.228174603174608</v>
      </c>
      <c r="Q588" s="775">
        <f t="shared" si="237"/>
        <v>17.088293650793645</v>
      </c>
      <c r="R588" s="775">
        <f t="shared" si="237"/>
        <v>14.409722222222229</v>
      </c>
      <c r="S588" s="775">
        <f t="shared" si="237"/>
        <v>17.757936507936506</v>
      </c>
      <c r="T588" s="775">
        <f t="shared" si="237"/>
        <v>16.021825396825392</v>
      </c>
      <c r="U588" s="775">
        <f t="shared" si="237"/>
        <v>18.229166666666671</v>
      </c>
      <c r="V588" s="787">
        <f t="shared" si="237"/>
        <v>19.047619047619051</v>
      </c>
      <c r="W588" s="480">
        <f t="shared" si="237"/>
        <v>16.170634920634924</v>
      </c>
      <c r="X588" s="547"/>
      <c r="Y588" s="210"/>
      <c r="Z588" s="210"/>
    </row>
    <row r="589" spans="1:26" ht="13.5" thickBot="1" x14ac:dyDescent="0.25">
      <c r="A589" s="484" t="s">
        <v>27</v>
      </c>
      <c r="B589" s="220">
        <f>B585-B571</f>
        <v>31</v>
      </c>
      <c r="C589" s="221">
        <f t="shared" ref="C589:V589" si="238">C585-C571</f>
        <v>230</v>
      </c>
      <c r="D589" s="221">
        <f t="shared" si="238"/>
        <v>258</v>
      </c>
      <c r="E589" s="221">
        <f t="shared" si="238"/>
        <v>60</v>
      </c>
      <c r="F589" s="221">
        <f t="shared" si="238"/>
        <v>-269</v>
      </c>
      <c r="G589" s="221">
        <f t="shared" si="238"/>
        <v>110</v>
      </c>
      <c r="H589" s="226">
        <f t="shared" si="238"/>
        <v>213</v>
      </c>
      <c r="I589" s="220">
        <f t="shared" si="238"/>
        <v>64</v>
      </c>
      <c r="J589" s="221">
        <f t="shared" si="238"/>
        <v>113</v>
      </c>
      <c r="K589" s="221">
        <f t="shared" si="238"/>
        <v>-2</v>
      </c>
      <c r="L589" s="221">
        <f t="shared" si="238"/>
        <v>196</v>
      </c>
      <c r="M589" s="221">
        <f t="shared" si="238"/>
        <v>235</v>
      </c>
      <c r="N589" s="221">
        <f t="shared" si="238"/>
        <v>130</v>
      </c>
      <c r="O589" s="226">
        <f t="shared" si="238"/>
        <v>136</v>
      </c>
      <c r="P589" s="220">
        <f t="shared" si="238"/>
        <v>-166</v>
      </c>
      <c r="Q589" s="221">
        <f t="shared" si="238"/>
        <v>-42</v>
      </c>
      <c r="R589" s="221">
        <f t="shared" si="238"/>
        <v>-44</v>
      </c>
      <c r="S589" s="221">
        <f t="shared" si="238"/>
        <v>381</v>
      </c>
      <c r="T589" s="221">
        <f t="shared" si="238"/>
        <v>-9</v>
      </c>
      <c r="U589" s="221">
        <f t="shared" si="238"/>
        <v>45</v>
      </c>
      <c r="V589" s="226">
        <f t="shared" si="238"/>
        <v>113</v>
      </c>
      <c r="W589" s="370">
        <f t="shared" ref="W589" si="239">W585-W572</f>
        <v>4683.2979999999998</v>
      </c>
      <c r="X589" s="210"/>
      <c r="Y589" s="900"/>
      <c r="Z589" s="900"/>
    </row>
    <row r="590" spans="1:26" x14ac:dyDescent="0.2">
      <c r="A590" s="267" t="s">
        <v>51</v>
      </c>
      <c r="B590" s="851">
        <v>595</v>
      </c>
      <c r="C590" s="852">
        <v>611</v>
      </c>
      <c r="D590" s="852">
        <v>610</v>
      </c>
      <c r="E590" s="852">
        <v>128</v>
      </c>
      <c r="F590" s="852">
        <v>600</v>
      </c>
      <c r="G590" s="852">
        <v>603</v>
      </c>
      <c r="H590" s="853">
        <v>599</v>
      </c>
      <c r="I590" s="854">
        <v>591</v>
      </c>
      <c r="J590" s="852">
        <v>601</v>
      </c>
      <c r="K590" s="852">
        <v>601</v>
      </c>
      <c r="L590" s="852">
        <v>133</v>
      </c>
      <c r="M590" s="852">
        <v>603</v>
      </c>
      <c r="N590" s="852">
        <v>602</v>
      </c>
      <c r="O590" s="855">
        <v>596</v>
      </c>
      <c r="P590" s="851">
        <v>605</v>
      </c>
      <c r="Q590" s="852">
        <v>603</v>
      </c>
      <c r="R590" s="852">
        <v>608</v>
      </c>
      <c r="S590" s="852">
        <v>106</v>
      </c>
      <c r="T590" s="852">
        <v>612</v>
      </c>
      <c r="U590" s="852">
        <v>604</v>
      </c>
      <c r="V590" s="853">
        <v>609</v>
      </c>
      <c r="W590" s="371">
        <f>SUM(B590:V590)</f>
        <v>11220</v>
      </c>
      <c r="X590" s="900" t="s">
        <v>56</v>
      </c>
      <c r="Y590" s="265">
        <f>W576-W590</f>
        <v>40</v>
      </c>
      <c r="Z590" s="266">
        <f>Y590/W590</f>
        <v>3.5650623885918001E-3</v>
      </c>
    </row>
    <row r="591" spans="1:26" x14ac:dyDescent="0.2">
      <c r="A591" s="267" t="s">
        <v>28</v>
      </c>
      <c r="B591" s="905">
        <v>161.00000000000003</v>
      </c>
      <c r="C591" s="906">
        <v>161.00000000000003</v>
      </c>
      <c r="D591" s="906">
        <v>161.00000000000003</v>
      </c>
      <c r="E591" s="906">
        <v>161.00000000000003</v>
      </c>
      <c r="F591" s="906">
        <v>161.00000000000003</v>
      </c>
      <c r="G591" s="906">
        <v>161.00000000000003</v>
      </c>
      <c r="H591" s="907">
        <v>161.00000000000003</v>
      </c>
      <c r="I591" s="905">
        <v>161.00000000000003</v>
      </c>
      <c r="J591" s="906">
        <v>161.00000000000003</v>
      </c>
      <c r="K591" s="906">
        <v>161.00000000000003</v>
      </c>
      <c r="L591" s="906">
        <v>161.00000000000003</v>
      </c>
      <c r="M591" s="906">
        <v>161.00000000000003</v>
      </c>
      <c r="N591" s="906">
        <v>161.00000000000003</v>
      </c>
      <c r="O591" s="907">
        <v>161.00000000000003</v>
      </c>
      <c r="P591" s="905">
        <v>161.00000000000003</v>
      </c>
      <c r="Q591" s="906">
        <v>161.00000000000003</v>
      </c>
      <c r="R591" s="906">
        <v>161.00000000000003</v>
      </c>
      <c r="S591" s="906">
        <v>161.00000000000003</v>
      </c>
      <c r="T591" s="906">
        <v>161.00000000000003</v>
      </c>
      <c r="U591" s="906">
        <v>161.00000000000003</v>
      </c>
      <c r="V591" s="907">
        <v>161.00000000000003</v>
      </c>
      <c r="W591" s="901"/>
      <c r="X591" s="900" t="s">
        <v>57</v>
      </c>
      <c r="Y591" s="908">
        <v>160.83000000000001</v>
      </c>
      <c r="Z591" s="908"/>
    </row>
    <row r="592" spans="1:26" ht="13.5" thickBot="1" x14ac:dyDescent="0.25">
      <c r="A592" s="268" t="s">
        <v>26</v>
      </c>
      <c r="B592" s="216">
        <f>(B591-B578)</f>
        <v>-1.1999999999999886</v>
      </c>
      <c r="C592" s="217">
        <f t="shared" ref="C592" si="240">(C591-C578)</f>
        <v>-1.1999999999999886</v>
      </c>
      <c r="D592" s="217">
        <f t="shared" ref="D592" si="241">(D591-D578)</f>
        <v>-1.1999999999999886</v>
      </c>
      <c r="E592" s="217">
        <f t="shared" ref="E592" si="242">(E591-E578)</f>
        <v>-1.1999999999999886</v>
      </c>
      <c r="F592" s="217">
        <f t="shared" ref="F592" si="243">(F591-F578)</f>
        <v>-1.1999999999999602</v>
      </c>
      <c r="G592" s="217">
        <f t="shared" ref="G592" si="244">(G591-G578)</f>
        <v>-1.1999999999999886</v>
      </c>
      <c r="H592" s="322">
        <f t="shared" ref="H592" si="245">(H591-H578)</f>
        <v>-1.1999999999999886</v>
      </c>
      <c r="I592" s="216">
        <f t="shared" ref="I592" si="246">(I591-I578)</f>
        <v>-1.1999999999999886</v>
      </c>
      <c r="J592" s="217">
        <f t="shared" ref="J592" si="247">(J591-J578)</f>
        <v>-1.1999999999999886</v>
      </c>
      <c r="K592" s="217">
        <f t="shared" ref="K592" si="248">(K591-K578)</f>
        <v>-1.1999999999999886</v>
      </c>
      <c r="L592" s="217">
        <f t="shared" ref="L592" si="249">(L591-L578)</f>
        <v>-1.1999999999999886</v>
      </c>
      <c r="M592" s="217">
        <f t="shared" ref="M592" si="250">(M591-M578)</f>
        <v>-1.1999999999999886</v>
      </c>
      <c r="N592" s="217">
        <f t="shared" ref="N592" si="251">(N591-N578)</f>
        <v>-1.1999999999999886</v>
      </c>
      <c r="O592" s="322">
        <f t="shared" ref="O592" si="252">(O591-O578)</f>
        <v>-1.1999999999999886</v>
      </c>
      <c r="P592" s="216">
        <f t="shared" ref="P592" si="253">(P591-P578)</f>
        <v>-1.1999999999999886</v>
      </c>
      <c r="Q592" s="217">
        <f t="shared" ref="Q592" si="254">(Q591-Q578)</f>
        <v>-1.1999999999999886</v>
      </c>
      <c r="R592" s="217">
        <f t="shared" ref="R592" si="255">(R591-R578)</f>
        <v>-1.1999999999999886</v>
      </c>
      <c r="S592" s="217">
        <f t="shared" ref="S592" si="256">(S591-S578)</f>
        <v>-1.1999999999999886</v>
      </c>
      <c r="T592" s="217">
        <f t="shared" ref="T592" si="257">(T591-T578)</f>
        <v>-1.1999999999999886</v>
      </c>
      <c r="U592" s="217">
        <f t="shared" ref="U592" si="258">(U591-U578)</f>
        <v>-1.1999999999999886</v>
      </c>
      <c r="V592" s="322">
        <f t="shared" ref="V592" si="259">(V591-V578)</f>
        <v>-1.1999999999999886</v>
      </c>
      <c r="W592" s="333"/>
      <c r="X592" s="900" t="s">
        <v>26</v>
      </c>
      <c r="Y592" s="908">
        <f>Y591-Y577</f>
        <v>-0.40999999999999659</v>
      </c>
      <c r="Z592" s="908"/>
    </row>
    <row r="593" spans="1:26" x14ac:dyDescent="0.2">
      <c r="A593" s="900"/>
      <c r="B593" s="900"/>
      <c r="C593" s="900"/>
      <c r="D593" s="900"/>
      <c r="E593" s="900"/>
      <c r="F593" s="900"/>
      <c r="G593" s="900"/>
      <c r="H593" s="900"/>
      <c r="I593" s="900"/>
      <c r="J593" s="900"/>
      <c r="K593" s="900"/>
      <c r="L593" s="900"/>
      <c r="M593" s="900"/>
      <c r="N593" s="900"/>
      <c r="O593" s="900"/>
      <c r="P593" s="900"/>
      <c r="Q593" s="900"/>
      <c r="R593" s="900"/>
      <c r="S593" s="900"/>
      <c r="T593" s="900"/>
      <c r="U593" s="900"/>
      <c r="V593" s="900"/>
      <c r="W593" s="900"/>
      <c r="X593" s="900"/>
      <c r="Y593" s="900"/>
      <c r="Z593" s="900"/>
    </row>
    <row r="595" spans="1:26" ht="13.5" thickBot="1" x14ac:dyDescent="0.25"/>
    <row r="596" spans="1:26" ht="13.5" thickBot="1" x14ac:dyDescent="0.25">
      <c r="A596" s="230" t="s">
        <v>256</v>
      </c>
      <c r="B596" s="968" t="s">
        <v>53</v>
      </c>
      <c r="C596" s="969"/>
      <c r="D596" s="969"/>
      <c r="E596" s="969"/>
      <c r="F596" s="969"/>
      <c r="G596" s="969"/>
      <c r="H596" s="970"/>
      <c r="I596" s="968" t="s">
        <v>114</v>
      </c>
      <c r="J596" s="969"/>
      <c r="K596" s="969"/>
      <c r="L596" s="969"/>
      <c r="M596" s="969"/>
      <c r="N596" s="969"/>
      <c r="O596" s="970"/>
      <c r="P596" s="968" t="s">
        <v>63</v>
      </c>
      <c r="Q596" s="969"/>
      <c r="R596" s="969"/>
      <c r="S596" s="969"/>
      <c r="T596" s="969"/>
      <c r="U596" s="969"/>
      <c r="V596" s="970"/>
      <c r="W596" s="971" t="s">
        <v>55</v>
      </c>
      <c r="X596" s="909">
        <v>781</v>
      </c>
      <c r="Y596" s="909"/>
      <c r="Z596" s="909"/>
    </row>
    <row r="597" spans="1:26" x14ac:dyDescent="0.2">
      <c r="A597" s="231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912">
        <v>6</v>
      </c>
      <c r="H597" s="913">
        <v>7</v>
      </c>
      <c r="I597" s="911">
        <v>1</v>
      </c>
      <c r="J597" s="912">
        <v>2</v>
      </c>
      <c r="K597" s="912">
        <v>3</v>
      </c>
      <c r="L597" s="912">
        <v>4</v>
      </c>
      <c r="M597" s="912">
        <v>5</v>
      </c>
      <c r="N597" s="912">
        <v>6</v>
      </c>
      <c r="O597" s="913">
        <v>7</v>
      </c>
      <c r="P597" s="911">
        <v>1</v>
      </c>
      <c r="Q597" s="912">
        <v>2</v>
      </c>
      <c r="R597" s="912">
        <v>3</v>
      </c>
      <c r="S597" s="912">
        <v>4</v>
      </c>
      <c r="T597" s="912">
        <v>5</v>
      </c>
      <c r="U597" s="912">
        <v>6</v>
      </c>
      <c r="V597" s="913">
        <v>7</v>
      </c>
      <c r="W597" s="972"/>
      <c r="X597" s="909"/>
      <c r="Y597" s="909"/>
      <c r="Z597" s="909"/>
    </row>
    <row r="598" spans="1:26" x14ac:dyDescent="0.2">
      <c r="A598" s="236" t="s">
        <v>3</v>
      </c>
      <c r="B598" s="849">
        <v>4050</v>
      </c>
      <c r="C598" s="849">
        <v>4050</v>
      </c>
      <c r="D598" s="849">
        <v>4050</v>
      </c>
      <c r="E598" s="849">
        <v>4050</v>
      </c>
      <c r="F598" s="849">
        <v>4050</v>
      </c>
      <c r="G598" s="849">
        <v>4050</v>
      </c>
      <c r="H598" s="848">
        <v>4050</v>
      </c>
      <c r="I598" s="874">
        <v>4050</v>
      </c>
      <c r="J598" s="849">
        <v>4050</v>
      </c>
      <c r="K598" s="849">
        <v>4050</v>
      </c>
      <c r="L598" s="849">
        <v>4050</v>
      </c>
      <c r="M598" s="849">
        <v>4050</v>
      </c>
      <c r="N598" s="849">
        <v>4050</v>
      </c>
      <c r="O598" s="848">
        <v>4050</v>
      </c>
      <c r="P598" s="874">
        <v>4050</v>
      </c>
      <c r="Q598" s="849">
        <v>4050</v>
      </c>
      <c r="R598" s="849">
        <v>4050</v>
      </c>
      <c r="S598" s="849">
        <v>4050</v>
      </c>
      <c r="T598" s="849">
        <v>4050</v>
      </c>
      <c r="U598" s="849">
        <v>4050</v>
      </c>
      <c r="V598" s="848">
        <v>4050</v>
      </c>
      <c r="W598" s="869">
        <v>4050</v>
      </c>
      <c r="X598" s="210"/>
      <c r="Y598" s="313"/>
      <c r="Z598" s="313"/>
    </row>
    <row r="599" spans="1:26" x14ac:dyDescent="0.2">
      <c r="A599" s="241" t="s">
        <v>6</v>
      </c>
      <c r="B599" s="242">
        <v>4491</v>
      </c>
      <c r="C599" s="243">
        <v>4576</v>
      </c>
      <c r="D599" s="243">
        <v>5025</v>
      </c>
      <c r="E599" s="243">
        <v>4446</v>
      </c>
      <c r="F599" s="243">
        <v>4819</v>
      </c>
      <c r="G599" s="243">
        <v>4594</v>
      </c>
      <c r="H599" s="244">
        <v>4611</v>
      </c>
      <c r="I599" s="242">
        <v>4842</v>
      </c>
      <c r="J599" s="243">
        <v>4772</v>
      </c>
      <c r="K599" s="243">
        <v>4894</v>
      </c>
      <c r="L599" s="243">
        <v>4185</v>
      </c>
      <c r="M599" s="243">
        <v>4725</v>
      </c>
      <c r="N599" s="243">
        <v>4603</v>
      </c>
      <c r="O599" s="244">
        <v>4836</v>
      </c>
      <c r="P599" s="242">
        <v>4835</v>
      </c>
      <c r="Q599" s="243">
        <v>4820</v>
      </c>
      <c r="R599" s="243">
        <v>4638</v>
      </c>
      <c r="S599" s="243">
        <v>4643</v>
      </c>
      <c r="T599" s="243">
        <v>4856</v>
      </c>
      <c r="U599" s="243">
        <v>4694</v>
      </c>
      <c r="V599" s="244">
        <v>4584</v>
      </c>
      <c r="W599" s="390">
        <v>4718</v>
      </c>
      <c r="X599" s="228"/>
      <c r="Y599" s="909"/>
      <c r="Z599" s="909"/>
    </row>
    <row r="600" spans="1:26" x14ac:dyDescent="0.2">
      <c r="A600" s="231" t="s">
        <v>7</v>
      </c>
      <c r="B600" s="245">
        <v>80</v>
      </c>
      <c r="C600" s="246">
        <v>75.599999999999994</v>
      </c>
      <c r="D600" s="246">
        <v>71.099999999999994</v>
      </c>
      <c r="E600" s="246">
        <v>46.7</v>
      </c>
      <c r="F600" s="246">
        <v>71.099999999999994</v>
      </c>
      <c r="G600" s="246">
        <v>66.7</v>
      </c>
      <c r="H600" s="247">
        <v>62.2</v>
      </c>
      <c r="I600" s="245">
        <v>68.900000000000006</v>
      </c>
      <c r="J600" s="246">
        <v>60</v>
      </c>
      <c r="K600" s="246">
        <v>80</v>
      </c>
      <c r="L600" s="246">
        <v>73.3</v>
      </c>
      <c r="M600" s="246">
        <v>82.2</v>
      </c>
      <c r="N600" s="246">
        <v>64.400000000000006</v>
      </c>
      <c r="O600" s="247">
        <v>73.3</v>
      </c>
      <c r="P600" s="245">
        <v>60</v>
      </c>
      <c r="Q600" s="246">
        <v>66.7</v>
      </c>
      <c r="R600" s="246">
        <v>64.400000000000006</v>
      </c>
      <c r="S600" s="246">
        <v>80</v>
      </c>
      <c r="T600" s="246">
        <v>68.900000000000006</v>
      </c>
      <c r="U600" s="246">
        <v>77.8</v>
      </c>
      <c r="V600" s="247">
        <v>64.400000000000006</v>
      </c>
      <c r="W600" s="441">
        <v>0.67700000000000005</v>
      </c>
      <c r="X600" s="210"/>
      <c r="Y600" s="210"/>
      <c r="Z600" s="210"/>
    </row>
    <row r="601" spans="1:26" ht="13.5" thickBot="1" x14ac:dyDescent="0.25">
      <c r="A601" s="256" t="s">
        <v>8</v>
      </c>
      <c r="B601" s="898">
        <v>8.6999999999999994E-2</v>
      </c>
      <c r="C601" s="899">
        <v>8.7999999999999995E-2</v>
      </c>
      <c r="D601" s="899">
        <v>9.8000000000000004E-2</v>
      </c>
      <c r="E601" s="899">
        <v>0.17499999999999999</v>
      </c>
      <c r="F601" s="699">
        <v>9.2999999999999999E-2</v>
      </c>
      <c r="G601" s="699">
        <v>0.107</v>
      </c>
      <c r="H601" s="700">
        <v>0.104</v>
      </c>
      <c r="I601" s="698">
        <v>9.7000000000000003E-2</v>
      </c>
      <c r="J601" s="699">
        <v>0.113</v>
      </c>
      <c r="K601" s="699">
        <v>7.9000000000000001E-2</v>
      </c>
      <c r="L601" s="699">
        <v>9.8000000000000004E-2</v>
      </c>
      <c r="M601" s="699">
        <v>7.9000000000000001E-2</v>
      </c>
      <c r="N601" s="699">
        <v>0.107</v>
      </c>
      <c r="O601" s="700">
        <v>0.109</v>
      </c>
      <c r="P601" s="698">
        <v>0.11700000000000001</v>
      </c>
      <c r="Q601" s="699">
        <v>0.1</v>
      </c>
      <c r="R601" s="699">
        <v>0.109</v>
      </c>
      <c r="S601" s="699">
        <v>7.0000000000000007E-2</v>
      </c>
      <c r="T601" s="699">
        <v>8.2000000000000003E-2</v>
      </c>
      <c r="U601" s="699">
        <v>9.7000000000000003E-2</v>
      </c>
      <c r="V601" s="700">
        <v>9.5000000000000001E-2</v>
      </c>
      <c r="W601" s="442">
        <v>0.104</v>
      </c>
      <c r="X601" s="228"/>
      <c r="Y601" s="909"/>
      <c r="Z601" s="909"/>
    </row>
    <row r="602" spans="1:26" x14ac:dyDescent="0.2">
      <c r="A602" s="483" t="s">
        <v>1</v>
      </c>
      <c r="B602" s="774">
        <f t="shared" ref="B602:E602" si="260">B599/B598*100-100</f>
        <v>10.888888888888886</v>
      </c>
      <c r="C602" s="775">
        <f t="shared" si="260"/>
        <v>12.987654320987644</v>
      </c>
      <c r="D602" s="775">
        <f t="shared" si="260"/>
        <v>24.074074074074076</v>
      </c>
      <c r="E602" s="775">
        <f t="shared" si="260"/>
        <v>9.7777777777777715</v>
      </c>
      <c r="F602" s="775">
        <f>F599/F598*100-100</f>
        <v>18.987654320987659</v>
      </c>
      <c r="G602" s="775">
        <f t="shared" ref="G602:N602" si="261">G599/G598*100-100</f>
        <v>13.432098765432102</v>
      </c>
      <c r="H602" s="787">
        <f t="shared" si="261"/>
        <v>13.851851851851848</v>
      </c>
      <c r="I602" s="774">
        <f t="shared" si="261"/>
        <v>19.555555555555543</v>
      </c>
      <c r="J602" s="775">
        <f t="shared" si="261"/>
        <v>17.827160493827151</v>
      </c>
      <c r="K602" s="775">
        <f t="shared" si="261"/>
        <v>20.839506172839521</v>
      </c>
      <c r="L602" s="775">
        <f t="shared" si="261"/>
        <v>3.3333333333333428</v>
      </c>
      <c r="M602" s="775">
        <f t="shared" si="261"/>
        <v>16.666666666666671</v>
      </c>
      <c r="N602" s="775">
        <f t="shared" si="261"/>
        <v>13.654320987654316</v>
      </c>
      <c r="O602" s="787">
        <f>O599/O598*100-100</f>
        <v>19.407407407407405</v>
      </c>
      <c r="P602" s="774">
        <f t="shared" ref="P602:W602" si="262">P599/P598*100-100</f>
        <v>19.382716049382708</v>
      </c>
      <c r="Q602" s="775">
        <f t="shared" si="262"/>
        <v>19.012345679012356</v>
      </c>
      <c r="R602" s="775">
        <f t="shared" si="262"/>
        <v>14.518518518518505</v>
      </c>
      <c r="S602" s="775">
        <f t="shared" si="262"/>
        <v>14.641975308641975</v>
      </c>
      <c r="T602" s="775">
        <f t="shared" si="262"/>
        <v>19.901234567901227</v>
      </c>
      <c r="U602" s="775">
        <f t="shared" si="262"/>
        <v>15.901234567901227</v>
      </c>
      <c r="V602" s="787">
        <f t="shared" si="262"/>
        <v>13.18518518518519</v>
      </c>
      <c r="W602" s="480">
        <f t="shared" si="262"/>
        <v>16.493827160493836</v>
      </c>
      <c r="X602" s="547"/>
      <c r="Y602" s="210"/>
      <c r="Z602" s="210"/>
    </row>
    <row r="603" spans="1:26" ht="13.5" thickBot="1" x14ac:dyDescent="0.25">
      <c r="A603" s="484" t="s">
        <v>27</v>
      </c>
      <c r="B603" s="220">
        <f>B599-B585</f>
        <v>14</v>
      </c>
      <c r="C603" s="221">
        <f t="shared" ref="C603:W603" si="263">C599-C585</f>
        <v>18</v>
      </c>
      <c r="D603" s="221">
        <f t="shared" si="263"/>
        <v>57</v>
      </c>
      <c r="E603" s="221">
        <f t="shared" si="263"/>
        <v>40</v>
      </c>
      <c r="F603" s="221">
        <f t="shared" si="263"/>
        <v>81</v>
      </c>
      <c r="G603" s="221">
        <f t="shared" si="263"/>
        <v>-3</v>
      </c>
      <c r="H603" s="226">
        <f t="shared" si="263"/>
        <v>-6</v>
      </c>
      <c r="I603" s="220">
        <f t="shared" si="263"/>
        <v>93</v>
      </c>
      <c r="J603" s="221">
        <f t="shared" si="263"/>
        <v>42</v>
      </c>
      <c r="K603" s="221">
        <f t="shared" si="263"/>
        <v>116</v>
      </c>
      <c r="L603" s="221">
        <f t="shared" si="263"/>
        <v>-238</v>
      </c>
      <c r="M603" s="221">
        <f t="shared" si="263"/>
        <v>-30</v>
      </c>
      <c r="N603" s="221">
        <f t="shared" si="263"/>
        <v>-11</v>
      </c>
      <c r="O603" s="226">
        <f t="shared" si="263"/>
        <v>175</v>
      </c>
      <c r="P603" s="220">
        <f t="shared" si="263"/>
        <v>189</v>
      </c>
      <c r="Q603" s="221">
        <f t="shared" si="263"/>
        <v>99</v>
      </c>
      <c r="R603" s="221">
        <f t="shared" si="263"/>
        <v>25</v>
      </c>
      <c r="S603" s="221">
        <f t="shared" si="263"/>
        <v>-105</v>
      </c>
      <c r="T603" s="221">
        <f t="shared" si="263"/>
        <v>178</v>
      </c>
      <c r="U603" s="221">
        <f t="shared" si="263"/>
        <v>-73</v>
      </c>
      <c r="V603" s="226">
        <f t="shared" si="263"/>
        <v>-216</v>
      </c>
      <c r="W603" s="370">
        <f t="shared" si="263"/>
        <v>34</v>
      </c>
      <c r="X603" s="210"/>
      <c r="Y603" s="909"/>
      <c r="Z603" s="909"/>
    </row>
    <row r="604" spans="1:26" x14ac:dyDescent="0.2">
      <c r="A604" s="267" t="s">
        <v>51</v>
      </c>
      <c r="B604" s="851">
        <v>591</v>
      </c>
      <c r="C604" s="852">
        <v>601</v>
      </c>
      <c r="D604" s="852">
        <v>601</v>
      </c>
      <c r="E604" s="852">
        <v>158</v>
      </c>
      <c r="F604" s="852">
        <v>593</v>
      </c>
      <c r="G604" s="852">
        <v>595</v>
      </c>
      <c r="H604" s="853">
        <v>592</v>
      </c>
      <c r="I604" s="854">
        <v>588</v>
      </c>
      <c r="J604" s="852">
        <v>594</v>
      </c>
      <c r="K604" s="852">
        <v>595</v>
      </c>
      <c r="L604" s="852">
        <v>158</v>
      </c>
      <c r="M604" s="852">
        <v>600</v>
      </c>
      <c r="N604" s="852">
        <v>588</v>
      </c>
      <c r="O604" s="855">
        <v>592</v>
      </c>
      <c r="P604" s="851">
        <v>603</v>
      </c>
      <c r="Q604" s="852">
        <v>602</v>
      </c>
      <c r="R604" s="852">
        <v>608</v>
      </c>
      <c r="S604" s="852">
        <v>102</v>
      </c>
      <c r="T604" s="852">
        <v>612</v>
      </c>
      <c r="U604" s="852">
        <v>603</v>
      </c>
      <c r="V604" s="853">
        <v>606</v>
      </c>
      <c r="W604" s="371">
        <f>SUM(B604:V604)</f>
        <v>11182</v>
      </c>
      <c r="X604" s="909" t="s">
        <v>56</v>
      </c>
      <c r="Y604" s="265">
        <f>W590-W604</f>
        <v>38</v>
      </c>
      <c r="Z604" s="266">
        <f>Y604/W604</f>
        <v>3.3983187265247718E-3</v>
      </c>
    </row>
    <row r="605" spans="1:26" x14ac:dyDescent="0.2">
      <c r="A605" s="267" t="s">
        <v>28</v>
      </c>
      <c r="B605" s="914">
        <v>159.80000000000004</v>
      </c>
      <c r="C605" s="915">
        <v>159.80000000000004</v>
      </c>
      <c r="D605" s="915">
        <v>159.80000000000004</v>
      </c>
      <c r="E605" s="915">
        <v>159.80000000000004</v>
      </c>
      <c r="F605" s="915">
        <v>159.80000000000004</v>
      </c>
      <c r="G605" s="915">
        <v>159.80000000000004</v>
      </c>
      <c r="H605" s="916">
        <v>159.80000000000004</v>
      </c>
      <c r="I605" s="914">
        <v>159.80000000000004</v>
      </c>
      <c r="J605" s="915">
        <v>159.80000000000004</v>
      </c>
      <c r="K605" s="915">
        <v>159.80000000000004</v>
      </c>
      <c r="L605" s="915">
        <v>159.80000000000004</v>
      </c>
      <c r="M605" s="915">
        <v>159.80000000000004</v>
      </c>
      <c r="N605" s="915">
        <v>159.80000000000004</v>
      </c>
      <c r="O605" s="916">
        <v>159.80000000000004</v>
      </c>
      <c r="P605" s="914">
        <v>159.80000000000004</v>
      </c>
      <c r="Q605" s="915">
        <v>159.80000000000004</v>
      </c>
      <c r="R605" s="915">
        <v>159.80000000000004</v>
      </c>
      <c r="S605" s="915">
        <v>159.80000000000004</v>
      </c>
      <c r="T605" s="915">
        <v>159.80000000000004</v>
      </c>
      <c r="U605" s="915">
        <v>159.80000000000004</v>
      </c>
      <c r="V605" s="916">
        <v>159.80000000000004</v>
      </c>
      <c r="W605" s="910"/>
      <c r="X605" s="909" t="s">
        <v>57</v>
      </c>
      <c r="Y605" s="909">
        <v>160.1</v>
      </c>
      <c r="Z605" s="909"/>
    </row>
    <row r="606" spans="1:26" ht="13.5" thickBot="1" x14ac:dyDescent="0.25">
      <c r="A606" s="268" t="s">
        <v>26</v>
      </c>
      <c r="B606" s="216">
        <f>(B605-B591)</f>
        <v>-1.1999999999999886</v>
      </c>
      <c r="C606" s="217">
        <f t="shared" ref="C606:V606" si="264">(C605-C591)</f>
        <v>-1.1999999999999886</v>
      </c>
      <c r="D606" s="217">
        <f t="shared" si="264"/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322">
        <f t="shared" si="264"/>
        <v>-1.1999999999999886</v>
      </c>
      <c r="I606" s="216">
        <f t="shared" si="264"/>
        <v>-1.1999999999999886</v>
      </c>
      <c r="J606" s="217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322">
        <f t="shared" si="264"/>
        <v>-1.1999999999999886</v>
      </c>
      <c r="P606" s="216">
        <f t="shared" si="264"/>
        <v>-1.1999999999999886</v>
      </c>
      <c r="Q606" s="217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322">
        <f t="shared" si="264"/>
        <v>-1.1999999999999886</v>
      </c>
      <c r="W606" s="333"/>
      <c r="X606" s="909" t="s">
        <v>26</v>
      </c>
      <c r="Y606" s="909">
        <f>Y605-Y591</f>
        <v>-0.73000000000001819</v>
      </c>
      <c r="Z606" s="909"/>
    </row>
    <row r="609" spans="1:26" s="938" customFormat="1" ht="13.5" thickBot="1" x14ac:dyDescent="0.25"/>
    <row r="610" spans="1:26" s="938" customFormat="1" ht="13.5" thickBot="1" x14ac:dyDescent="0.25">
      <c r="A610" s="230" t="s">
        <v>257</v>
      </c>
      <c r="B610" s="968" t="s">
        <v>53</v>
      </c>
      <c r="C610" s="969"/>
      <c r="D610" s="969"/>
      <c r="E610" s="969"/>
      <c r="F610" s="969"/>
      <c r="G610" s="969"/>
      <c r="H610" s="970"/>
      <c r="I610" s="968" t="s">
        <v>114</v>
      </c>
      <c r="J610" s="969"/>
      <c r="K610" s="969"/>
      <c r="L610" s="969"/>
      <c r="M610" s="969"/>
      <c r="N610" s="969"/>
      <c r="O610" s="970"/>
      <c r="P610" s="968" t="s">
        <v>63</v>
      </c>
      <c r="Q610" s="969"/>
      <c r="R610" s="969"/>
      <c r="S610" s="969"/>
      <c r="T610" s="969"/>
      <c r="U610" s="969"/>
      <c r="V610" s="970"/>
      <c r="W610" s="971" t="s">
        <v>55</v>
      </c>
      <c r="X610" s="938">
        <v>781</v>
      </c>
    </row>
    <row r="611" spans="1:26" s="938" customFormat="1" x14ac:dyDescent="0.2">
      <c r="A611" s="231" t="s">
        <v>54</v>
      </c>
      <c r="B611" s="940">
        <v>1</v>
      </c>
      <c r="C611" s="941">
        <v>2</v>
      </c>
      <c r="D611" s="941">
        <v>3</v>
      </c>
      <c r="E611" s="941">
        <v>4</v>
      </c>
      <c r="F611" s="941">
        <v>5</v>
      </c>
      <c r="G611" s="941">
        <v>6</v>
      </c>
      <c r="H611" s="942">
        <v>7</v>
      </c>
      <c r="I611" s="940">
        <v>1</v>
      </c>
      <c r="J611" s="941">
        <v>2</v>
      </c>
      <c r="K611" s="941">
        <v>3</v>
      </c>
      <c r="L611" s="941">
        <v>4</v>
      </c>
      <c r="M611" s="941">
        <v>5</v>
      </c>
      <c r="N611" s="941">
        <v>6</v>
      </c>
      <c r="O611" s="942">
        <v>7</v>
      </c>
      <c r="P611" s="940">
        <v>1</v>
      </c>
      <c r="Q611" s="941">
        <v>2</v>
      </c>
      <c r="R611" s="941">
        <v>3</v>
      </c>
      <c r="S611" s="941">
        <v>4</v>
      </c>
      <c r="T611" s="941">
        <v>5</v>
      </c>
      <c r="U611" s="941">
        <v>6</v>
      </c>
      <c r="V611" s="942">
        <v>7</v>
      </c>
      <c r="W611" s="972"/>
    </row>
    <row r="612" spans="1:26" s="938" customFormat="1" x14ac:dyDescent="0.2">
      <c r="A612" s="236" t="s">
        <v>3</v>
      </c>
      <c r="B612" s="849"/>
      <c r="C612" s="849"/>
      <c r="D612" s="849"/>
      <c r="E612" s="849"/>
      <c r="F612" s="849"/>
      <c r="G612" s="849"/>
      <c r="H612" s="848"/>
      <c r="I612" s="874"/>
      <c r="J612" s="849"/>
      <c r="K612" s="849"/>
      <c r="L612" s="849"/>
      <c r="M612" s="849"/>
      <c r="N612" s="849"/>
      <c r="O612" s="848"/>
      <c r="P612" s="874"/>
      <c r="Q612" s="849"/>
      <c r="R612" s="849"/>
      <c r="S612" s="849"/>
      <c r="T612" s="849"/>
      <c r="U612" s="849"/>
      <c r="V612" s="848"/>
      <c r="W612" s="869"/>
      <c r="X612" s="210"/>
      <c r="Y612" s="313"/>
      <c r="Z612" s="313"/>
    </row>
    <row r="613" spans="1:26" s="938" customFormat="1" x14ac:dyDescent="0.2">
      <c r="A613" s="241" t="s">
        <v>6</v>
      </c>
      <c r="B613" s="242"/>
      <c r="C613" s="243"/>
      <c r="D613" s="243"/>
      <c r="E613" s="243"/>
      <c r="F613" s="243"/>
      <c r="G613" s="243"/>
      <c r="H613" s="244"/>
      <c r="I613" s="242"/>
      <c r="J613" s="243"/>
      <c r="K613" s="243"/>
      <c r="L613" s="243"/>
      <c r="M613" s="243"/>
      <c r="N613" s="243"/>
      <c r="O613" s="244"/>
      <c r="P613" s="242"/>
      <c r="Q613" s="243"/>
      <c r="R613" s="243"/>
      <c r="S613" s="243"/>
      <c r="T613" s="243"/>
      <c r="U613" s="243"/>
      <c r="V613" s="244"/>
      <c r="W613" s="390"/>
      <c r="X613" s="228"/>
    </row>
    <row r="614" spans="1:26" s="938" customFormat="1" x14ac:dyDescent="0.2">
      <c r="A614" s="231" t="s">
        <v>7</v>
      </c>
      <c r="B614" s="245"/>
      <c r="C614" s="246"/>
      <c r="D614" s="246"/>
      <c r="E614" s="246"/>
      <c r="F614" s="246"/>
      <c r="G614" s="246"/>
      <c r="H614" s="247"/>
      <c r="I614" s="245"/>
      <c r="J614" s="246"/>
      <c r="K614" s="246"/>
      <c r="L614" s="246"/>
      <c r="M614" s="246"/>
      <c r="N614" s="246"/>
      <c r="O614" s="247"/>
      <c r="P614" s="245"/>
      <c r="Q614" s="246"/>
      <c r="R614" s="246"/>
      <c r="S614" s="246"/>
      <c r="T614" s="246"/>
      <c r="U614" s="246"/>
      <c r="V614" s="247"/>
      <c r="W614" s="441"/>
      <c r="X614" s="210"/>
      <c r="Y614" s="210"/>
      <c r="Z614" s="210"/>
    </row>
    <row r="615" spans="1:26" s="938" customFormat="1" ht="13.5" thickBot="1" x14ac:dyDescent="0.25">
      <c r="A615" s="256" t="s">
        <v>8</v>
      </c>
      <c r="B615" s="898"/>
      <c r="C615" s="899"/>
      <c r="D615" s="899"/>
      <c r="E615" s="899"/>
      <c r="F615" s="699"/>
      <c r="G615" s="699"/>
      <c r="H615" s="700"/>
      <c r="I615" s="698"/>
      <c r="J615" s="699"/>
      <c r="K615" s="699"/>
      <c r="L615" s="699"/>
      <c r="M615" s="699"/>
      <c r="N615" s="699"/>
      <c r="O615" s="700"/>
      <c r="P615" s="698"/>
      <c r="Q615" s="699"/>
      <c r="R615" s="699"/>
      <c r="S615" s="699"/>
      <c r="T615" s="699"/>
      <c r="U615" s="699"/>
      <c r="V615" s="700"/>
      <c r="W615" s="442"/>
      <c r="X615" s="228"/>
    </row>
    <row r="616" spans="1:26" s="938" customFormat="1" x14ac:dyDescent="0.2">
      <c r="A616" s="483" t="s">
        <v>1</v>
      </c>
      <c r="B616" s="774" t="e">
        <f t="shared" ref="B616:E616" si="265">B613/B612*100-100</f>
        <v>#DIV/0!</v>
      </c>
      <c r="C616" s="775" t="e">
        <f t="shared" si="265"/>
        <v>#DIV/0!</v>
      </c>
      <c r="D616" s="775" t="e">
        <f t="shared" si="265"/>
        <v>#DIV/0!</v>
      </c>
      <c r="E616" s="775" t="e">
        <f t="shared" si="265"/>
        <v>#DIV/0!</v>
      </c>
      <c r="F616" s="775" t="e">
        <f>F613/F612*100-100</f>
        <v>#DIV/0!</v>
      </c>
      <c r="G616" s="775" t="e">
        <f t="shared" ref="G616:N616" si="266">G613/G612*100-100</f>
        <v>#DIV/0!</v>
      </c>
      <c r="H616" s="787" t="e">
        <f t="shared" si="266"/>
        <v>#DIV/0!</v>
      </c>
      <c r="I616" s="774" t="e">
        <f t="shared" si="266"/>
        <v>#DIV/0!</v>
      </c>
      <c r="J616" s="775" t="e">
        <f t="shared" si="266"/>
        <v>#DIV/0!</v>
      </c>
      <c r="K616" s="775" t="e">
        <f t="shared" si="266"/>
        <v>#DIV/0!</v>
      </c>
      <c r="L616" s="775" t="e">
        <f t="shared" si="266"/>
        <v>#DIV/0!</v>
      </c>
      <c r="M616" s="775" t="e">
        <f t="shared" si="266"/>
        <v>#DIV/0!</v>
      </c>
      <c r="N616" s="775" t="e">
        <f t="shared" si="266"/>
        <v>#DIV/0!</v>
      </c>
      <c r="O616" s="787" t="e">
        <f>O613/O612*100-100</f>
        <v>#DIV/0!</v>
      </c>
      <c r="P616" s="774" t="e">
        <f t="shared" ref="P616:W616" si="267">P613/P612*100-100</f>
        <v>#DIV/0!</v>
      </c>
      <c r="Q616" s="775" t="e">
        <f t="shared" si="267"/>
        <v>#DIV/0!</v>
      </c>
      <c r="R616" s="775" t="e">
        <f t="shared" si="267"/>
        <v>#DIV/0!</v>
      </c>
      <c r="S616" s="775" t="e">
        <f t="shared" si="267"/>
        <v>#DIV/0!</v>
      </c>
      <c r="T616" s="775" t="e">
        <f t="shared" si="267"/>
        <v>#DIV/0!</v>
      </c>
      <c r="U616" s="775" t="e">
        <f t="shared" si="267"/>
        <v>#DIV/0!</v>
      </c>
      <c r="V616" s="787" t="e">
        <f t="shared" si="267"/>
        <v>#DIV/0!</v>
      </c>
      <c r="W616" s="480" t="e">
        <f t="shared" si="267"/>
        <v>#DIV/0!</v>
      </c>
      <c r="X616" s="547"/>
      <c r="Y616" s="210"/>
      <c r="Z616" s="210"/>
    </row>
    <row r="617" spans="1:26" s="938" customFormat="1" ht="13.5" thickBot="1" x14ac:dyDescent="0.25">
      <c r="A617" s="484" t="s">
        <v>27</v>
      </c>
      <c r="B617" s="220">
        <f>B613-B599</f>
        <v>-4491</v>
      </c>
      <c r="C617" s="221">
        <f t="shared" ref="C617:W617" si="268">C613-C599</f>
        <v>-4576</v>
      </c>
      <c r="D617" s="221">
        <f t="shared" si="268"/>
        <v>-5025</v>
      </c>
      <c r="E617" s="221">
        <f t="shared" si="268"/>
        <v>-4446</v>
      </c>
      <c r="F617" s="221">
        <f t="shared" si="268"/>
        <v>-4819</v>
      </c>
      <c r="G617" s="221">
        <f t="shared" si="268"/>
        <v>-4594</v>
      </c>
      <c r="H617" s="226">
        <f t="shared" si="268"/>
        <v>-4611</v>
      </c>
      <c r="I617" s="220">
        <f t="shared" si="268"/>
        <v>-4842</v>
      </c>
      <c r="J617" s="221">
        <f t="shared" si="268"/>
        <v>-4772</v>
      </c>
      <c r="K617" s="221">
        <f t="shared" si="268"/>
        <v>-4894</v>
      </c>
      <c r="L617" s="221">
        <f t="shared" si="268"/>
        <v>-4185</v>
      </c>
      <c r="M617" s="221">
        <f t="shared" si="268"/>
        <v>-4725</v>
      </c>
      <c r="N617" s="221">
        <f t="shared" si="268"/>
        <v>-4603</v>
      </c>
      <c r="O617" s="226">
        <f t="shared" si="268"/>
        <v>-4836</v>
      </c>
      <c r="P617" s="220">
        <f t="shared" si="268"/>
        <v>-4835</v>
      </c>
      <c r="Q617" s="221">
        <f t="shared" si="268"/>
        <v>-4820</v>
      </c>
      <c r="R617" s="221">
        <f t="shared" si="268"/>
        <v>-4638</v>
      </c>
      <c r="S617" s="221">
        <f t="shared" si="268"/>
        <v>-4643</v>
      </c>
      <c r="T617" s="221">
        <f t="shared" si="268"/>
        <v>-4856</v>
      </c>
      <c r="U617" s="221">
        <f t="shared" si="268"/>
        <v>-4694</v>
      </c>
      <c r="V617" s="226">
        <f t="shared" si="268"/>
        <v>-4584</v>
      </c>
      <c r="W617" s="370">
        <f t="shared" si="268"/>
        <v>-4718</v>
      </c>
      <c r="X617" s="210"/>
    </row>
    <row r="618" spans="1:26" s="938" customFormat="1" x14ac:dyDescent="0.2">
      <c r="A618" s="267" t="s">
        <v>51</v>
      </c>
      <c r="B618" s="851"/>
      <c r="C618" s="852"/>
      <c r="D618" s="852"/>
      <c r="E618" s="852"/>
      <c r="F618" s="852"/>
      <c r="G618" s="852"/>
      <c r="H618" s="853"/>
      <c r="I618" s="854"/>
      <c r="J618" s="852"/>
      <c r="K618" s="852"/>
      <c r="L618" s="852"/>
      <c r="M618" s="852"/>
      <c r="N618" s="852"/>
      <c r="O618" s="855"/>
      <c r="P618" s="851"/>
      <c r="Q618" s="852"/>
      <c r="R618" s="852"/>
      <c r="S618" s="852"/>
      <c r="T618" s="852"/>
      <c r="U618" s="852"/>
      <c r="V618" s="853"/>
      <c r="W618" s="371">
        <f>SUM(B618:V618)</f>
        <v>0</v>
      </c>
      <c r="X618" s="938" t="s">
        <v>56</v>
      </c>
      <c r="Y618" s="265">
        <f>W605-W618</f>
        <v>0</v>
      </c>
      <c r="Z618" s="266" t="e">
        <f>Y618/W618</f>
        <v>#DIV/0!</v>
      </c>
    </row>
    <row r="619" spans="1:26" s="938" customFormat="1" x14ac:dyDescent="0.2">
      <c r="A619" s="267" t="s">
        <v>28</v>
      </c>
      <c r="B619" s="943">
        <v>159.80000000000004</v>
      </c>
      <c r="C619" s="944">
        <v>159.80000000000004</v>
      </c>
      <c r="D619" s="944">
        <v>159.80000000000004</v>
      </c>
      <c r="E619" s="944">
        <v>159.80000000000004</v>
      </c>
      <c r="F619" s="944">
        <v>159.80000000000004</v>
      </c>
      <c r="G619" s="944">
        <v>159.80000000000004</v>
      </c>
      <c r="H619" s="945">
        <v>159.80000000000004</v>
      </c>
      <c r="I619" s="943">
        <v>159.80000000000004</v>
      </c>
      <c r="J619" s="944">
        <v>159.80000000000004</v>
      </c>
      <c r="K619" s="944">
        <v>159.80000000000004</v>
      </c>
      <c r="L619" s="944">
        <v>159.80000000000004</v>
      </c>
      <c r="M619" s="944">
        <v>159.80000000000004</v>
      </c>
      <c r="N619" s="944">
        <v>159.80000000000004</v>
      </c>
      <c r="O619" s="945">
        <v>159.80000000000004</v>
      </c>
      <c r="P619" s="943">
        <v>159.80000000000004</v>
      </c>
      <c r="Q619" s="944">
        <v>159.80000000000004</v>
      </c>
      <c r="R619" s="944">
        <v>159.80000000000004</v>
      </c>
      <c r="S619" s="944">
        <v>159.80000000000004</v>
      </c>
      <c r="T619" s="944">
        <v>159.80000000000004</v>
      </c>
      <c r="U619" s="944">
        <v>159.80000000000004</v>
      </c>
      <c r="V619" s="945">
        <v>159.80000000000004</v>
      </c>
      <c r="W619" s="939"/>
      <c r="X619" s="938" t="s">
        <v>57</v>
      </c>
    </row>
    <row r="620" spans="1:26" s="938" customFormat="1" ht="13.5" thickBot="1" x14ac:dyDescent="0.25">
      <c r="A620" s="268" t="s">
        <v>26</v>
      </c>
      <c r="B620" s="216">
        <f>(B619-B605)</f>
        <v>0</v>
      </c>
      <c r="C620" s="217">
        <f t="shared" ref="C620" si="269">(C619-C605)</f>
        <v>0</v>
      </c>
      <c r="D620" s="217">
        <f t="shared" ref="D620" si="270">(D619-D605)</f>
        <v>0</v>
      </c>
      <c r="E620" s="217">
        <f t="shared" ref="E620" si="271">(E619-E605)</f>
        <v>0</v>
      </c>
      <c r="F620" s="217">
        <f t="shared" ref="F620" si="272">(F619-F605)</f>
        <v>0</v>
      </c>
      <c r="G620" s="217">
        <f t="shared" ref="G620" si="273">(G619-G605)</f>
        <v>0</v>
      </c>
      <c r="H620" s="322">
        <f t="shared" ref="H620" si="274">(H619-H605)</f>
        <v>0</v>
      </c>
      <c r="I620" s="216">
        <f t="shared" ref="I620" si="275">(I619-I605)</f>
        <v>0</v>
      </c>
      <c r="J620" s="217">
        <f t="shared" ref="J620" si="276">(J619-J605)</f>
        <v>0</v>
      </c>
      <c r="K620" s="217">
        <f t="shared" ref="K620" si="277">(K619-K605)</f>
        <v>0</v>
      </c>
      <c r="L620" s="217">
        <f t="shared" ref="L620" si="278">(L619-L605)</f>
        <v>0</v>
      </c>
      <c r="M620" s="217">
        <f t="shared" ref="M620" si="279">(M619-M605)</f>
        <v>0</v>
      </c>
      <c r="N620" s="217">
        <f t="shared" ref="N620" si="280">(N619-N605)</f>
        <v>0</v>
      </c>
      <c r="O620" s="322">
        <f t="shared" ref="O620" si="281">(O619-O605)</f>
        <v>0</v>
      </c>
      <c r="P620" s="216">
        <f t="shared" ref="P620" si="282">(P619-P605)</f>
        <v>0</v>
      </c>
      <c r="Q620" s="217">
        <f t="shared" ref="Q620" si="283">(Q619-Q605)</f>
        <v>0</v>
      </c>
      <c r="R620" s="217">
        <f t="shared" ref="R620" si="284">(R619-R605)</f>
        <v>0</v>
      </c>
      <c r="S620" s="217">
        <f t="shared" ref="S620" si="285">(S619-S605)</f>
        <v>0</v>
      </c>
      <c r="T620" s="217">
        <f t="shared" ref="T620" si="286">(T619-T605)</f>
        <v>0</v>
      </c>
      <c r="U620" s="217">
        <f t="shared" ref="U620" si="287">(U619-U605)</f>
        <v>0</v>
      </c>
      <c r="V620" s="322">
        <f t="shared" ref="V620" si="288">(V619-V605)</f>
        <v>0</v>
      </c>
      <c r="W620" s="333"/>
      <c r="X620" s="938" t="s">
        <v>26</v>
      </c>
      <c r="Y620" s="938">
        <f>Y619-Y605</f>
        <v>-160.1</v>
      </c>
    </row>
    <row r="621" spans="1:26" s="938" customFormat="1" x14ac:dyDescent="0.2"/>
    <row r="622" spans="1:26" s="938" customFormat="1" x14ac:dyDescent="0.2"/>
    <row r="623" spans="1:26" ht="13.5" thickBot="1" x14ac:dyDescent="0.25"/>
    <row r="624" spans="1:26" ht="13.5" thickBot="1" x14ac:dyDescent="0.25">
      <c r="A624" s="230" t="s">
        <v>258</v>
      </c>
      <c r="B624" s="968" t="s">
        <v>53</v>
      </c>
      <c r="C624" s="969"/>
      <c r="D624" s="969"/>
      <c r="E624" s="969"/>
      <c r="F624" s="969"/>
      <c r="G624" s="969"/>
      <c r="H624" s="970"/>
      <c r="I624" s="968" t="s">
        <v>114</v>
      </c>
      <c r="J624" s="969"/>
      <c r="K624" s="969"/>
      <c r="L624" s="969"/>
      <c r="M624" s="969"/>
      <c r="N624" s="969"/>
      <c r="O624" s="970"/>
      <c r="P624" s="968" t="s">
        <v>63</v>
      </c>
      <c r="Q624" s="969"/>
      <c r="R624" s="969"/>
      <c r="S624" s="969"/>
      <c r="T624" s="969"/>
      <c r="U624" s="969"/>
      <c r="V624" s="970"/>
      <c r="W624" s="971" t="s">
        <v>55</v>
      </c>
      <c r="X624" s="930">
        <v>781</v>
      </c>
      <c r="Y624" s="930"/>
      <c r="Z624" s="930"/>
    </row>
    <row r="625" spans="1:26" x14ac:dyDescent="0.2">
      <c r="A625" s="231" t="s">
        <v>54</v>
      </c>
      <c r="B625" s="932">
        <v>1</v>
      </c>
      <c r="C625" s="933">
        <v>2</v>
      </c>
      <c r="D625" s="933">
        <v>3</v>
      </c>
      <c r="E625" s="933">
        <v>4</v>
      </c>
      <c r="F625" s="933">
        <v>5</v>
      </c>
      <c r="G625" s="933">
        <v>6</v>
      </c>
      <c r="H625" s="934">
        <v>7</v>
      </c>
      <c r="I625" s="932">
        <v>1</v>
      </c>
      <c r="J625" s="933">
        <v>2</v>
      </c>
      <c r="K625" s="933">
        <v>3</v>
      </c>
      <c r="L625" s="933">
        <v>4</v>
      </c>
      <c r="M625" s="933">
        <v>5</v>
      </c>
      <c r="N625" s="933">
        <v>6</v>
      </c>
      <c r="O625" s="934">
        <v>7</v>
      </c>
      <c r="P625" s="932">
        <v>1</v>
      </c>
      <c r="Q625" s="933">
        <v>2</v>
      </c>
      <c r="R625" s="933">
        <v>3</v>
      </c>
      <c r="S625" s="933">
        <v>4</v>
      </c>
      <c r="T625" s="933">
        <v>5</v>
      </c>
      <c r="U625" s="933">
        <v>6</v>
      </c>
      <c r="V625" s="934">
        <v>7</v>
      </c>
      <c r="W625" s="972"/>
      <c r="X625" s="930"/>
      <c r="Y625" s="930"/>
      <c r="Z625" s="930"/>
    </row>
    <row r="626" spans="1:26" x14ac:dyDescent="0.2">
      <c r="A626" s="236" t="s">
        <v>3</v>
      </c>
      <c r="B626" s="849">
        <v>4086</v>
      </c>
      <c r="C626" s="849">
        <v>4086</v>
      </c>
      <c r="D626" s="849">
        <v>4086</v>
      </c>
      <c r="E626" s="849">
        <v>4086</v>
      </c>
      <c r="F626" s="849">
        <v>4086</v>
      </c>
      <c r="G626" s="849">
        <v>4086</v>
      </c>
      <c r="H626" s="848">
        <v>4086</v>
      </c>
      <c r="I626" s="874">
        <v>4086</v>
      </c>
      <c r="J626" s="849">
        <v>4086</v>
      </c>
      <c r="K626" s="849">
        <v>4086</v>
      </c>
      <c r="L626" s="849">
        <v>4086</v>
      </c>
      <c r="M626" s="849">
        <v>4086</v>
      </c>
      <c r="N626" s="849">
        <v>4086</v>
      </c>
      <c r="O626" s="848">
        <v>4086</v>
      </c>
      <c r="P626" s="874">
        <v>4086</v>
      </c>
      <c r="Q626" s="849">
        <v>4086</v>
      </c>
      <c r="R626" s="849">
        <v>4086</v>
      </c>
      <c r="S626" s="849">
        <v>4086</v>
      </c>
      <c r="T626" s="849">
        <v>4086</v>
      </c>
      <c r="U626" s="849">
        <v>4086</v>
      </c>
      <c r="V626" s="848">
        <v>4086</v>
      </c>
      <c r="W626" s="869">
        <v>4086</v>
      </c>
      <c r="X626" s="210"/>
      <c r="Y626" s="313"/>
      <c r="Z626" s="313"/>
    </row>
    <row r="627" spans="1:26" x14ac:dyDescent="0.2">
      <c r="A627" s="241" t="s">
        <v>6</v>
      </c>
      <c r="B627" s="300">
        <v>4624</v>
      </c>
      <c r="C627" s="301">
        <v>4752</v>
      </c>
      <c r="D627" s="301">
        <v>5059</v>
      </c>
      <c r="E627" s="301">
        <v>4537</v>
      </c>
      <c r="F627" s="301">
        <v>4873</v>
      </c>
      <c r="G627" s="301">
        <v>4691</v>
      </c>
      <c r="H627" s="394">
        <v>4727</v>
      </c>
      <c r="I627" s="300">
        <v>4773</v>
      </c>
      <c r="J627" s="301">
        <v>4903</v>
      </c>
      <c r="K627" s="301">
        <v>5022</v>
      </c>
      <c r="L627" s="301">
        <v>4008</v>
      </c>
      <c r="M627" s="301">
        <v>4736</v>
      </c>
      <c r="N627" s="301">
        <v>4639</v>
      </c>
      <c r="O627" s="394">
        <v>4716</v>
      </c>
      <c r="P627" s="300">
        <v>4964</v>
      </c>
      <c r="Q627" s="301">
        <v>4929</v>
      </c>
      <c r="R627" s="301">
        <v>4941</v>
      </c>
      <c r="S627" s="301">
        <v>4782</v>
      </c>
      <c r="T627" s="301">
        <v>4808</v>
      </c>
      <c r="U627" s="301">
        <v>4803</v>
      </c>
      <c r="V627" s="394">
        <v>4661</v>
      </c>
      <c r="W627" s="317">
        <v>4792</v>
      </c>
      <c r="X627" s="228"/>
      <c r="Y627" s="930"/>
      <c r="Z627" s="930"/>
    </row>
    <row r="628" spans="1:26" x14ac:dyDescent="0.2">
      <c r="A628" s="231" t="s">
        <v>7</v>
      </c>
      <c r="B628" s="302">
        <v>73.3</v>
      </c>
      <c r="C628" s="303">
        <v>77.8</v>
      </c>
      <c r="D628" s="304">
        <v>84.4</v>
      </c>
      <c r="E628" s="304">
        <v>50</v>
      </c>
      <c r="F628" s="304">
        <v>71.099999999999994</v>
      </c>
      <c r="G628" s="304">
        <v>75.599999999999994</v>
      </c>
      <c r="H628" s="395">
        <v>77.8</v>
      </c>
      <c r="I628" s="548">
        <v>80</v>
      </c>
      <c r="J628" s="304">
        <v>75.599999999999994</v>
      </c>
      <c r="K628" s="304">
        <v>68.900000000000006</v>
      </c>
      <c r="L628" s="304">
        <v>62.5</v>
      </c>
      <c r="M628" s="304">
        <v>73.3</v>
      </c>
      <c r="N628" s="304">
        <v>84.4</v>
      </c>
      <c r="O628" s="395">
        <v>68.900000000000006</v>
      </c>
      <c r="P628" s="548">
        <v>77.8</v>
      </c>
      <c r="Q628" s="304">
        <v>77.78</v>
      </c>
      <c r="R628" s="304">
        <v>84.4</v>
      </c>
      <c r="S628" s="304">
        <v>50</v>
      </c>
      <c r="T628" s="304">
        <v>75.599999999999994</v>
      </c>
      <c r="U628" s="304">
        <v>68.900000000000006</v>
      </c>
      <c r="V628" s="395">
        <v>86.7</v>
      </c>
      <c r="W628" s="248">
        <v>71.2</v>
      </c>
      <c r="X628" s="210"/>
      <c r="Y628" s="210"/>
      <c r="Z628" s="210"/>
    </row>
    <row r="629" spans="1:26" ht="13.5" thickBot="1" x14ac:dyDescent="0.25">
      <c r="A629" s="256" t="s">
        <v>8</v>
      </c>
      <c r="B629" s="698">
        <v>9.2999999999999999E-2</v>
      </c>
      <c r="C629" s="699">
        <v>8.5999999999999993E-2</v>
      </c>
      <c r="D629" s="801">
        <v>7.6999999999999999E-2</v>
      </c>
      <c r="E629" s="801">
        <v>0.11</v>
      </c>
      <c r="F629" s="801">
        <v>8.5999999999999993E-2</v>
      </c>
      <c r="G629" s="801">
        <v>8.5000000000000006E-2</v>
      </c>
      <c r="H629" s="802">
        <v>8.5999999999999993E-2</v>
      </c>
      <c r="I629" s="809">
        <v>7.8E-2</v>
      </c>
      <c r="J629" s="801">
        <v>8.7999999999999995E-2</v>
      </c>
      <c r="K629" s="801">
        <v>8.5999999999999993E-2</v>
      </c>
      <c r="L629" s="801">
        <v>0.13300000000000001</v>
      </c>
      <c r="M629" s="801">
        <v>8.7999999999999995E-2</v>
      </c>
      <c r="N629" s="801">
        <v>7.3999999999999996E-2</v>
      </c>
      <c r="O629" s="802">
        <v>9.6000000000000002E-2</v>
      </c>
      <c r="P629" s="809">
        <v>9.6000000000000002E-2</v>
      </c>
      <c r="Q629" s="801">
        <v>0.08</v>
      </c>
      <c r="R629" s="801">
        <v>7.1999999999999995E-2</v>
      </c>
      <c r="S629" s="801">
        <v>0.123</v>
      </c>
      <c r="T629" s="801">
        <v>8.8999999999999996E-2</v>
      </c>
      <c r="U629" s="801">
        <v>9.6000000000000002E-2</v>
      </c>
      <c r="V629" s="802">
        <v>7.6999999999999999E-2</v>
      </c>
      <c r="W629" s="879">
        <v>9.4E-2</v>
      </c>
      <c r="X629" s="228"/>
      <c r="Y629" s="930"/>
      <c r="Z629" s="930"/>
    </row>
    <row r="630" spans="1:26" x14ac:dyDescent="0.2">
      <c r="A630" s="483" t="s">
        <v>1</v>
      </c>
      <c r="B630" s="774">
        <f t="shared" ref="B630:E630" si="289">B627/B626*100-100</f>
        <v>13.166911404796863</v>
      </c>
      <c r="C630" s="775">
        <f t="shared" si="289"/>
        <v>16.299559471365626</v>
      </c>
      <c r="D630" s="775">
        <f t="shared" si="289"/>
        <v>23.813020068526683</v>
      </c>
      <c r="E630" s="775">
        <f t="shared" si="289"/>
        <v>11.037689672050902</v>
      </c>
      <c r="F630" s="775">
        <f>F627/F626*100-100</f>
        <v>19.260890846793927</v>
      </c>
      <c r="G630" s="775">
        <f t="shared" ref="G630:N630" si="290">G627/G626*100-100</f>
        <v>14.806656877141464</v>
      </c>
      <c r="H630" s="787">
        <f t="shared" si="290"/>
        <v>15.687714145863922</v>
      </c>
      <c r="I630" s="774">
        <f t="shared" si="290"/>
        <v>16.813509544787081</v>
      </c>
      <c r="J630" s="775">
        <f t="shared" si="290"/>
        <v>19.99510523739599</v>
      </c>
      <c r="K630" s="775">
        <f t="shared" si="290"/>
        <v>22.907488986784145</v>
      </c>
      <c r="L630" s="775">
        <f t="shared" si="290"/>
        <v>-1.9089574155653537</v>
      </c>
      <c r="M630" s="775">
        <f t="shared" si="290"/>
        <v>15.907978463044543</v>
      </c>
      <c r="N630" s="775">
        <f t="shared" si="290"/>
        <v>13.53401860009788</v>
      </c>
      <c r="O630" s="787">
        <f>O627/O626*100-100</f>
        <v>15.418502202643182</v>
      </c>
      <c r="P630" s="774">
        <f t="shared" ref="P630:W630" si="291">P627/P626*100-100</f>
        <v>21.488007831620166</v>
      </c>
      <c r="Q630" s="775">
        <f t="shared" si="291"/>
        <v>20.63142437591776</v>
      </c>
      <c r="R630" s="775">
        <f t="shared" si="291"/>
        <v>20.925110132158579</v>
      </c>
      <c r="S630" s="775">
        <f t="shared" si="291"/>
        <v>17.033773861967688</v>
      </c>
      <c r="T630" s="775">
        <f t="shared" si="291"/>
        <v>17.670093000489473</v>
      </c>
      <c r="U630" s="775">
        <f t="shared" si="291"/>
        <v>17.547723935389129</v>
      </c>
      <c r="V630" s="787">
        <f t="shared" si="291"/>
        <v>14.072442486539401</v>
      </c>
      <c r="W630" s="480">
        <f t="shared" si="291"/>
        <v>17.27851199216839</v>
      </c>
      <c r="X630" s="547"/>
      <c r="Y630" s="210"/>
      <c r="Z630" s="210"/>
    </row>
    <row r="631" spans="1:26" ht="13.5" thickBot="1" x14ac:dyDescent="0.25">
      <c r="A631" s="484" t="s">
        <v>27</v>
      </c>
      <c r="B631" s="220">
        <f>B627-B599</f>
        <v>133</v>
      </c>
      <c r="C631" s="221">
        <f t="shared" ref="C631:W631" si="292">C627-C599</f>
        <v>176</v>
      </c>
      <c r="D631" s="221">
        <f t="shared" si="292"/>
        <v>34</v>
      </c>
      <c r="E631" s="221">
        <f t="shared" si="292"/>
        <v>91</v>
      </c>
      <c r="F631" s="221">
        <f t="shared" si="292"/>
        <v>54</v>
      </c>
      <c r="G631" s="221">
        <f t="shared" si="292"/>
        <v>97</v>
      </c>
      <c r="H631" s="226">
        <f t="shared" si="292"/>
        <v>116</v>
      </c>
      <c r="I631" s="220">
        <f t="shared" si="292"/>
        <v>-69</v>
      </c>
      <c r="J631" s="221">
        <f t="shared" si="292"/>
        <v>131</v>
      </c>
      <c r="K631" s="221">
        <f t="shared" si="292"/>
        <v>128</v>
      </c>
      <c r="L631" s="221">
        <f t="shared" si="292"/>
        <v>-177</v>
      </c>
      <c r="M631" s="221">
        <f t="shared" si="292"/>
        <v>11</v>
      </c>
      <c r="N631" s="221">
        <f t="shared" si="292"/>
        <v>36</v>
      </c>
      <c r="O631" s="226">
        <f t="shared" si="292"/>
        <v>-120</v>
      </c>
      <c r="P631" s="220">
        <f t="shared" si="292"/>
        <v>129</v>
      </c>
      <c r="Q631" s="221">
        <f t="shared" si="292"/>
        <v>109</v>
      </c>
      <c r="R631" s="221">
        <f t="shared" si="292"/>
        <v>303</v>
      </c>
      <c r="S631" s="221">
        <f t="shared" si="292"/>
        <v>139</v>
      </c>
      <c r="T631" s="221">
        <f t="shared" si="292"/>
        <v>-48</v>
      </c>
      <c r="U631" s="221">
        <f t="shared" si="292"/>
        <v>109</v>
      </c>
      <c r="V631" s="226">
        <f t="shared" si="292"/>
        <v>77</v>
      </c>
      <c r="W631" s="370">
        <f t="shared" si="292"/>
        <v>74</v>
      </c>
      <c r="X631" s="210"/>
      <c r="Y631" s="930"/>
      <c r="Z631" s="930"/>
    </row>
    <row r="632" spans="1:26" x14ac:dyDescent="0.2">
      <c r="A632" s="267" t="s">
        <v>51</v>
      </c>
      <c r="B632" s="851">
        <v>590</v>
      </c>
      <c r="C632" s="852">
        <v>596</v>
      </c>
      <c r="D632" s="852">
        <v>597</v>
      </c>
      <c r="E632" s="852">
        <v>140</v>
      </c>
      <c r="F632" s="852">
        <v>589</v>
      </c>
      <c r="G632" s="852">
        <v>594</v>
      </c>
      <c r="H632" s="853">
        <v>590</v>
      </c>
      <c r="I632" s="854">
        <v>582</v>
      </c>
      <c r="J632" s="852">
        <v>590</v>
      </c>
      <c r="K632" s="852">
        <v>592</v>
      </c>
      <c r="L632" s="852">
        <v>151</v>
      </c>
      <c r="M632" s="852">
        <v>597</v>
      </c>
      <c r="N632" s="852">
        <v>583</v>
      </c>
      <c r="O632" s="855">
        <v>588</v>
      </c>
      <c r="P632" s="851">
        <v>601</v>
      </c>
      <c r="Q632" s="852">
        <v>601</v>
      </c>
      <c r="R632" s="852">
        <v>606</v>
      </c>
      <c r="S632" s="852">
        <v>87</v>
      </c>
      <c r="T632" s="852">
        <v>610</v>
      </c>
      <c r="U632" s="852">
        <v>601</v>
      </c>
      <c r="V632" s="853">
        <v>603</v>
      </c>
      <c r="W632" s="371">
        <f>SUM(B632:V632)</f>
        <v>11088</v>
      </c>
      <c r="X632" s="930" t="s">
        <v>56</v>
      </c>
      <c r="Y632" s="265">
        <f>W604-W632</f>
        <v>94</v>
      </c>
      <c r="Z632" s="266">
        <f>Y632/W632</f>
        <v>8.477633477633478E-3</v>
      </c>
    </row>
    <row r="633" spans="1:26" x14ac:dyDescent="0.2">
      <c r="A633" s="267" t="s">
        <v>28</v>
      </c>
      <c r="B633" s="935">
        <v>159.80000000000004</v>
      </c>
      <c r="C633" s="936">
        <v>159.80000000000004</v>
      </c>
      <c r="D633" s="936">
        <v>159.80000000000004</v>
      </c>
      <c r="E633" s="936">
        <v>159.80000000000004</v>
      </c>
      <c r="F633" s="936">
        <v>159.80000000000004</v>
      </c>
      <c r="G633" s="936">
        <v>159.80000000000004</v>
      </c>
      <c r="H633" s="937">
        <v>159.80000000000004</v>
      </c>
      <c r="I633" s="935">
        <v>159.80000000000004</v>
      </c>
      <c r="J633" s="936">
        <v>159.80000000000004</v>
      </c>
      <c r="K633" s="936">
        <v>159.80000000000004</v>
      </c>
      <c r="L633" s="936">
        <v>159.80000000000004</v>
      </c>
      <c r="M633" s="936">
        <v>159.80000000000004</v>
      </c>
      <c r="N633" s="936">
        <v>159.80000000000004</v>
      </c>
      <c r="O633" s="937">
        <v>159.80000000000004</v>
      </c>
      <c r="P633" s="935">
        <v>159.80000000000004</v>
      </c>
      <c r="Q633" s="936">
        <v>159.80000000000004</v>
      </c>
      <c r="R633" s="936">
        <v>159.80000000000004</v>
      </c>
      <c r="S633" s="936">
        <v>159.80000000000004</v>
      </c>
      <c r="T633" s="936">
        <v>159.80000000000004</v>
      </c>
      <c r="U633" s="936">
        <v>159.80000000000004</v>
      </c>
      <c r="V633" s="937">
        <v>159.80000000000004</v>
      </c>
      <c r="W633" s="931"/>
      <c r="X633" s="930" t="s">
        <v>57</v>
      </c>
      <c r="Y633" s="930">
        <v>159.66</v>
      </c>
      <c r="Z633" s="930"/>
    </row>
    <row r="634" spans="1:26" ht="13.5" thickBot="1" x14ac:dyDescent="0.25">
      <c r="A634" s="268" t="s">
        <v>26</v>
      </c>
      <c r="B634" s="216">
        <f>(B633-B619)</f>
        <v>0</v>
      </c>
      <c r="C634" s="217">
        <f t="shared" ref="C634" si="293">(C633-C619)</f>
        <v>0</v>
      </c>
      <c r="D634" s="217">
        <f t="shared" ref="D634" si="294">(D633-D619)</f>
        <v>0</v>
      </c>
      <c r="E634" s="217">
        <f t="shared" ref="E634" si="295">(E633-E619)</f>
        <v>0</v>
      </c>
      <c r="F634" s="217">
        <f t="shared" ref="F634" si="296">(F633-F619)</f>
        <v>0</v>
      </c>
      <c r="G634" s="217">
        <f t="shared" ref="G634" si="297">(G633-G619)</f>
        <v>0</v>
      </c>
      <c r="H634" s="322">
        <f t="shared" ref="H634" si="298">(H633-H619)</f>
        <v>0</v>
      </c>
      <c r="I634" s="216">
        <f t="shared" ref="I634" si="299">(I633-I619)</f>
        <v>0</v>
      </c>
      <c r="J634" s="217">
        <f t="shared" ref="J634" si="300">(J633-J619)</f>
        <v>0</v>
      </c>
      <c r="K634" s="217">
        <f t="shared" ref="K634" si="301">(K633-K619)</f>
        <v>0</v>
      </c>
      <c r="L634" s="217">
        <f t="shared" ref="L634" si="302">(L633-L619)</f>
        <v>0</v>
      </c>
      <c r="M634" s="217">
        <f t="shared" ref="M634" si="303">(M633-M619)</f>
        <v>0</v>
      </c>
      <c r="N634" s="217">
        <f t="shared" ref="N634" si="304">(N633-N619)</f>
        <v>0</v>
      </c>
      <c r="O634" s="322">
        <f t="shared" ref="O634" si="305">(O633-O619)</f>
        <v>0</v>
      </c>
      <c r="P634" s="216">
        <f t="shared" ref="P634" si="306">(P633-P619)</f>
        <v>0</v>
      </c>
      <c r="Q634" s="217">
        <f t="shared" ref="Q634" si="307">(Q633-Q619)</f>
        <v>0</v>
      </c>
      <c r="R634" s="217">
        <f t="shared" ref="R634" si="308">(R633-R619)</f>
        <v>0</v>
      </c>
      <c r="S634" s="217">
        <f t="shared" ref="S634" si="309">(S633-S619)</f>
        <v>0</v>
      </c>
      <c r="T634" s="217">
        <f t="shared" ref="T634" si="310">(T633-T619)</f>
        <v>0</v>
      </c>
      <c r="U634" s="217">
        <f t="shared" ref="U634" si="311">(U633-U619)</f>
        <v>0</v>
      </c>
      <c r="V634" s="322">
        <f t="shared" ref="V634" si="312">(V633-V619)</f>
        <v>0</v>
      </c>
      <c r="W634" s="333"/>
      <c r="X634" s="930" t="s">
        <v>26</v>
      </c>
      <c r="Y634" s="930">
        <f>Y633-Y605</f>
        <v>-0.43999999999999773</v>
      </c>
      <c r="Z634" s="930"/>
    </row>
    <row r="637" spans="1:26" ht="13.5" thickBot="1" x14ac:dyDescent="0.25"/>
    <row r="638" spans="1:26" ht="13.5" thickBot="1" x14ac:dyDescent="0.25">
      <c r="A638" s="230" t="s">
        <v>259</v>
      </c>
      <c r="B638" s="968" t="s">
        <v>53</v>
      </c>
      <c r="C638" s="969"/>
      <c r="D638" s="969"/>
      <c r="E638" s="969"/>
      <c r="F638" s="969"/>
      <c r="G638" s="969"/>
      <c r="H638" s="970"/>
      <c r="I638" s="968" t="s">
        <v>114</v>
      </c>
      <c r="J638" s="969"/>
      <c r="K638" s="969"/>
      <c r="L638" s="969"/>
      <c r="M638" s="969"/>
      <c r="N638" s="969"/>
      <c r="O638" s="970"/>
      <c r="P638" s="968" t="s">
        <v>63</v>
      </c>
      <c r="Q638" s="969"/>
      <c r="R638" s="969"/>
      <c r="S638" s="969"/>
      <c r="T638" s="969"/>
      <c r="U638" s="969"/>
      <c r="V638" s="970"/>
      <c r="W638" s="971" t="s">
        <v>55</v>
      </c>
      <c r="X638" s="947">
        <v>781</v>
      </c>
      <c r="Y638" s="947"/>
      <c r="Z638" s="947"/>
    </row>
    <row r="639" spans="1:26" x14ac:dyDescent="0.2">
      <c r="A639" s="231" t="s">
        <v>54</v>
      </c>
      <c r="B639" s="949">
        <v>1</v>
      </c>
      <c r="C639" s="950">
        <v>2</v>
      </c>
      <c r="D639" s="950">
        <v>3</v>
      </c>
      <c r="E639" s="950">
        <v>4</v>
      </c>
      <c r="F639" s="950">
        <v>5</v>
      </c>
      <c r="G639" s="950">
        <v>6</v>
      </c>
      <c r="H639" s="951">
        <v>7</v>
      </c>
      <c r="I639" s="949">
        <v>1</v>
      </c>
      <c r="J639" s="950">
        <v>2</v>
      </c>
      <c r="K639" s="950">
        <v>3</v>
      </c>
      <c r="L639" s="950">
        <v>4</v>
      </c>
      <c r="M639" s="950">
        <v>5</v>
      </c>
      <c r="N639" s="950">
        <v>6</v>
      </c>
      <c r="O639" s="951">
        <v>7</v>
      </c>
      <c r="P639" s="949">
        <v>1</v>
      </c>
      <c r="Q639" s="950">
        <v>2</v>
      </c>
      <c r="R639" s="950">
        <v>3</v>
      </c>
      <c r="S639" s="950">
        <v>4</v>
      </c>
      <c r="T639" s="950">
        <v>5</v>
      </c>
      <c r="U639" s="950">
        <v>6</v>
      </c>
      <c r="V639" s="951">
        <v>7</v>
      </c>
      <c r="W639" s="972"/>
      <c r="X639" s="947"/>
      <c r="Y639" s="947"/>
      <c r="Z639" s="947"/>
    </row>
    <row r="640" spans="1:26" x14ac:dyDescent="0.2">
      <c r="A640" s="236" t="s">
        <v>3</v>
      </c>
      <c r="B640" s="849"/>
      <c r="C640" s="849"/>
      <c r="D640" s="849"/>
      <c r="E640" s="849"/>
      <c r="F640" s="849"/>
      <c r="G640" s="849"/>
      <c r="H640" s="848"/>
      <c r="I640" s="874"/>
      <c r="J640" s="849"/>
      <c r="K640" s="849"/>
      <c r="L640" s="849"/>
      <c r="M640" s="849"/>
      <c r="N640" s="849"/>
      <c r="O640" s="848"/>
      <c r="P640" s="874"/>
      <c r="Q640" s="849"/>
      <c r="R640" s="849"/>
      <c r="S640" s="849"/>
      <c r="T640" s="849"/>
      <c r="U640" s="849"/>
      <c r="V640" s="848"/>
      <c r="W640" s="869"/>
      <c r="X640" s="210"/>
      <c r="Y640" s="313"/>
      <c r="Z640" s="313"/>
    </row>
    <row r="641" spans="1:26" x14ac:dyDescent="0.2">
      <c r="A641" s="241" t="s">
        <v>6</v>
      </c>
      <c r="B641" s="300"/>
      <c r="C641" s="301"/>
      <c r="D641" s="301"/>
      <c r="E641" s="301"/>
      <c r="F641" s="301"/>
      <c r="G641" s="301"/>
      <c r="H641" s="394"/>
      <c r="I641" s="300"/>
      <c r="J641" s="301"/>
      <c r="K641" s="301"/>
      <c r="L641" s="301"/>
      <c r="M641" s="301"/>
      <c r="N641" s="301"/>
      <c r="O641" s="394"/>
      <c r="P641" s="300"/>
      <c r="Q641" s="301"/>
      <c r="R641" s="301"/>
      <c r="S641" s="301"/>
      <c r="T641" s="301"/>
      <c r="U641" s="301"/>
      <c r="V641" s="394"/>
      <c r="W641" s="317"/>
      <c r="X641" s="228"/>
      <c r="Y641" s="947"/>
      <c r="Z641" s="947"/>
    </row>
    <row r="642" spans="1:26" x14ac:dyDescent="0.2">
      <c r="A642" s="231" t="s">
        <v>7</v>
      </c>
      <c r="B642" s="302"/>
      <c r="C642" s="303"/>
      <c r="D642" s="304"/>
      <c r="E642" s="304"/>
      <c r="F642" s="304"/>
      <c r="G642" s="304"/>
      <c r="H642" s="395"/>
      <c r="I642" s="548"/>
      <c r="J642" s="304"/>
      <c r="K642" s="304"/>
      <c r="L642" s="304"/>
      <c r="M642" s="304"/>
      <c r="N642" s="304"/>
      <c r="O642" s="395"/>
      <c r="P642" s="548"/>
      <c r="Q642" s="304"/>
      <c r="R642" s="304"/>
      <c r="S642" s="304"/>
      <c r="T642" s="304"/>
      <c r="U642" s="304"/>
      <c r="V642" s="395"/>
      <c r="W642" s="248"/>
      <c r="X642" s="210"/>
      <c r="Y642" s="210"/>
      <c r="Z642" s="210"/>
    </row>
    <row r="643" spans="1:26" ht="13.5" thickBot="1" x14ac:dyDescent="0.25">
      <c r="A643" s="256" t="s">
        <v>8</v>
      </c>
      <c r="B643" s="698"/>
      <c r="C643" s="699"/>
      <c r="D643" s="801"/>
      <c r="E643" s="801"/>
      <c r="F643" s="801"/>
      <c r="G643" s="801"/>
      <c r="H643" s="802"/>
      <c r="I643" s="809"/>
      <c r="J643" s="801"/>
      <c r="K643" s="801"/>
      <c r="L643" s="801"/>
      <c r="M643" s="801"/>
      <c r="N643" s="801"/>
      <c r="O643" s="802"/>
      <c r="P643" s="809"/>
      <c r="Q643" s="801"/>
      <c r="R643" s="801"/>
      <c r="S643" s="801"/>
      <c r="T643" s="801"/>
      <c r="U643" s="801"/>
      <c r="V643" s="802"/>
      <c r="W643" s="879"/>
      <c r="X643" s="228"/>
      <c r="Y643" s="947"/>
      <c r="Z643" s="947"/>
    </row>
    <row r="644" spans="1:26" x14ac:dyDescent="0.2">
      <c r="A644" s="483" t="s">
        <v>1</v>
      </c>
      <c r="B644" s="774" t="e">
        <f t="shared" ref="B644:E644" si="313">B641/B640*100-100</f>
        <v>#DIV/0!</v>
      </c>
      <c r="C644" s="775" t="e">
        <f t="shared" si="313"/>
        <v>#DIV/0!</v>
      </c>
      <c r="D644" s="775" t="e">
        <f t="shared" si="313"/>
        <v>#DIV/0!</v>
      </c>
      <c r="E644" s="775" t="e">
        <f t="shared" si="313"/>
        <v>#DIV/0!</v>
      </c>
      <c r="F644" s="775" t="e">
        <f>F641/F640*100-100</f>
        <v>#DIV/0!</v>
      </c>
      <c r="G644" s="775" t="e">
        <f t="shared" ref="G644:N644" si="314">G641/G640*100-100</f>
        <v>#DIV/0!</v>
      </c>
      <c r="H644" s="787" t="e">
        <f t="shared" si="314"/>
        <v>#DIV/0!</v>
      </c>
      <c r="I644" s="774" t="e">
        <f t="shared" si="314"/>
        <v>#DIV/0!</v>
      </c>
      <c r="J644" s="775" t="e">
        <f t="shared" si="314"/>
        <v>#DIV/0!</v>
      </c>
      <c r="K644" s="775" t="e">
        <f t="shared" si="314"/>
        <v>#DIV/0!</v>
      </c>
      <c r="L644" s="775" t="e">
        <f t="shared" si="314"/>
        <v>#DIV/0!</v>
      </c>
      <c r="M644" s="775" t="e">
        <f t="shared" si="314"/>
        <v>#DIV/0!</v>
      </c>
      <c r="N644" s="775" t="e">
        <f t="shared" si="314"/>
        <v>#DIV/0!</v>
      </c>
      <c r="O644" s="787" t="e">
        <f>O641/O640*100-100</f>
        <v>#DIV/0!</v>
      </c>
      <c r="P644" s="774" t="e">
        <f t="shared" ref="P644:W644" si="315">P641/P640*100-100</f>
        <v>#DIV/0!</v>
      </c>
      <c r="Q644" s="775" t="e">
        <f t="shared" si="315"/>
        <v>#DIV/0!</v>
      </c>
      <c r="R644" s="775" t="e">
        <f t="shared" si="315"/>
        <v>#DIV/0!</v>
      </c>
      <c r="S644" s="775" t="e">
        <f t="shared" si="315"/>
        <v>#DIV/0!</v>
      </c>
      <c r="T644" s="775" t="e">
        <f t="shared" si="315"/>
        <v>#DIV/0!</v>
      </c>
      <c r="U644" s="775" t="e">
        <f t="shared" si="315"/>
        <v>#DIV/0!</v>
      </c>
      <c r="V644" s="787" t="e">
        <f t="shared" si="315"/>
        <v>#DIV/0!</v>
      </c>
      <c r="W644" s="480" t="e">
        <f t="shared" si="315"/>
        <v>#DIV/0!</v>
      </c>
      <c r="X644" s="547"/>
      <c r="Y644" s="210"/>
      <c r="Z644" s="210"/>
    </row>
    <row r="645" spans="1:26" ht="13.5" thickBot="1" x14ac:dyDescent="0.25">
      <c r="A645" s="484" t="s">
        <v>27</v>
      </c>
      <c r="B645" s="220">
        <f>B641-B613</f>
        <v>0</v>
      </c>
      <c r="C645" s="221">
        <f t="shared" ref="C645:W645" si="316">C641-C613</f>
        <v>0</v>
      </c>
      <c r="D645" s="221">
        <f t="shared" si="316"/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6">
        <f t="shared" si="316"/>
        <v>0</v>
      </c>
      <c r="I645" s="220">
        <f t="shared" si="316"/>
        <v>0</v>
      </c>
      <c r="J645" s="221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6">
        <f t="shared" si="316"/>
        <v>0</v>
      </c>
      <c r="P645" s="220">
        <f t="shared" si="316"/>
        <v>0</v>
      </c>
      <c r="Q645" s="221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6">
        <f t="shared" si="316"/>
        <v>0</v>
      </c>
      <c r="W645" s="370">
        <f t="shared" si="316"/>
        <v>0</v>
      </c>
      <c r="X645" s="210"/>
      <c r="Y645" s="947"/>
      <c r="Z645" s="947"/>
    </row>
    <row r="646" spans="1:26" x14ac:dyDescent="0.2">
      <c r="A646" s="267" t="s">
        <v>51</v>
      </c>
      <c r="B646" s="851"/>
      <c r="C646" s="852"/>
      <c r="D646" s="852"/>
      <c r="E646" s="852"/>
      <c r="F646" s="852"/>
      <c r="G646" s="852"/>
      <c r="H646" s="853"/>
      <c r="I646" s="854"/>
      <c r="J646" s="852"/>
      <c r="K646" s="852"/>
      <c r="L646" s="852"/>
      <c r="M646" s="852"/>
      <c r="N646" s="852"/>
      <c r="O646" s="855"/>
      <c r="P646" s="851"/>
      <c r="Q646" s="852"/>
      <c r="R646" s="852"/>
      <c r="S646" s="852"/>
      <c r="T646" s="852"/>
      <c r="U646" s="852"/>
      <c r="V646" s="853"/>
      <c r="W646" s="371">
        <f>SUM(B646:V646)</f>
        <v>0</v>
      </c>
      <c r="X646" s="947" t="s">
        <v>56</v>
      </c>
      <c r="Y646" s="265">
        <f>W618-W646</f>
        <v>0</v>
      </c>
      <c r="Z646" s="266" t="e">
        <f>Y646/W646</f>
        <v>#DIV/0!</v>
      </c>
    </row>
    <row r="647" spans="1:26" x14ac:dyDescent="0.2">
      <c r="A647" s="267" t="s">
        <v>28</v>
      </c>
      <c r="B647" s="952">
        <v>159.20000000000005</v>
      </c>
      <c r="C647" s="953">
        <v>159.20000000000005</v>
      </c>
      <c r="D647" s="953">
        <v>159.20000000000005</v>
      </c>
      <c r="E647" s="953">
        <v>159.20000000000005</v>
      </c>
      <c r="F647" s="953">
        <v>159.20000000000005</v>
      </c>
      <c r="G647" s="953">
        <v>159.20000000000005</v>
      </c>
      <c r="H647" s="954">
        <v>159.20000000000005</v>
      </c>
      <c r="I647" s="952">
        <v>159.20000000000005</v>
      </c>
      <c r="J647" s="953">
        <v>159.20000000000005</v>
      </c>
      <c r="K647" s="953">
        <v>159.20000000000005</v>
      </c>
      <c r="L647" s="953">
        <v>159.20000000000005</v>
      </c>
      <c r="M647" s="953">
        <v>159.20000000000005</v>
      </c>
      <c r="N647" s="953">
        <v>159.20000000000005</v>
      </c>
      <c r="O647" s="954">
        <v>159.20000000000005</v>
      </c>
      <c r="P647" s="952">
        <v>159.20000000000005</v>
      </c>
      <c r="Q647" s="953">
        <v>159.20000000000005</v>
      </c>
      <c r="R647" s="953">
        <v>159.20000000000005</v>
      </c>
      <c r="S647" s="953">
        <v>159.20000000000005</v>
      </c>
      <c r="T647" s="953">
        <v>159.20000000000005</v>
      </c>
      <c r="U647" s="953">
        <v>159.20000000000005</v>
      </c>
      <c r="V647" s="954">
        <v>159.20000000000005</v>
      </c>
      <c r="W647" s="948"/>
      <c r="X647" s="947" t="s">
        <v>57</v>
      </c>
      <c r="Y647" s="947">
        <v>158.81</v>
      </c>
      <c r="Z647" s="947"/>
    </row>
    <row r="648" spans="1:26" ht="13.5" thickBot="1" x14ac:dyDescent="0.25">
      <c r="A648" s="268" t="s">
        <v>26</v>
      </c>
      <c r="B648" s="216">
        <f>(B647-B633)</f>
        <v>-0.59999999999999432</v>
      </c>
      <c r="C648" s="217">
        <f t="shared" ref="C648:V648" si="317">(C647-C633)</f>
        <v>-0.59999999999999432</v>
      </c>
      <c r="D648" s="217">
        <f t="shared" si="317"/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322">
        <f t="shared" si="317"/>
        <v>-0.59999999999999432</v>
      </c>
      <c r="I648" s="216">
        <f t="shared" si="317"/>
        <v>-0.59999999999999432</v>
      </c>
      <c r="J648" s="217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322">
        <f t="shared" si="317"/>
        <v>-0.59999999999999432</v>
      </c>
      <c r="P648" s="216">
        <f t="shared" si="317"/>
        <v>-0.59999999999999432</v>
      </c>
      <c r="Q648" s="217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322">
        <f t="shared" si="317"/>
        <v>-0.59999999999999432</v>
      </c>
      <c r="W648" s="333"/>
      <c r="X648" s="947" t="s">
        <v>26</v>
      </c>
      <c r="Y648" s="947">
        <f>Y647-Y619</f>
        <v>158.81</v>
      </c>
      <c r="Z648" s="947"/>
    </row>
    <row r="651" spans="1:26" ht="13.5" thickBot="1" x14ac:dyDescent="0.25"/>
    <row r="652" spans="1:26" ht="13.5" thickBot="1" x14ac:dyDescent="0.25">
      <c r="A652" s="230" t="s">
        <v>260</v>
      </c>
      <c r="B652" s="968" t="s">
        <v>53</v>
      </c>
      <c r="C652" s="969"/>
      <c r="D652" s="969"/>
      <c r="E652" s="969"/>
      <c r="F652" s="969"/>
      <c r="G652" s="969"/>
      <c r="H652" s="970"/>
      <c r="I652" s="968" t="s">
        <v>114</v>
      </c>
      <c r="J652" s="969"/>
      <c r="K652" s="969"/>
      <c r="L652" s="969"/>
      <c r="M652" s="969"/>
      <c r="N652" s="969"/>
      <c r="O652" s="970"/>
      <c r="P652" s="968" t="s">
        <v>63</v>
      </c>
      <c r="Q652" s="969"/>
      <c r="R652" s="969"/>
      <c r="S652" s="969"/>
      <c r="T652" s="969"/>
      <c r="U652" s="969"/>
      <c r="V652" s="970"/>
      <c r="W652" s="971" t="s">
        <v>55</v>
      </c>
      <c r="X652" s="955">
        <v>781</v>
      </c>
      <c r="Y652" s="955"/>
      <c r="Z652" s="955"/>
    </row>
    <row r="653" spans="1:26" x14ac:dyDescent="0.2">
      <c r="A653" s="231" t="s">
        <v>54</v>
      </c>
      <c r="B653" s="957">
        <v>1</v>
      </c>
      <c r="C653" s="958">
        <v>2</v>
      </c>
      <c r="D653" s="958">
        <v>3</v>
      </c>
      <c r="E653" s="958">
        <v>4</v>
      </c>
      <c r="F653" s="958">
        <v>5</v>
      </c>
      <c r="G653" s="958">
        <v>6</v>
      </c>
      <c r="H653" s="959">
        <v>7</v>
      </c>
      <c r="I653" s="957">
        <v>1</v>
      </c>
      <c r="J653" s="958">
        <v>2</v>
      </c>
      <c r="K653" s="958">
        <v>3</v>
      </c>
      <c r="L653" s="958">
        <v>4</v>
      </c>
      <c r="M653" s="958">
        <v>5</v>
      </c>
      <c r="N653" s="958">
        <v>6</v>
      </c>
      <c r="O653" s="959">
        <v>7</v>
      </c>
      <c r="P653" s="957">
        <v>1</v>
      </c>
      <c r="Q653" s="958">
        <v>2</v>
      </c>
      <c r="R653" s="958">
        <v>3</v>
      </c>
      <c r="S653" s="958">
        <v>4</v>
      </c>
      <c r="T653" s="958">
        <v>5</v>
      </c>
      <c r="U653" s="958">
        <v>6</v>
      </c>
      <c r="V653" s="959">
        <v>7</v>
      </c>
      <c r="W653" s="972"/>
      <c r="X653" s="955"/>
      <c r="Y653" s="955"/>
      <c r="Z653" s="955"/>
    </row>
    <row r="654" spans="1:26" x14ac:dyDescent="0.2">
      <c r="A654" s="236" t="s">
        <v>3</v>
      </c>
      <c r="B654" s="849">
        <v>4122</v>
      </c>
      <c r="C654" s="849">
        <v>4122</v>
      </c>
      <c r="D654" s="849">
        <v>4122</v>
      </c>
      <c r="E654" s="849">
        <v>4122</v>
      </c>
      <c r="F654" s="849">
        <v>4122</v>
      </c>
      <c r="G654" s="849">
        <v>4122</v>
      </c>
      <c r="H654" s="848">
        <v>4122</v>
      </c>
      <c r="I654" s="874">
        <v>4122</v>
      </c>
      <c r="J654" s="849">
        <v>4122</v>
      </c>
      <c r="K654" s="849">
        <v>4122</v>
      </c>
      <c r="L654" s="849">
        <v>4122</v>
      </c>
      <c r="M654" s="849">
        <v>4122</v>
      </c>
      <c r="N654" s="849">
        <v>4122</v>
      </c>
      <c r="O654" s="848">
        <v>4122</v>
      </c>
      <c r="P654" s="874">
        <v>4122</v>
      </c>
      <c r="Q654" s="849">
        <v>4122</v>
      </c>
      <c r="R654" s="849">
        <v>4122</v>
      </c>
      <c r="S654" s="849">
        <v>4122</v>
      </c>
      <c r="T654" s="849">
        <v>4122</v>
      </c>
      <c r="U654" s="849">
        <v>4122</v>
      </c>
      <c r="V654" s="848">
        <v>4122</v>
      </c>
      <c r="W654" s="869">
        <v>4122</v>
      </c>
      <c r="X654" s="210"/>
      <c r="Y654" s="313"/>
      <c r="Z654" s="313"/>
    </row>
    <row r="655" spans="1:26" x14ac:dyDescent="0.2">
      <c r="A655" s="241" t="s">
        <v>6</v>
      </c>
      <c r="B655" s="300">
        <v>4666</v>
      </c>
      <c r="C655" s="301">
        <v>4811</v>
      </c>
      <c r="D655" s="301">
        <v>5102</v>
      </c>
      <c r="E655" s="301">
        <v>4812</v>
      </c>
      <c r="F655" s="301">
        <v>4720</v>
      </c>
      <c r="G655" s="301">
        <v>4797</v>
      </c>
      <c r="H655" s="394">
        <v>4737</v>
      </c>
      <c r="I655" s="300">
        <v>4666</v>
      </c>
      <c r="J655" s="301">
        <v>5023</v>
      </c>
      <c r="K655" s="301">
        <v>4946</v>
      </c>
      <c r="L655" s="301">
        <v>4283</v>
      </c>
      <c r="M655" s="301">
        <v>4913</v>
      </c>
      <c r="N655" s="301">
        <v>4713</v>
      </c>
      <c r="O655" s="394">
        <v>4846</v>
      </c>
      <c r="P655" s="300">
        <v>4698</v>
      </c>
      <c r="Q655" s="301">
        <v>4997</v>
      </c>
      <c r="R655" s="301">
        <v>4941</v>
      </c>
      <c r="S655" s="301">
        <v>4794</v>
      </c>
      <c r="T655" s="301">
        <v>4933</v>
      </c>
      <c r="U655" s="301">
        <v>4957</v>
      </c>
      <c r="V655" s="394">
        <v>4805</v>
      </c>
      <c r="W655" s="317">
        <v>4837</v>
      </c>
      <c r="X655" s="228"/>
      <c r="Y655" s="955"/>
      <c r="Z655" s="955"/>
    </row>
    <row r="656" spans="1:26" x14ac:dyDescent="0.2">
      <c r="A656" s="231" t="s">
        <v>7</v>
      </c>
      <c r="B656" s="302">
        <v>72.099999999999994</v>
      </c>
      <c r="C656" s="303">
        <v>72.099999999999994</v>
      </c>
      <c r="D656" s="304">
        <v>74.400000000000006</v>
      </c>
      <c r="E656" s="304">
        <v>68.8</v>
      </c>
      <c r="F656" s="304">
        <v>62.8</v>
      </c>
      <c r="G656" s="304">
        <v>72.099999999999994</v>
      </c>
      <c r="H656" s="395">
        <v>69.8</v>
      </c>
      <c r="I656" s="548">
        <v>73.8</v>
      </c>
      <c r="J656" s="304">
        <v>69</v>
      </c>
      <c r="K656" s="304">
        <v>76.2</v>
      </c>
      <c r="L656" s="304">
        <v>53.8</v>
      </c>
      <c r="M656" s="304">
        <v>61.9</v>
      </c>
      <c r="N656" s="304">
        <v>71.400000000000006</v>
      </c>
      <c r="O656" s="395">
        <v>71.400000000000006</v>
      </c>
      <c r="P656" s="548">
        <v>67.400000000000006</v>
      </c>
      <c r="Q656" s="304">
        <v>69.8</v>
      </c>
      <c r="R656" s="304">
        <v>65.099999999999994</v>
      </c>
      <c r="S656" s="304">
        <v>53.3</v>
      </c>
      <c r="T656" s="304">
        <v>65.099999999999994</v>
      </c>
      <c r="U656" s="304">
        <v>76.7</v>
      </c>
      <c r="V656" s="395">
        <v>74.400000000000006</v>
      </c>
      <c r="W656" s="248">
        <v>67.2</v>
      </c>
      <c r="X656" s="210"/>
      <c r="Y656" s="210"/>
      <c r="Z656" s="210"/>
    </row>
    <row r="657" spans="1:26" ht="13.5" thickBot="1" x14ac:dyDescent="0.25">
      <c r="A657" s="256" t="s">
        <v>8</v>
      </c>
      <c r="B657" s="698">
        <v>9.5000000000000001E-2</v>
      </c>
      <c r="C657" s="699">
        <v>9.4E-2</v>
      </c>
      <c r="D657" s="801">
        <v>8.5000000000000006E-2</v>
      </c>
      <c r="E657" s="801">
        <v>9.6000000000000002E-2</v>
      </c>
      <c r="F657" s="801">
        <v>0.104</v>
      </c>
      <c r="G657" s="801">
        <v>9.2999999999999999E-2</v>
      </c>
      <c r="H657" s="802">
        <v>9.7000000000000003E-2</v>
      </c>
      <c r="I657" s="809">
        <v>9.1999999999999998E-2</v>
      </c>
      <c r="J657" s="801">
        <v>9.1999999999999998E-2</v>
      </c>
      <c r="K657" s="801">
        <v>8.7999999999999995E-2</v>
      </c>
      <c r="L657" s="801">
        <v>9.6000000000000002E-2</v>
      </c>
      <c r="M657" s="801">
        <v>0.10199999999999999</v>
      </c>
      <c r="N657" s="801">
        <v>0.104</v>
      </c>
      <c r="O657" s="802">
        <v>9.4E-2</v>
      </c>
      <c r="P657" s="809">
        <v>0.10100000000000001</v>
      </c>
      <c r="Q657" s="801">
        <v>8.4000000000000005E-2</v>
      </c>
      <c r="R657" s="801">
        <v>0.09</v>
      </c>
      <c r="S657" s="801">
        <v>0.114</v>
      </c>
      <c r="T657" s="801">
        <v>9.2999999999999999E-2</v>
      </c>
      <c r="U657" s="801">
        <v>9.0999999999999998E-2</v>
      </c>
      <c r="V657" s="802">
        <v>0.09</v>
      </c>
      <c r="W657" s="879">
        <v>9.8000000000000004E-2</v>
      </c>
      <c r="X657" s="228"/>
      <c r="Y657" s="955"/>
      <c r="Z657" s="955"/>
    </row>
    <row r="658" spans="1:26" x14ac:dyDescent="0.2">
      <c r="A658" s="483" t="s">
        <v>1</v>
      </c>
      <c r="B658" s="774">
        <f t="shared" ref="B658:E658" si="318">B655/B654*100-100</f>
        <v>13.197476952935475</v>
      </c>
      <c r="C658" s="775">
        <f t="shared" si="318"/>
        <v>16.715186802523036</v>
      </c>
      <c r="D658" s="775">
        <f t="shared" si="318"/>
        <v>23.774866569626397</v>
      </c>
      <c r="E658" s="775">
        <f t="shared" si="318"/>
        <v>16.739446870451232</v>
      </c>
      <c r="F658" s="775">
        <f>F655/F654*100-100</f>
        <v>14.507520621057736</v>
      </c>
      <c r="G658" s="775">
        <f t="shared" ref="G658:N658" si="319">G655/G654*100-100</f>
        <v>16.375545851528386</v>
      </c>
      <c r="H658" s="787">
        <f t="shared" si="319"/>
        <v>14.919941775836975</v>
      </c>
      <c r="I658" s="774">
        <f t="shared" si="319"/>
        <v>13.197476952935475</v>
      </c>
      <c r="J658" s="775">
        <f t="shared" si="319"/>
        <v>21.858321203299383</v>
      </c>
      <c r="K658" s="775">
        <f t="shared" si="319"/>
        <v>19.990295972828733</v>
      </c>
      <c r="L658" s="775">
        <f t="shared" si="319"/>
        <v>3.9058709364386175</v>
      </c>
      <c r="M658" s="775">
        <f t="shared" si="319"/>
        <v>19.189713731198438</v>
      </c>
      <c r="N658" s="775">
        <f t="shared" si="319"/>
        <v>14.337700145560419</v>
      </c>
      <c r="O658" s="787">
        <f>O655/O654*100-100</f>
        <v>17.564289180009695</v>
      </c>
      <c r="P658" s="774">
        <f t="shared" ref="P658:W658" si="320">P655/P654*100-100</f>
        <v>13.973799126637559</v>
      </c>
      <c r="Q658" s="775">
        <f t="shared" si="320"/>
        <v>21.227559437166434</v>
      </c>
      <c r="R658" s="775">
        <f t="shared" si="320"/>
        <v>19.86899563318778</v>
      </c>
      <c r="S658" s="775">
        <f t="shared" si="320"/>
        <v>16.302765647743826</v>
      </c>
      <c r="T658" s="775">
        <f t="shared" si="320"/>
        <v>19.674915089762251</v>
      </c>
      <c r="U658" s="775">
        <f t="shared" si="320"/>
        <v>20.257156720038822</v>
      </c>
      <c r="V658" s="787">
        <f t="shared" si="320"/>
        <v>16.5696263949539</v>
      </c>
      <c r="W658" s="480">
        <f t="shared" si="320"/>
        <v>17.345948568655984</v>
      </c>
      <c r="X658" s="547"/>
      <c r="Y658" s="210"/>
      <c r="Z658" s="210"/>
    </row>
    <row r="659" spans="1:26" ht="13.5" thickBot="1" x14ac:dyDescent="0.25">
      <c r="A659" s="484" t="s">
        <v>27</v>
      </c>
      <c r="B659" s="220">
        <f>B655-B627</f>
        <v>42</v>
      </c>
      <c r="C659" s="221">
        <f t="shared" ref="C659:W659" si="321">C655-C627</f>
        <v>59</v>
      </c>
      <c r="D659" s="221">
        <f t="shared" si="321"/>
        <v>43</v>
      </c>
      <c r="E659" s="221">
        <f t="shared" si="321"/>
        <v>275</v>
      </c>
      <c r="F659" s="221">
        <f t="shared" si="321"/>
        <v>-153</v>
      </c>
      <c r="G659" s="221">
        <f t="shared" si="321"/>
        <v>106</v>
      </c>
      <c r="H659" s="226">
        <f t="shared" si="321"/>
        <v>10</v>
      </c>
      <c r="I659" s="220">
        <f t="shared" si="321"/>
        <v>-107</v>
      </c>
      <c r="J659" s="221">
        <f t="shared" si="321"/>
        <v>120</v>
      </c>
      <c r="K659" s="221">
        <f t="shared" si="321"/>
        <v>-76</v>
      </c>
      <c r="L659" s="221">
        <f t="shared" si="321"/>
        <v>275</v>
      </c>
      <c r="M659" s="221">
        <f t="shared" si="321"/>
        <v>177</v>
      </c>
      <c r="N659" s="221">
        <f t="shared" si="321"/>
        <v>74</v>
      </c>
      <c r="O659" s="226">
        <f t="shared" si="321"/>
        <v>130</v>
      </c>
      <c r="P659" s="220">
        <f t="shared" si="321"/>
        <v>-266</v>
      </c>
      <c r="Q659" s="221">
        <f t="shared" si="321"/>
        <v>68</v>
      </c>
      <c r="R659" s="221">
        <f t="shared" si="321"/>
        <v>0</v>
      </c>
      <c r="S659" s="221">
        <f t="shared" si="321"/>
        <v>12</v>
      </c>
      <c r="T659" s="221">
        <f t="shared" si="321"/>
        <v>125</v>
      </c>
      <c r="U659" s="221">
        <f t="shared" si="321"/>
        <v>154</v>
      </c>
      <c r="V659" s="226">
        <f t="shared" si="321"/>
        <v>144</v>
      </c>
      <c r="W659" s="370">
        <f t="shared" si="321"/>
        <v>45</v>
      </c>
      <c r="X659" s="210"/>
      <c r="Y659" s="955"/>
      <c r="Z659" s="955"/>
    </row>
    <row r="660" spans="1:26" x14ac:dyDescent="0.2">
      <c r="A660" s="267" t="s">
        <v>51</v>
      </c>
      <c r="B660" s="851">
        <v>589</v>
      </c>
      <c r="C660" s="852">
        <v>593</v>
      </c>
      <c r="D660" s="852">
        <v>594</v>
      </c>
      <c r="E660" s="852">
        <v>125</v>
      </c>
      <c r="F660" s="852">
        <v>587</v>
      </c>
      <c r="G660" s="852">
        <v>589</v>
      </c>
      <c r="H660" s="853">
        <v>587</v>
      </c>
      <c r="I660" s="854">
        <v>578</v>
      </c>
      <c r="J660" s="852">
        <v>580</v>
      </c>
      <c r="K660" s="852">
        <v>590</v>
      </c>
      <c r="L660" s="852">
        <v>146</v>
      </c>
      <c r="M660" s="852">
        <v>595</v>
      </c>
      <c r="N660" s="852">
        <v>580</v>
      </c>
      <c r="O660" s="855">
        <v>583</v>
      </c>
      <c r="P660" s="851">
        <v>594</v>
      </c>
      <c r="Q660" s="852">
        <v>598</v>
      </c>
      <c r="R660" s="852">
        <v>602</v>
      </c>
      <c r="S660" s="852">
        <v>72</v>
      </c>
      <c r="T660" s="852">
        <v>608</v>
      </c>
      <c r="U660" s="852">
        <v>598</v>
      </c>
      <c r="V660" s="853">
        <v>602</v>
      </c>
      <c r="W660" s="371">
        <f>SUM(B660:V660)</f>
        <v>10990</v>
      </c>
      <c r="X660" s="955" t="s">
        <v>56</v>
      </c>
      <c r="Y660" s="265">
        <f>W632-W660</f>
        <v>98</v>
      </c>
      <c r="Z660" s="266">
        <f>Y660/W660</f>
        <v>8.9171974522292991E-3</v>
      </c>
    </row>
    <row r="661" spans="1:26" x14ac:dyDescent="0.2">
      <c r="A661" s="267" t="s">
        <v>28</v>
      </c>
      <c r="B661" s="960">
        <v>158.60000000000005</v>
      </c>
      <c r="C661" s="961">
        <v>158.60000000000005</v>
      </c>
      <c r="D661" s="961">
        <v>158.60000000000005</v>
      </c>
      <c r="E661" s="961">
        <v>158.60000000000005</v>
      </c>
      <c r="F661" s="961">
        <v>158.60000000000005</v>
      </c>
      <c r="G661" s="961">
        <v>158.60000000000005</v>
      </c>
      <c r="H661" s="962">
        <v>158.60000000000005</v>
      </c>
      <c r="I661" s="960">
        <v>158.60000000000005</v>
      </c>
      <c r="J661" s="961">
        <v>158.60000000000005</v>
      </c>
      <c r="K661" s="961">
        <v>158.60000000000005</v>
      </c>
      <c r="L661" s="961">
        <v>158.60000000000005</v>
      </c>
      <c r="M661" s="961">
        <v>158.60000000000005</v>
      </c>
      <c r="N661" s="961">
        <v>158.60000000000005</v>
      </c>
      <c r="O661" s="962">
        <v>158.60000000000005</v>
      </c>
      <c r="P661" s="960">
        <v>158.60000000000005</v>
      </c>
      <c r="Q661" s="961">
        <v>158.60000000000005</v>
      </c>
      <c r="R661" s="961">
        <v>158.60000000000005</v>
      </c>
      <c r="S661" s="961">
        <v>158.60000000000005</v>
      </c>
      <c r="T661" s="961">
        <v>158.60000000000005</v>
      </c>
      <c r="U661" s="961">
        <v>158.60000000000005</v>
      </c>
      <c r="V661" s="962">
        <v>158.60000000000005</v>
      </c>
      <c r="W661" s="956"/>
      <c r="X661" s="955" t="s">
        <v>57</v>
      </c>
      <c r="Y661" s="955">
        <v>158.43</v>
      </c>
      <c r="Z661" s="955"/>
    </row>
    <row r="662" spans="1:26" ht="13.5" thickBot="1" x14ac:dyDescent="0.25">
      <c r="A662" s="268" t="s">
        <v>26</v>
      </c>
      <c r="B662" s="216">
        <f>(B661-B647)</f>
        <v>-0.59999999999999432</v>
      </c>
      <c r="C662" s="217">
        <f t="shared" ref="C662:V662" si="322">(C661-C647)</f>
        <v>-0.59999999999999432</v>
      </c>
      <c r="D662" s="217">
        <f t="shared" si="322"/>
        <v>-0.59999999999999432</v>
      </c>
      <c r="E662" s="217">
        <f t="shared" si="322"/>
        <v>-0.59999999999999432</v>
      </c>
      <c r="F662" s="217">
        <f t="shared" si="322"/>
        <v>-0.59999999999999432</v>
      </c>
      <c r="G662" s="217">
        <f t="shared" si="322"/>
        <v>-0.59999999999999432</v>
      </c>
      <c r="H662" s="322">
        <f t="shared" si="322"/>
        <v>-0.59999999999999432</v>
      </c>
      <c r="I662" s="216">
        <f t="shared" si="322"/>
        <v>-0.59999999999999432</v>
      </c>
      <c r="J662" s="217">
        <f t="shared" si="322"/>
        <v>-0.59999999999999432</v>
      </c>
      <c r="K662" s="217">
        <f t="shared" si="322"/>
        <v>-0.59999999999999432</v>
      </c>
      <c r="L662" s="217">
        <f t="shared" si="322"/>
        <v>-0.59999999999999432</v>
      </c>
      <c r="M662" s="217">
        <f t="shared" si="322"/>
        <v>-0.59999999999999432</v>
      </c>
      <c r="N662" s="217">
        <f t="shared" si="322"/>
        <v>-0.59999999999999432</v>
      </c>
      <c r="O662" s="322">
        <f t="shared" si="322"/>
        <v>-0.59999999999999432</v>
      </c>
      <c r="P662" s="216">
        <f t="shared" si="322"/>
        <v>-0.59999999999999432</v>
      </c>
      <c r="Q662" s="217">
        <f t="shared" si="322"/>
        <v>-0.59999999999999432</v>
      </c>
      <c r="R662" s="217">
        <f t="shared" si="322"/>
        <v>-0.59999999999999432</v>
      </c>
      <c r="S662" s="217">
        <f t="shared" si="322"/>
        <v>-0.59999999999999432</v>
      </c>
      <c r="T662" s="217">
        <f t="shared" si="322"/>
        <v>-0.59999999999999432</v>
      </c>
      <c r="U662" s="217">
        <f t="shared" si="322"/>
        <v>-0.59999999999999432</v>
      </c>
      <c r="V662" s="322">
        <f t="shared" si="322"/>
        <v>-0.59999999999999432</v>
      </c>
      <c r="W662" s="333"/>
      <c r="X662" s="955" t="s">
        <v>26</v>
      </c>
      <c r="Y662" s="955">
        <f>Y661-Y633</f>
        <v>-1.2299999999999898</v>
      </c>
      <c r="Z662" s="955"/>
    </row>
  </sheetData>
  <mergeCells count="329">
    <mergeCell ref="B596:H596"/>
    <mergeCell ref="I596:O596"/>
    <mergeCell ref="P596:V596"/>
    <mergeCell ref="W596:W597"/>
    <mergeCell ref="B541:H541"/>
    <mergeCell ref="I541:O541"/>
    <mergeCell ref="P541:V541"/>
    <mergeCell ref="W541:W542"/>
    <mergeCell ref="B638:H638"/>
    <mergeCell ref="I638:O638"/>
    <mergeCell ref="P638:V638"/>
    <mergeCell ref="W638:W639"/>
    <mergeCell ref="B582:H582"/>
    <mergeCell ref="I582:O582"/>
    <mergeCell ref="P582:V582"/>
    <mergeCell ref="W582:W583"/>
    <mergeCell ref="B555:H555"/>
    <mergeCell ref="I555:O555"/>
    <mergeCell ref="P555:V555"/>
    <mergeCell ref="W555:W556"/>
    <mergeCell ref="B610:H610"/>
    <mergeCell ref="I610:O610"/>
    <mergeCell ref="P610:V610"/>
    <mergeCell ref="W610:W611"/>
    <mergeCell ref="B624:H624"/>
    <mergeCell ref="I624:O624"/>
    <mergeCell ref="P624:V624"/>
    <mergeCell ref="W624:W625"/>
    <mergeCell ref="B461:H461"/>
    <mergeCell ref="I461:O461"/>
    <mergeCell ref="P461:V461"/>
    <mergeCell ref="W461:W462"/>
    <mergeCell ref="B527:H527"/>
    <mergeCell ref="I527:O527"/>
    <mergeCell ref="P527:V527"/>
    <mergeCell ref="W527:W528"/>
    <mergeCell ref="B513:H513"/>
    <mergeCell ref="I513:O513"/>
    <mergeCell ref="P513:V513"/>
    <mergeCell ref="W513:W514"/>
    <mergeCell ref="B500:H500"/>
    <mergeCell ref="I500:O500"/>
    <mergeCell ref="P500:V500"/>
    <mergeCell ref="W500:W501"/>
    <mergeCell ref="B487:H487"/>
    <mergeCell ref="I487:O487"/>
    <mergeCell ref="P487:V487"/>
    <mergeCell ref="W487:W488"/>
    <mergeCell ref="B474:H474"/>
    <mergeCell ref="I474:O474"/>
    <mergeCell ref="P474:V474"/>
    <mergeCell ref="W474:W475"/>
    <mergeCell ref="B448:H448"/>
    <mergeCell ref="I448:O448"/>
    <mergeCell ref="P448:V448"/>
    <mergeCell ref="W448:W449"/>
    <mergeCell ref="B396:H396"/>
    <mergeCell ref="I396:O396"/>
    <mergeCell ref="P396:V396"/>
    <mergeCell ref="W396:W397"/>
    <mergeCell ref="B435:H435"/>
    <mergeCell ref="I435:O435"/>
    <mergeCell ref="P435:V435"/>
    <mergeCell ref="W435:W436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T346:T349"/>
    <mergeCell ref="U346:U349"/>
    <mergeCell ref="V346:V349"/>
    <mergeCell ref="W346:W349"/>
    <mergeCell ref="X346:X349"/>
    <mergeCell ref="AJ350:AJ353"/>
    <mergeCell ref="Z350:Z353"/>
    <mergeCell ref="AE350:AE353"/>
    <mergeCell ref="AF350:AF353"/>
    <mergeCell ref="AG350:AG353"/>
    <mergeCell ref="AH350:AH353"/>
    <mergeCell ref="AI350:AI353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W342:W345"/>
    <mergeCell ref="X342:X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Z346:Z349"/>
    <mergeCell ref="AE346:AE349"/>
    <mergeCell ref="AF346:AF349"/>
    <mergeCell ref="AG346:AG349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V342:V345"/>
    <mergeCell ref="AE338:AE341"/>
    <mergeCell ref="AF338:AF341"/>
    <mergeCell ref="AG338:AG341"/>
    <mergeCell ref="Z342:Z345"/>
    <mergeCell ref="AE342:AE345"/>
    <mergeCell ref="AF342:AF345"/>
    <mergeCell ref="AG342:AG345"/>
    <mergeCell ref="AJ330:AJ333"/>
    <mergeCell ref="AE330:AE333"/>
    <mergeCell ref="AF330:AF333"/>
    <mergeCell ref="AG330:AG333"/>
    <mergeCell ref="AH330:AH333"/>
    <mergeCell ref="AI334:AI337"/>
    <mergeCell ref="AJ334:AJ337"/>
    <mergeCell ref="AH334:AH337"/>
    <mergeCell ref="Z330:Z333"/>
    <mergeCell ref="G334:G337"/>
    <mergeCell ref="H334:H337"/>
    <mergeCell ref="I334:I337"/>
    <mergeCell ref="J334:J337"/>
    <mergeCell ref="K334:K337"/>
    <mergeCell ref="L334:L337"/>
    <mergeCell ref="Z334:Z337"/>
    <mergeCell ref="Z338:Z341"/>
    <mergeCell ref="U338:U341"/>
    <mergeCell ref="V338:V341"/>
    <mergeCell ref="W338:W341"/>
    <mergeCell ref="X338:X341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B209:K209"/>
    <mergeCell ref="L209:O209"/>
    <mergeCell ref="P209:Y209"/>
    <mergeCell ref="Z251:Z253"/>
    <mergeCell ref="B237:K237"/>
    <mergeCell ref="L237:O237"/>
    <mergeCell ref="P237:Y237"/>
    <mergeCell ref="Z237:Z239"/>
    <mergeCell ref="W326:W329"/>
    <mergeCell ref="X326:X329"/>
    <mergeCell ref="Z326:Z329"/>
    <mergeCell ref="Z265:Z267"/>
    <mergeCell ref="B251:K251"/>
    <mergeCell ref="L251:O251"/>
    <mergeCell ref="P251:Y251"/>
    <mergeCell ref="B265:K265"/>
    <mergeCell ref="L265:O265"/>
    <mergeCell ref="P265:Y265"/>
    <mergeCell ref="U326:U329"/>
    <mergeCell ref="B324:K324"/>
    <mergeCell ref="Z293:Z295"/>
    <mergeCell ref="B279:K279"/>
    <mergeCell ref="L279:O279"/>
    <mergeCell ref="P279:Y279"/>
    <mergeCell ref="Z279:Z281"/>
    <mergeCell ref="Z307:Z309"/>
    <mergeCell ref="Z324:AI324"/>
    <mergeCell ref="S338:S341"/>
    <mergeCell ref="T342:T345"/>
    <mergeCell ref="T338:T341"/>
    <mergeCell ref="U342:U345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B342:B345"/>
    <mergeCell ref="B652:H652"/>
    <mergeCell ref="I652:O652"/>
    <mergeCell ref="P652:V652"/>
    <mergeCell ref="W652:W653"/>
    <mergeCell ref="AI326:AI329"/>
    <mergeCell ref="V326:V329"/>
    <mergeCell ref="B568:H568"/>
    <mergeCell ref="I568:O568"/>
    <mergeCell ref="P568:V568"/>
    <mergeCell ref="W568:W569"/>
    <mergeCell ref="B326:B329"/>
    <mergeCell ref="G326:G329"/>
    <mergeCell ref="AI330:AI333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</mergeCells>
  <conditionalFormatting sqref="B361:V36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:V5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:V54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:V55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:V57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:V58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V5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7:V6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V6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V6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5:V6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2025-04-01T16:48:18Z</dcterms:modified>
</cp:coreProperties>
</file>