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7\"/>
    </mc:Choice>
  </mc:AlternateContent>
  <bookViews>
    <workbookView minimized="1"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C619" i="251" l="1"/>
  <c r="D619" i="251"/>
  <c r="E619" i="251"/>
  <c r="F619" i="251"/>
  <c r="G619" i="251"/>
  <c r="B619" i="251"/>
  <c r="C626" i="249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B626" i="249"/>
  <c r="C616" i="251"/>
  <c r="D616" i="251"/>
  <c r="E616" i="251"/>
  <c r="F616" i="251"/>
  <c r="G616" i="251"/>
  <c r="H616" i="251"/>
  <c r="B616" i="251"/>
  <c r="J716" i="250" l="1"/>
  <c r="J714" i="250"/>
  <c r="C714" i="250"/>
  <c r="D714" i="250"/>
  <c r="E714" i="250"/>
  <c r="F714" i="250"/>
  <c r="G714" i="250"/>
  <c r="H714" i="250"/>
  <c r="B714" i="250"/>
  <c r="Y626" i="249"/>
  <c r="Y624" i="249"/>
  <c r="W687" i="248"/>
  <c r="W623" i="249"/>
  <c r="C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B623" i="249"/>
  <c r="Y690" i="248"/>
  <c r="Y688" i="248"/>
  <c r="C687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B687" i="248"/>
  <c r="B602" i="251" l="1"/>
  <c r="C602" i="251"/>
  <c r="D602" i="251"/>
  <c r="E602" i="251"/>
  <c r="F602" i="251"/>
  <c r="G602" i="251"/>
  <c r="H602" i="251"/>
  <c r="B603" i="251"/>
  <c r="C603" i="251"/>
  <c r="D603" i="251"/>
  <c r="E603" i="251"/>
  <c r="F603" i="251"/>
  <c r="G603" i="251"/>
  <c r="H603" i="251"/>
  <c r="H604" i="251"/>
  <c r="J605" i="251"/>
  <c r="H617" i="251" l="1"/>
  <c r="H615" i="251"/>
  <c r="G615" i="251"/>
  <c r="F615" i="251"/>
  <c r="E615" i="251"/>
  <c r="D615" i="251"/>
  <c r="C615" i="251"/>
  <c r="B615" i="251"/>
  <c r="G717" i="250"/>
  <c r="F717" i="250"/>
  <c r="E717" i="250"/>
  <c r="D717" i="250"/>
  <c r="C717" i="250"/>
  <c r="B717" i="250"/>
  <c r="H713" i="250"/>
  <c r="G713" i="250"/>
  <c r="F713" i="250"/>
  <c r="E713" i="250"/>
  <c r="D713" i="250"/>
  <c r="C713" i="250"/>
  <c r="B713" i="250"/>
  <c r="W624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8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16" i="251" l="1"/>
  <c r="K616" i="251" s="1"/>
  <c r="J700" i="250"/>
  <c r="G606" i="251" l="1"/>
  <c r="F606" i="251"/>
  <c r="E606" i="251"/>
  <c r="D606" i="251"/>
  <c r="C606" i="251"/>
  <c r="B606" i="251"/>
  <c r="G703" i="250"/>
  <c r="F703" i="250"/>
  <c r="E703" i="250"/>
  <c r="D703" i="250"/>
  <c r="C703" i="250"/>
  <c r="B703" i="250"/>
  <c r="J702" i="250"/>
  <c r="H700" i="250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10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W673" i="248"/>
  <c r="Z688" i="248" s="1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Z624" i="249" l="1"/>
  <c r="G593" i="251"/>
  <c r="F593" i="251"/>
  <c r="E593" i="251"/>
  <c r="D593" i="251"/>
  <c r="C593" i="251"/>
  <c r="B593" i="251"/>
  <c r="J592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H686" i="250"/>
  <c r="K714" i="250" s="1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W595" i="249"/>
  <c r="Y610" i="249" s="1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674" i="248" l="1"/>
  <c r="Z674" i="248" s="1"/>
  <c r="Z610" i="249"/>
  <c r="J603" i="251"/>
  <c r="Y584" i="249"/>
  <c r="K603" i="251" l="1"/>
  <c r="J618" i="251"/>
  <c r="G580" i="251"/>
  <c r="F580" i="251"/>
  <c r="E580" i="251"/>
  <c r="D580" i="251"/>
  <c r="C580" i="251"/>
  <c r="B580" i="251"/>
  <c r="J579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W581" i="249"/>
  <c r="Y596" i="249" s="1"/>
  <c r="Z596" i="249" s="1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K700" i="250" l="1"/>
  <c r="J590" i="251"/>
  <c r="K590" i="251" s="1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T592" i="248"/>
  <c r="E592" i="248"/>
  <c r="D592" i="248"/>
  <c r="C578" i="248"/>
  <c r="C592" i="248" s="1"/>
  <c r="D578" i="248"/>
  <c r="E578" i="248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U578" i="248"/>
  <c r="U592" i="248" s="1"/>
  <c r="V578" i="248"/>
  <c r="V592" i="248" s="1"/>
  <c r="B578" i="248"/>
  <c r="B592" i="248" s="1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J686" i="250" s="1"/>
  <c r="K686" i="250" l="1"/>
  <c r="G647" i="250"/>
  <c r="F647" i="250"/>
  <c r="E647" i="250"/>
  <c r="D647" i="250"/>
  <c r="C647" i="250"/>
  <c r="B647" i="250"/>
  <c r="J646" i="250"/>
  <c r="H645" i="250"/>
  <c r="J672" i="250" s="1"/>
  <c r="K672" i="250" s="1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Y618" i="248" l="1"/>
  <c r="Z618" i="248" s="1"/>
  <c r="Y646" i="248"/>
  <c r="Z646" i="248" s="1"/>
  <c r="J566" i="251"/>
  <c r="H565" i="251"/>
  <c r="J577" i="251" s="1"/>
  <c r="K577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W567" i="249"/>
  <c r="Y582" i="249" s="1"/>
  <c r="Z582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Y660" i="248" l="1"/>
  <c r="J553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W553" i="249"/>
  <c r="Y568" i="249" s="1"/>
  <c r="Z568" i="249" s="1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Z660" i="248" l="1"/>
  <c r="J564" i="25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554" i="249" l="1"/>
  <c r="Z554" i="249" s="1"/>
  <c r="J551" i="251"/>
  <c r="K551" i="251" s="1"/>
  <c r="J658" i="250"/>
  <c r="K658" i="250" s="1"/>
  <c r="Y606" i="248"/>
  <c r="W604" i="248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632" i="248" l="1"/>
  <c r="Z632" i="248" s="1"/>
  <c r="Y528" i="249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Y604" i="248" l="1"/>
  <c r="Z604" i="248" s="1"/>
  <c r="Y540" i="249"/>
  <c r="Z540" i="249" s="1"/>
  <c r="J538" i="251"/>
  <c r="K538" i="251" s="1"/>
  <c r="J630" i="250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P514" i="249" l="1"/>
  <c r="Q514" i="249"/>
  <c r="R514" i="249"/>
  <c r="S514" i="249"/>
  <c r="T514" i="249"/>
  <c r="U514" i="249"/>
  <c r="V514" i="249"/>
  <c r="J514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Y590" i="248" l="1"/>
  <c r="Z590" i="248" s="1"/>
  <c r="Y526" i="249"/>
  <c r="Z526" i="249" s="1"/>
  <c r="J525" i="251"/>
  <c r="K525" i="251" s="1"/>
  <c r="J616" i="250"/>
  <c r="K616" i="250" s="1"/>
  <c r="B499" i="251"/>
  <c r="C499" i="251"/>
  <c r="D499" i="251"/>
  <c r="E499" i="251"/>
  <c r="F499" i="251"/>
  <c r="G499" i="251"/>
  <c r="J501" i="251"/>
  <c r="H500" i="251" l="1"/>
  <c r="J512" i="251" s="1"/>
  <c r="K512" i="251" s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Y512" i="249" s="1"/>
  <c r="Z512" i="249" s="1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576" i="248" l="1"/>
  <c r="Z576" i="248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Y499" i="249" s="1"/>
  <c r="Z499" i="249" s="1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563" i="248" s="1"/>
  <c r="Z563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Y535" i="248" s="1"/>
  <c r="Z535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<sst xmlns="http://schemas.openxmlformats.org/spreadsheetml/2006/main" count="3937" uniqueCount="263">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</sst>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1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588</v>
          </cell>
          <cell r="F371">
            <v>49</v>
          </cell>
          <cell r="Q371">
            <v>593</v>
          </cell>
          <cell r="R371">
            <v>50</v>
          </cell>
          <cell r="AC371">
            <v>589</v>
          </cell>
          <cell r="AD371">
            <v>50</v>
          </cell>
          <cell r="AO371">
            <v>103</v>
          </cell>
          <cell r="AP371">
            <v>10</v>
          </cell>
          <cell r="BA371">
            <v>585</v>
          </cell>
          <cell r="BB371">
            <v>50</v>
          </cell>
          <cell r="BM371">
            <v>588</v>
          </cell>
          <cell r="BN371">
            <v>49</v>
          </cell>
          <cell r="BY371">
            <v>585</v>
          </cell>
          <cell r="BZ371">
            <v>49</v>
          </cell>
          <cell r="CK371">
            <v>570</v>
          </cell>
          <cell r="CL371">
            <v>43</v>
          </cell>
          <cell r="CW371">
            <v>569</v>
          </cell>
          <cell r="CX371">
            <v>44</v>
          </cell>
          <cell r="DI371">
            <v>584</v>
          </cell>
          <cell r="DJ371">
            <v>45</v>
          </cell>
          <cell r="DU371">
            <v>138</v>
          </cell>
          <cell r="DV371">
            <v>11</v>
          </cell>
          <cell r="EG371">
            <v>590</v>
          </cell>
          <cell r="EH371">
            <v>45</v>
          </cell>
          <cell r="ES371">
            <v>577</v>
          </cell>
          <cell r="ET371">
            <v>44</v>
          </cell>
          <cell r="FE371">
            <v>572</v>
          </cell>
          <cell r="FF371">
            <v>44</v>
          </cell>
          <cell r="FQ371">
            <v>582</v>
          </cell>
          <cell r="FR371">
            <v>48</v>
          </cell>
          <cell r="GC371">
            <v>585</v>
          </cell>
          <cell r="GD371">
            <v>49</v>
          </cell>
          <cell r="GO371">
            <v>594</v>
          </cell>
          <cell r="GP371">
            <v>49</v>
          </cell>
          <cell r="HA371">
            <v>97</v>
          </cell>
          <cell r="HB371">
            <v>9</v>
          </cell>
          <cell r="HM371">
            <v>596</v>
          </cell>
          <cell r="HN371">
            <v>50</v>
          </cell>
          <cell r="HY371">
            <v>591</v>
          </cell>
          <cell r="HZ371">
            <v>49</v>
          </cell>
          <cell r="IK371">
            <v>591</v>
          </cell>
          <cell r="IL371">
            <v>48</v>
          </cell>
        </row>
      </sheetData>
      <sheetData sheetId="2">
        <row r="371">
          <cell r="E371">
            <v>483</v>
          </cell>
          <cell r="F371">
            <v>39</v>
          </cell>
          <cell r="Q371">
            <v>513</v>
          </cell>
          <cell r="R371">
            <v>41</v>
          </cell>
          <cell r="AC371">
            <v>99</v>
          </cell>
          <cell r="AD371">
            <v>10</v>
          </cell>
          <cell r="AO371">
            <v>517</v>
          </cell>
          <cell r="AP371">
            <v>42</v>
          </cell>
          <cell r="BA371">
            <v>525</v>
          </cell>
          <cell r="BB371">
            <v>42</v>
          </cell>
          <cell r="BM371">
            <v>530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84" t="s">
        <v>18</v>
      </c>
      <c r="C4" s="985"/>
      <c r="D4" s="985"/>
      <c r="E4" s="985"/>
      <c r="F4" s="985"/>
      <c r="G4" s="985"/>
      <c r="H4" s="985"/>
      <c r="I4" s="985"/>
      <c r="J4" s="986"/>
      <c r="K4" s="984" t="s">
        <v>21</v>
      </c>
      <c r="L4" s="985"/>
      <c r="M4" s="985"/>
      <c r="N4" s="985"/>
      <c r="O4" s="985"/>
      <c r="P4" s="985"/>
      <c r="Q4" s="985"/>
      <c r="R4" s="985"/>
      <c r="S4" s="985"/>
      <c r="T4" s="98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84" t="s">
        <v>23</v>
      </c>
      <c r="C17" s="985"/>
      <c r="D17" s="985"/>
      <c r="E17" s="985"/>
      <c r="F17" s="98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26"/>
  <sheetViews>
    <sheetView showGridLines="0" topLeftCell="A582" zoomScale="70" zoomScaleNormal="70" workbookViewId="0">
      <selection activeCell="X636" sqref="X636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53" t="s">
        <v>53</v>
      </c>
      <c r="C8" s="1054"/>
      <c r="D8" s="1054"/>
      <c r="E8" s="1054"/>
      <c r="F8" s="1054"/>
      <c r="G8" s="1055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53" t="s">
        <v>53</v>
      </c>
      <c r="C21" s="1054"/>
      <c r="D21" s="1054"/>
      <c r="E21" s="1054"/>
      <c r="F21" s="1054"/>
      <c r="G21" s="1055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53" t="s">
        <v>53</v>
      </c>
      <c r="C34" s="1054"/>
      <c r="D34" s="1054"/>
      <c r="E34" s="1054"/>
      <c r="F34" s="1054"/>
      <c r="G34" s="1055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53" t="s">
        <v>53</v>
      </c>
      <c r="C47" s="1054"/>
      <c r="D47" s="1054"/>
      <c r="E47" s="1054"/>
      <c r="F47" s="1054"/>
      <c r="G47" s="1055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53" t="s">
        <v>53</v>
      </c>
      <c r="C60" s="1054"/>
      <c r="D60" s="1054"/>
      <c r="E60" s="1054"/>
      <c r="F60" s="1055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53" t="s">
        <v>53</v>
      </c>
      <c r="C73" s="1054"/>
      <c r="D73" s="1054"/>
      <c r="E73" s="1054"/>
      <c r="F73" s="1055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89" t="s">
        <v>53</v>
      </c>
      <c r="C86" s="990"/>
      <c r="D86" s="990"/>
      <c r="E86" s="990"/>
      <c r="F86" s="991"/>
      <c r="G86" s="1102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105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89" t="s">
        <v>53</v>
      </c>
      <c r="C99" s="990"/>
      <c r="D99" s="990"/>
      <c r="E99" s="990"/>
      <c r="F99" s="991"/>
      <c r="G99" s="1102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105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89" t="s">
        <v>53</v>
      </c>
      <c r="C112" s="990"/>
      <c r="D112" s="990"/>
      <c r="E112" s="990"/>
      <c r="F112" s="991"/>
      <c r="G112" s="1102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105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89" t="s">
        <v>53</v>
      </c>
      <c r="C125" s="990"/>
      <c r="D125" s="990"/>
      <c r="E125" s="990"/>
      <c r="F125" s="991"/>
      <c r="G125" s="1102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105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89" t="s">
        <v>53</v>
      </c>
      <c r="C138" s="990"/>
      <c r="D138" s="990"/>
      <c r="E138" s="990"/>
      <c r="F138" s="991"/>
      <c r="G138" s="1102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105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89" t="s">
        <v>53</v>
      </c>
      <c r="C151" s="990"/>
      <c r="D151" s="990"/>
      <c r="E151" s="990"/>
      <c r="F151" s="991"/>
      <c r="G151" s="1102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105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89" t="s">
        <v>53</v>
      </c>
      <c r="C164" s="990"/>
      <c r="D164" s="990"/>
      <c r="E164" s="990"/>
      <c r="F164" s="991"/>
      <c r="G164" s="1102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105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989" t="s">
        <v>53</v>
      </c>
      <c r="C177" s="990"/>
      <c r="D177" s="990"/>
      <c r="E177" s="990"/>
      <c r="F177" s="991"/>
      <c r="G177" s="1102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103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989" t="s">
        <v>53</v>
      </c>
      <c r="C190" s="990"/>
      <c r="D190" s="990"/>
      <c r="E190" s="990"/>
      <c r="F190" s="991"/>
      <c r="G190" s="1102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103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89" t="s">
        <v>53</v>
      </c>
      <c r="C203" s="990"/>
      <c r="D203" s="990"/>
      <c r="E203" s="990"/>
      <c r="F203" s="991"/>
      <c r="G203" s="1102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103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89" t="s">
        <v>53</v>
      </c>
      <c r="C216" s="990"/>
      <c r="D216" s="990"/>
      <c r="E216" s="990"/>
      <c r="F216" s="991"/>
      <c r="G216" s="1102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103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89" t="s">
        <v>53</v>
      </c>
      <c r="C229" s="990"/>
      <c r="D229" s="990"/>
      <c r="E229" s="990"/>
      <c r="F229" s="991"/>
      <c r="G229" s="1102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103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89" t="s">
        <v>53</v>
      </c>
      <c r="C242" s="990"/>
      <c r="D242" s="990"/>
      <c r="E242" s="990"/>
      <c r="F242" s="991"/>
      <c r="G242" s="1102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103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89" t="s">
        <v>53</v>
      </c>
      <c r="C255" s="990"/>
      <c r="D255" s="990"/>
      <c r="E255" s="990"/>
      <c r="F255" s="991"/>
      <c r="G255" s="1102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103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89" t="s">
        <v>53</v>
      </c>
      <c r="C268" s="990"/>
      <c r="D268" s="990"/>
      <c r="E268" s="990"/>
      <c r="F268" s="991"/>
      <c r="G268" s="1102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103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89" t="s">
        <v>53</v>
      </c>
      <c r="C282" s="990"/>
      <c r="D282" s="990"/>
      <c r="E282" s="991"/>
      <c r="F282" s="1102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103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92" t="s">
        <v>53</v>
      </c>
      <c r="C296" s="993"/>
      <c r="D296" s="993"/>
      <c r="E296" s="993"/>
      <c r="F296" s="993"/>
      <c r="G296" s="993"/>
      <c r="H296" s="994"/>
      <c r="I296" s="992" t="s">
        <v>114</v>
      </c>
      <c r="J296" s="993"/>
      <c r="K296" s="993"/>
      <c r="L296" s="993"/>
      <c r="M296" s="993"/>
      <c r="N296" s="993"/>
      <c r="O296" s="994"/>
      <c r="P296" s="992" t="s">
        <v>63</v>
      </c>
      <c r="Q296" s="993"/>
      <c r="R296" s="993"/>
      <c r="S296" s="993"/>
      <c r="T296" s="993"/>
      <c r="U296" s="993"/>
      <c r="V296" s="994"/>
      <c r="W296" s="1102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104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92" t="s">
        <v>53</v>
      </c>
      <c r="C309" s="993"/>
      <c r="D309" s="993"/>
      <c r="E309" s="993"/>
      <c r="F309" s="993"/>
      <c r="G309" s="993"/>
      <c r="H309" s="994"/>
      <c r="I309" s="992" t="s">
        <v>114</v>
      </c>
      <c r="J309" s="993"/>
      <c r="K309" s="993"/>
      <c r="L309" s="993"/>
      <c r="M309" s="993"/>
      <c r="N309" s="993"/>
      <c r="O309" s="994"/>
      <c r="P309" s="992" t="s">
        <v>63</v>
      </c>
      <c r="Q309" s="993"/>
      <c r="R309" s="993"/>
      <c r="S309" s="993"/>
      <c r="T309" s="993"/>
      <c r="U309" s="993"/>
      <c r="V309" s="994"/>
      <c r="W309" s="1102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104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92" t="s">
        <v>53</v>
      </c>
      <c r="C322" s="993"/>
      <c r="D322" s="993"/>
      <c r="E322" s="993"/>
      <c r="F322" s="993"/>
      <c r="G322" s="993"/>
      <c r="H322" s="994"/>
      <c r="I322" s="992" t="s">
        <v>114</v>
      </c>
      <c r="J322" s="993"/>
      <c r="K322" s="993"/>
      <c r="L322" s="993"/>
      <c r="M322" s="993"/>
      <c r="N322" s="993"/>
      <c r="O322" s="994"/>
      <c r="P322" s="992" t="s">
        <v>63</v>
      </c>
      <c r="Q322" s="993"/>
      <c r="R322" s="993"/>
      <c r="S322" s="993"/>
      <c r="T322" s="993"/>
      <c r="U322" s="993"/>
      <c r="V322" s="994"/>
      <c r="W322" s="1102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104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92" t="s">
        <v>53</v>
      </c>
      <c r="C335" s="993"/>
      <c r="D335" s="993"/>
      <c r="E335" s="993"/>
      <c r="F335" s="993"/>
      <c r="G335" s="993"/>
      <c r="H335" s="994"/>
      <c r="I335" s="992" t="s">
        <v>114</v>
      </c>
      <c r="J335" s="993"/>
      <c r="K335" s="993"/>
      <c r="L335" s="993"/>
      <c r="M335" s="993"/>
      <c r="N335" s="993"/>
      <c r="O335" s="994"/>
      <c r="P335" s="992" t="s">
        <v>63</v>
      </c>
      <c r="Q335" s="993"/>
      <c r="R335" s="993"/>
      <c r="S335" s="993"/>
      <c r="T335" s="993"/>
      <c r="U335" s="993"/>
      <c r="V335" s="994"/>
      <c r="W335" s="1102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104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92" t="s">
        <v>53</v>
      </c>
      <c r="C348" s="993"/>
      <c r="D348" s="993"/>
      <c r="E348" s="993"/>
      <c r="F348" s="993"/>
      <c r="G348" s="993"/>
      <c r="H348" s="994"/>
      <c r="I348" s="992" t="s">
        <v>114</v>
      </c>
      <c r="J348" s="993"/>
      <c r="K348" s="993"/>
      <c r="L348" s="993"/>
      <c r="M348" s="993"/>
      <c r="N348" s="993"/>
      <c r="O348" s="994"/>
      <c r="P348" s="992" t="s">
        <v>63</v>
      </c>
      <c r="Q348" s="993"/>
      <c r="R348" s="993"/>
      <c r="S348" s="993"/>
      <c r="T348" s="993"/>
      <c r="U348" s="993"/>
      <c r="V348" s="994"/>
      <c r="W348" s="1102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104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92" t="s">
        <v>53</v>
      </c>
      <c r="C361" s="993"/>
      <c r="D361" s="993"/>
      <c r="E361" s="993"/>
      <c r="F361" s="993"/>
      <c r="G361" s="993"/>
      <c r="H361" s="994"/>
      <c r="I361" s="992" t="s">
        <v>114</v>
      </c>
      <c r="J361" s="993"/>
      <c r="K361" s="993"/>
      <c r="L361" s="993"/>
      <c r="M361" s="993"/>
      <c r="N361" s="993"/>
      <c r="O361" s="994"/>
      <c r="P361" s="992" t="s">
        <v>63</v>
      </c>
      <c r="Q361" s="993"/>
      <c r="R361" s="993"/>
      <c r="S361" s="993"/>
      <c r="T361" s="993"/>
      <c r="U361" s="993"/>
      <c r="V361" s="994"/>
      <c r="W361" s="1102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104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92" t="s">
        <v>53</v>
      </c>
      <c r="C374" s="993"/>
      <c r="D374" s="993"/>
      <c r="E374" s="993"/>
      <c r="F374" s="993"/>
      <c r="G374" s="993"/>
      <c r="H374" s="994"/>
      <c r="I374" s="992" t="s">
        <v>114</v>
      </c>
      <c r="J374" s="993"/>
      <c r="K374" s="993"/>
      <c r="L374" s="993"/>
      <c r="M374" s="993"/>
      <c r="N374" s="993"/>
      <c r="O374" s="994"/>
      <c r="P374" s="992" t="s">
        <v>63</v>
      </c>
      <c r="Q374" s="993"/>
      <c r="R374" s="993"/>
      <c r="S374" s="993"/>
      <c r="T374" s="993"/>
      <c r="U374" s="993"/>
      <c r="V374" s="994"/>
      <c r="W374" s="1102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104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92" t="s">
        <v>53</v>
      </c>
      <c r="C387" s="993"/>
      <c r="D387" s="993"/>
      <c r="E387" s="993"/>
      <c r="F387" s="993"/>
      <c r="G387" s="993"/>
      <c r="H387" s="994"/>
      <c r="I387" s="992" t="s">
        <v>114</v>
      </c>
      <c r="J387" s="993"/>
      <c r="K387" s="993"/>
      <c r="L387" s="993"/>
      <c r="M387" s="993"/>
      <c r="N387" s="993"/>
      <c r="O387" s="994"/>
      <c r="P387" s="992" t="s">
        <v>63</v>
      </c>
      <c r="Q387" s="993"/>
      <c r="R387" s="993"/>
      <c r="S387" s="993"/>
      <c r="T387" s="993"/>
      <c r="U387" s="993"/>
      <c r="V387" s="994"/>
      <c r="W387" s="1102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104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92" t="s">
        <v>53</v>
      </c>
      <c r="C400" s="993"/>
      <c r="D400" s="993"/>
      <c r="E400" s="993"/>
      <c r="F400" s="993"/>
      <c r="G400" s="993"/>
      <c r="H400" s="994"/>
      <c r="I400" s="992" t="s">
        <v>114</v>
      </c>
      <c r="J400" s="993"/>
      <c r="K400" s="993"/>
      <c r="L400" s="993"/>
      <c r="M400" s="993"/>
      <c r="N400" s="993"/>
      <c r="O400" s="994"/>
      <c r="P400" s="992" t="s">
        <v>63</v>
      </c>
      <c r="Q400" s="993"/>
      <c r="R400" s="993"/>
      <c r="S400" s="993"/>
      <c r="T400" s="993"/>
      <c r="U400" s="993"/>
      <c r="V400" s="994"/>
      <c r="W400" s="1102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104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92" t="s">
        <v>53</v>
      </c>
      <c r="C413" s="993"/>
      <c r="D413" s="993"/>
      <c r="E413" s="993"/>
      <c r="F413" s="993"/>
      <c r="G413" s="993"/>
      <c r="H413" s="994"/>
      <c r="I413" s="992" t="s">
        <v>114</v>
      </c>
      <c r="J413" s="993"/>
      <c r="K413" s="993"/>
      <c r="L413" s="993"/>
      <c r="M413" s="993"/>
      <c r="N413" s="993"/>
      <c r="O413" s="994"/>
      <c r="P413" s="992" t="s">
        <v>63</v>
      </c>
      <c r="Q413" s="993"/>
      <c r="R413" s="993"/>
      <c r="S413" s="993"/>
      <c r="T413" s="993"/>
      <c r="U413" s="993"/>
      <c r="V413" s="994"/>
      <c r="W413" s="1102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104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92" t="s">
        <v>53</v>
      </c>
      <c r="C426" s="993"/>
      <c r="D426" s="993"/>
      <c r="E426" s="993"/>
      <c r="F426" s="993"/>
      <c r="G426" s="993"/>
      <c r="H426" s="994"/>
      <c r="I426" s="992" t="s">
        <v>114</v>
      </c>
      <c r="J426" s="993"/>
      <c r="K426" s="993"/>
      <c r="L426" s="993"/>
      <c r="M426" s="993"/>
      <c r="N426" s="993"/>
      <c r="O426" s="994"/>
      <c r="P426" s="992" t="s">
        <v>63</v>
      </c>
      <c r="Q426" s="993"/>
      <c r="R426" s="993"/>
      <c r="S426" s="993"/>
      <c r="T426" s="993"/>
      <c r="U426" s="993"/>
      <c r="V426" s="994"/>
      <c r="W426" s="1102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104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92" t="s">
        <v>53</v>
      </c>
      <c r="C439" s="993"/>
      <c r="D439" s="993"/>
      <c r="E439" s="993"/>
      <c r="F439" s="993"/>
      <c r="G439" s="993"/>
      <c r="H439" s="994"/>
      <c r="I439" s="992" t="s">
        <v>114</v>
      </c>
      <c r="J439" s="993"/>
      <c r="K439" s="993"/>
      <c r="L439" s="993"/>
      <c r="M439" s="993"/>
      <c r="N439" s="993"/>
      <c r="O439" s="994"/>
      <c r="P439" s="992" t="s">
        <v>63</v>
      </c>
      <c r="Q439" s="993"/>
      <c r="R439" s="993"/>
      <c r="S439" s="993"/>
      <c r="T439" s="993"/>
      <c r="U439" s="993"/>
      <c r="V439" s="994"/>
      <c r="W439" s="1102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104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92" t="s">
        <v>53</v>
      </c>
      <c r="C452" s="993"/>
      <c r="D452" s="993"/>
      <c r="E452" s="993"/>
      <c r="F452" s="993"/>
      <c r="G452" s="993"/>
      <c r="H452" s="994"/>
      <c r="I452" s="992" t="s">
        <v>114</v>
      </c>
      <c r="J452" s="993"/>
      <c r="K452" s="993"/>
      <c r="L452" s="993"/>
      <c r="M452" s="993"/>
      <c r="N452" s="993"/>
      <c r="O452" s="994"/>
      <c r="P452" s="992" t="s">
        <v>63</v>
      </c>
      <c r="Q452" s="993"/>
      <c r="R452" s="993"/>
      <c r="S452" s="993"/>
      <c r="T452" s="993"/>
      <c r="U452" s="993"/>
      <c r="V452" s="994"/>
      <c r="W452" s="1102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104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92" t="s">
        <v>53</v>
      </c>
      <c r="C465" s="993"/>
      <c r="D465" s="993"/>
      <c r="E465" s="993"/>
      <c r="F465" s="993"/>
      <c r="G465" s="993"/>
      <c r="H465" s="994"/>
      <c r="I465" s="992" t="s">
        <v>114</v>
      </c>
      <c r="J465" s="993"/>
      <c r="K465" s="993"/>
      <c r="L465" s="993"/>
      <c r="M465" s="993"/>
      <c r="N465" s="993"/>
      <c r="O465" s="994"/>
      <c r="P465" s="992" t="s">
        <v>63</v>
      </c>
      <c r="Q465" s="993"/>
      <c r="R465" s="993"/>
      <c r="S465" s="993"/>
      <c r="T465" s="993"/>
      <c r="U465" s="993"/>
      <c r="V465" s="994"/>
      <c r="W465" s="1102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104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49</v>
      </c>
      <c r="C473" s="857">
        <f>[1]LF!$R$371</f>
        <v>50</v>
      </c>
      <c r="D473" s="857">
        <f>[1]LF!$AD$371</f>
        <v>50</v>
      </c>
      <c r="E473" s="857">
        <f>[1]LF!$AP$371</f>
        <v>10</v>
      </c>
      <c r="F473" s="857">
        <f>[1]LF!$BB$371</f>
        <v>50</v>
      </c>
      <c r="G473" s="857">
        <f>[1]LF!$BN$371</f>
        <v>49</v>
      </c>
      <c r="H473" s="858">
        <f>[1]LF!$BZ$371</f>
        <v>49</v>
      </c>
      <c r="I473" s="859">
        <f>[1]LF!$CL$371</f>
        <v>43</v>
      </c>
      <c r="J473" s="857">
        <f>[1]LF!$CX$371</f>
        <v>44</v>
      </c>
      <c r="K473" s="857">
        <f>[1]LF!$DJ$371</f>
        <v>45</v>
      </c>
      <c r="L473" s="857">
        <f>[1]LF!$DV$371</f>
        <v>11</v>
      </c>
      <c r="M473" s="857">
        <f>[1]LF!$EH$371</f>
        <v>45</v>
      </c>
      <c r="N473" s="857">
        <f>[1]LF!$ET$371</f>
        <v>44</v>
      </c>
      <c r="O473" s="860">
        <f>[1]LF!$FF$371</f>
        <v>44</v>
      </c>
      <c r="P473" s="851">
        <f>[1]LF!$FR$371</f>
        <v>48</v>
      </c>
      <c r="Q473" s="852">
        <f>[1]LF!$GD$371</f>
        <v>49</v>
      </c>
      <c r="R473" s="852">
        <f>[1]LF!$GP$371</f>
        <v>49</v>
      </c>
      <c r="S473" s="852">
        <f>[1]LF!$HB$371</f>
        <v>9</v>
      </c>
      <c r="T473" s="852">
        <f>[1]LF!$HN$371</f>
        <v>50</v>
      </c>
      <c r="U473" s="852">
        <f>[1]LF!$HZ$371</f>
        <v>49</v>
      </c>
      <c r="V473" s="853">
        <f>[1]LF!$IL$371</f>
        <v>48</v>
      </c>
      <c r="W473" s="371">
        <f>SUM(B473:V473)</f>
        <v>885</v>
      </c>
      <c r="X473" s="835" t="s">
        <v>56</v>
      </c>
      <c r="Y473" s="265">
        <f>W460-W473</f>
        <v>177</v>
      </c>
      <c r="Z473" s="306">
        <f>Y473/W460</f>
        <v>0.16666666666666666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92" t="s">
        <v>53</v>
      </c>
      <c r="C478" s="993"/>
      <c r="D478" s="993"/>
      <c r="E478" s="993"/>
      <c r="F478" s="993"/>
      <c r="G478" s="993"/>
      <c r="H478" s="994"/>
      <c r="I478" s="992" t="s">
        <v>114</v>
      </c>
      <c r="J478" s="993"/>
      <c r="K478" s="993"/>
      <c r="L478" s="993"/>
      <c r="M478" s="993"/>
      <c r="N478" s="993"/>
      <c r="O478" s="994"/>
      <c r="P478" s="992" t="s">
        <v>63</v>
      </c>
      <c r="Q478" s="993"/>
      <c r="R478" s="993"/>
      <c r="S478" s="993"/>
      <c r="T478" s="993"/>
      <c r="U478" s="993"/>
      <c r="V478" s="994"/>
      <c r="W478" s="1102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103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-118</v>
      </c>
      <c r="Z486" s="306">
        <f>Y486/W473</f>
        <v>-0.13333333333333333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92" t="s">
        <v>53</v>
      </c>
      <c r="C491" s="993"/>
      <c r="D491" s="993"/>
      <c r="E491" s="993"/>
      <c r="F491" s="993"/>
      <c r="G491" s="993"/>
      <c r="H491" s="994"/>
      <c r="I491" s="992" t="s">
        <v>114</v>
      </c>
      <c r="J491" s="993"/>
      <c r="K491" s="993"/>
      <c r="L491" s="993"/>
      <c r="M491" s="993"/>
      <c r="N491" s="993"/>
      <c r="O491" s="994"/>
      <c r="P491" s="992" t="s">
        <v>63</v>
      </c>
      <c r="Q491" s="993"/>
      <c r="R491" s="993"/>
      <c r="S491" s="993"/>
      <c r="T491" s="993"/>
      <c r="U491" s="993"/>
      <c r="V491" s="994"/>
      <c r="W491" s="1102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103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92" t="s">
        <v>53</v>
      </c>
      <c r="C504" s="993"/>
      <c r="D504" s="993"/>
      <c r="E504" s="993"/>
      <c r="F504" s="993"/>
      <c r="G504" s="993"/>
      <c r="H504" s="994"/>
      <c r="I504" s="992" t="s">
        <v>114</v>
      </c>
      <c r="J504" s="993"/>
      <c r="K504" s="993"/>
      <c r="L504" s="993"/>
      <c r="M504" s="993"/>
      <c r="N504" s="993"/>
      <c r="O504" s="994"/>
      <c r="P504" s="992" t="s">
        <v>63</v>
      </c>
      <c r="Q504" s="993"/>
      <c r="R504" s="993"/>
      <c r="S504" s="993"/>
      <c r="T504" s="993"/>
      <c r="U504" s="993"/>
      <c r="V504" s="994"/>
      <c r="W504" s="1102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103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92" t="s">
        <v>53</v>
      </c>
      <c r="C518" s="993"/>
      <c r="D518" s="993"/>
      <c r="E518" s="993"/>
      <c r="F518" s="993"/>
      <c r="G518" s="993"/>
      <c r="H518" s="994"/>
      <c r="I518" s="992" t="s">
        <v>114</v>
      </c>
      <c r="J518" s="993"/>
      <c r="K518" s="993"/>
      <c r="L518" s="993"/>
      <c r="M518" s="993"/>
      <c r="N518" s="993"/>
      <c r="O518" s="994"/>
      <c r="P518" s="992" t="s">
        <v>63</v>
      </c>
      <c r="Q518" s="993"/>
      <c r="R518" s="993"/>
      <c r="S518" s="993"/>
      <c r="T518" s="993"/>
      <c r="U518" s="993"/>
      <c r="V518" s="994"/>
      <c r="W518" s="1102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103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92" t="s">
        <v>53</v>
      </c>
      <c r="C532" s="993"/>
      <c r="D532" s="993"/>
      <c r="E532" s="993"/>
      <c r="F532" s="993"/>
      <c r="G532" s="993"/>
      <c r="H532" s="994"/>
      <c r="I532" s="992" t="s">
        <v>114</v>
      </c>
      <c r="J532" s="993"/>
      <c r="K532" s="993"/>
      <c r="L532" s="993"/>
      <c r="M532" s="993"/>
      <c r="N532" s="993"/>
      <c r="O532" s="994"/>
      <c r="P532" s="992" t="s">
        <v>63</v>
      </c>
      <c r="Q532" s="993"/>
      <c r="R532" s="993"/>
      <c r="S532" s="993"/>
      <c r="T532" s="993"/>
      <c r="U532" s="993"/>
      <c r="V532" s="994"/>
      <c r="W532" s="1102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103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92" t="s">
        <v>53</v>
      </c>
      <c r="C546" s="993"/>
      <c r="D546" s="993"/>
      <c r="E546" s="993"/>
      <c r="F546" s="993"/>
      <c r="G546" s="993"/>
      <c r="H546" s="994"/>
      <c r="I546" s="992" t="s">
        <v>114</v>
      </c>
      <c r="J546" s="993"/>
      <c r="K546" s="993"/>
      <c r="L546" s="993"/>
      <c r="M546" s="993"/>
      <c r="N546" s="993"/>
      <c r="O546" s="994"/>
      <c r="P546" s="992" t="s">
        <v>63</v>
      </c>
      <c r="Q546" s="993"/>
      <c r="R546" s="993"/>
      <c r="S546" s="993"/>
      <c r="T546" s="993"/>
      <c r="U546" s="993"/>
      <c r="V546" s="994"/>
      <c r="W546" s="1102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103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992" t="s">
        <v>53</v>
      </c>
      <c r="C560" s="993"/>
      <c r="D560" s="993"/>
      <c r="E560" s="993"/>
      <c r="F560" s="993"/>
      <c r="G560" s="993"/>
      <c r="H560" s="994"/>
      <c r="I560" s="992" t="s">
        <v>114</v>
      </c>
      <c r="J560" s="993"/>
      <c r="K560" s="993"/>
      <c r="L560" s="993"/>
      <c r="M560" s="993"/>
      <c r="N560" s="993"/>
      <c r="O560" s="994"/>
      <c r="P560" s="992" t="s">
        <v>63</v>
      </c>
      <c r="Q560" s="993"/>
      <c r="R560" s="993"/>
      <c r="S560" s="993"/>
      <c r="T560" s="993"/>
      <c r="U560" s="993"/>
      <c r="V560" s="994"/>
      <c r="W560" s="1102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103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150.5</v>
      </c>
      <c r="C569" s="935">
        <v>150.5</v>
      </c>
      <c r="D569" s="936">
        <v>150</v>
      </c>
      <c r="E569" s="936">
        <v>150.5</v>
      </c>
      <c r="F569" s="936">
        <v>149.5</v>
      </c>
      <c r="G569" s="936">
        <v>149</v>
      </c>
      <c r="H569" s="936">
        <v>149</v>
      </c>
      <c r="I569" s="935">
        <v>150.5</v>
      </c>
      <c r="J569" s="935">
        <v>150.5</v>
      </c>
      <c r="K569" s="936">
        <v>149.5</v>
      </c>
      <c r="L569" s="936">
        <v>150.5</v>
      </c>
      <c r="M569" s="936">
        <v>149.5</v>
      </c>
      <c r="N569" s="936">
        <v>148</v>
      </c>
      <c r="O569" s="937">
        <v>148</v>
      </c>
      <c r="P569" s="935">
        <v>150.5</v>
      </c>
      <c r="Q569" s="935">
        <v>150.5</v>
      </c>
      <c r="R569" s="936">
        <v>149.5</v>
      </c>
      <c r="S569" s="936">
        <v>150.5</v>
      </c>
      <c r="T569" s="936">
        <v>149.5</v>
      </c>
      <c r="U569" s="936">
        <v>149</v>
      </c>
      <c r="V569" s="936">
        <v>149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992" t="s">
        <v>53</v>
      </c>
      <c r="C574" s="993"/>
      <c r="D574" s="993"/>
      <c r="E574" s="993"/>
      <c r="F574" s="993"/>
      <c r="G574" s="993"/>
      <c r="H574" s="994"/>
      <c r="I574" s="992" t="s">
        <v>114</v>
      </c>
      <c r="J574" s="993"/>
      <c r="K574" s="993"/>
      <c r="L574" s="993"/>
      <c r="M574" s="993"/>
      <c r="N574" s="993"/>
      <c r="O574" s="994"/>
      <c r="P574" s="992" t="s">
        <v>63</v>
      </c>
      <c r="Q574" s="993"/>
      <c r="R574" s="993"/>
      <c r="S574" s="993"/>
      <c r="T574" s="993"/>
      <c r="U574" s="993"/>
      <c r="V574" s="994"/>
      <c r="W574" s="1102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103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>
        <v>151</v>
      </c>
      <c r="C583" s="952">
        <v>151</v>
      </c>
      <c r="D583" s="953">
        <v>150.5</v>
      </c>
      <c r="E583" s="953">
        <v>151</v>
      </c>
      <c r="F583" s="953">
        <v>150</v>
      </c>
      <c r="G583" s="953">
        <v>149.5</v>
      </c>
      <c r="H583" s="953">
        <v>149.5</v>
      </c>
      <c r="I583" s="952">
        <v>151</v>
      </c>
      <c r="J583" s="952">
        <v>151</v>
      </c>
      <c r="K583" s="953">
        <v>150</v>
      </c>
      <c r="L583" s="953">
        <v>151</v>
      </c>
      <c r="M583" s="953">
        <v>150</v>
      </c>
      <c r="N583" s="953">
        <v>148.5</v>
      </c>
      <c r="O583" s="954">
        <v>148.5</v>
      </c>
      <c r="P583" s="952">
        <v>151</v>
      </c>
      <c r="Q583" s="952">
        <v>151</v>
      </c>
      <c r="R583" s="953">
        <v>150</v>
      </c>
      <c r="S583" s="953">
        <v>151</v>
      </c>
      <c r="T583" s="953">
        <v>150</v>
      </c>
      <c r="U583" s="953">
        <v>149.5</v>
      </c>
      <c r="V583" s="953">
        <v>149.5</v>
      </c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947" t="s">
        <v>26</v>
      </c>
      <c r="Y584" s="947">
        <f>Y583-Y569</f>
        <v>0.18000000000000682</v>
      </c>
      <c r="Z584" s="947"/>
    </row>
    <row r="587" spans="1:26" ht="13.5" thickBot="1" x14ac:dyDescent="0.25"/>
    <row r="588" spans="1:26" ht="13.5" thickBot="1" x14ac:dyDescent="0.25">
      <c r="A588" s="272" t="s">
        <v>260</v>
      </c>
      <c r="B588" s="992" t="s">
        <v>53</v>
      </c>
      <c r="C588" s="993"/>
      <c r="D588" s="993"/>
      <c r="E588" s="993"/>
      <c r="F588" s="993"/>
      <c r="G588" s="993"/>
      <c r="H588" s="994"/>
      <c r="I588" s="992" t="s">
        <v>114</v>
      </c>
      <c r="J588" s="993"/>
      <c r="K588" s="993"/>
      <c r="L588" s="993"/>
      <c r="M588" s="993"/>
      <c r="N588" s="993"/>
      <c r="O588" s="994"/>
      <c r="P588" s="992" t="s">
        <v>63</v>
      </c>
      <c r="Q588" s="993"/>
      <c r="R588" s="993"/>
      <c r="S588" s="993"/>
      <c r="T588" s="993"/>
      <c r="U588" s="993"/>
      <c r="V588" s="994"/>
      <c r="W588" s="1102" t="s">
        <v>0</v>
      </c>
      <c r="X588" s="955">
        <v>228</v>
      </c>
      <c r="Y588" s="955"/>
      <c r="Z588" s="955"/>
    </row>
    <row r="589" spans="1:26" x14ac:dyDescent="0.2">
      <c r="A589" s="231" t="s">
        <v>54</v>
      </c>
      <c r="B589" s="795">
        <v>1</v>
      </c>
      <c r="C589" s="796">
        <v>2</v>
      </c>
      <c r="D589" s="796">
        <v>3</v>
      </c>
      <c r="E589" s="796">
        <v>4</v>
      </c>
      <c r="F589" s="796">
        <v>5</v>
      </c>
      <c r="G589" s="796">
        <v>6</v>
      </c>
      <c r="H589" s="797">
        <v>7</v>
      </c>
      <c r="I589" s="795">
        <v>1</v>
      </c>
      <c r="J589" s="796">
        <v>2</v>
      </c>
      <c r="K589" s="796">
        <v>3</v>
      </c>
      <c r="L589" s="796">
        <v>4</v>
      </c>
      <c r="M589" s="796">
        <v>5</v>
      </c>
      <c r="N589" s="796">
        <v>6</v>
      </c>
      <c r="O589" s="797">
        <v>7</v>
      </c>
      <c r="P589" s="795">
        <v>1</v>
      </c>
      <c r="Q589" s="796">
        <v>2</v>
      </c>
      <c r="R589" s="796">
        <v>3</v>
      </c>
      <c r="S589" s="796">
        <v>4</v>
      </c>
      <c r="T589" s="796">
        <v>5</v>
      </c>
      <c r="U589" s="796">
        <v>6</v>
      </c>
      <c r="V589" s="797">
        <v>7</v>
      </c>
      <c r="W589" s="1103"/>
      <c r="X589" s="955"/>
      <c r="Y589" s="955"/>
      <c r="Z589" s="955"/>
    </row>
    <row r="590" spans="1:26" x14ac:dyDescent="0.2">
      <c r="A590" s="236" t="s">
        <v>3</v>
      </c>
      <c r="B590" s="874">
        <v>4385</v>
      </c>
      <c r="C590" s="849">
        <v>4385</v>
      </c>
      <c r="D590" s="849">
        <v>4385</v>
      </c>
      <c r="E590" s="849">
        <v>4385</v>
      </c>
      <c r="F590" s="849">
        <v>4385</v>
      </c>
      <c r="G590" s="849">
        <v>4385</v>
      </c>
      <c r="H590" s="848">
        <v>4385</v>
      </c>
      <c r="I590" s="874">
        <v>4385</v>
      </c>
      <c r="J590" s="849">
        <v>4385</v>
      </c>
      <c r="K590" s="849">
        <v>4385</v>
      </c>
      <c r="L590" s="849">
        <v>4385</v>
      </c>
      <c r="M590" s="849">
        <v>4385</v>
      </c>
      <c r="N590" s="849">
        <v>4385</v>
      </c>
      <c r="O590" s="848">
        <v>4385</v>
      </c>
      <c r="P590" s="874">
        <v>4385</v>
      </c>
      <c r="Q590" s="849">
        <v>4385</v>
      </c>
      <c r="R590" s="849">
        <v>4385</v>
      </c>
      <c r="S590" s="849">
        <v>4385</v>
      </c>
      <c r="T590" s="849">
        <v>4385</v>
      </c>
      <c r="U590" s="849">
        <v>4385</v>
      </c>
      <c r="V590" s="848">
        <v>4385</v>
      </c>
      <c r="W590" s="875">
        <v>4385</v>
      </c>
      <c r="X590" s="955"/>
      <c r="Y590" s="955"/>
      <c r="Z590" s="955"/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  <c r="X591" s="955"/>
      <c r="Y591" s="955"/>
      <c r="Z591" s="955"/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  <c r="X592" s="955"/>
      <c r="Y592" s="955"/>
      <c r="Z592" s="955"/>
    </row>
    <row r="593" spans="1:26" ht="13.5" thickBot="1" x14ac:dyDescent="0.25">
      <c r="A593" s="231" t="s">
        <v>8</v>
      </c>
      <c r="B593" s="698">
        <v>7.0999999999999994E-2</v>
      </c>
      <c r="C593" s="699">
        <v>7.0999999999999994E-2</v>
      </c>
      <c r="D593" s="801">
        <v>6.4000000000000001E-2</v>
      </c>
      <c r="E593" s="801">
        <v>9.9000000000000005E-2</v>
      </c>
      <c r="F593" s="801">
        <v>2.5000000000000001E-2</v>
      </c>
      <c r="G593" s="801">
        <v>8.3000000000000004E-2</v>
      </c>
      <c r="H593" s="802">
        <v>9.0999999999999998E-2</v>
      </c>
      <c r="I593" s="809">
        <v>6.4000000000000001E-2</v>
      </c>
      <c r="J593" s="801">
        <v>4.8000000000000001E-2</v>
      </c>
      <c r="K593" s="801">
        <v>6.2E-2</v>
      </c>
      <c r="L593" s="801">
        <v>0.104</v>
      </c>
      <c r="M593" s="801">
        <v>7.6999999999999999E-2</v>
      </c>
      <c r="N593" s="801">
        <v>4.3999999999999997E-2</v>
      </c>
      <c r="O593" s="802">
        <v>5.3999999999999999E-2</v>
      </c>
      <c r="P593" s="809">
        <v>6.5000000000000002E-2</v>
      </c>
      <c r="Q593" s="801">
        <v>5.7000000000000002E-2</v>
      </c>
      <c r="R593" s="801">
        <v>4.4999999999999998E-2</v>
      </c>
      <c r="S593" s="801">
        <v>8.5999999999999993E-2</v>
      </c>
      <c r="T593" s="801">
        <v>4.2000000000000003E-2</v>
      </c>
      <c r="U593" s="801">
        <v>5.7000000000000002E-2</v>
      </c>
      <c r="V593" s="802">
        <v>4.2000000000000003E-2</v>
      </c>
      <c r="W593" s="879">
        <v>7.1999999999999995E-2</v>
      </c>
      <c r="X593" s="955"/>
      <c r="Y593" s="955"/>
      <c r="Z593" s="955"/>
    </row>
    <row r="594" spans="1:26" x14ac:dyDescent="0.2">
      <c r="A594" s="241" t="s">
        <v>1</v>
      </c>
      <c r="B594" s="774">
        <f t="shared" ref="B594:W594" si="192">B591/B590*100-100</f>
        <v>5.6100342075256577</v>
      </c>
      <c r="C594" s="775">
        <f t="shared" si="192"/>
        <v>11.790193842645394</v>
      </c>
      <c r="D594" s="775">
        <f t="shared" si="192"/>
        <v>10.079817559863187</v>
      </c>
      <c r="E594" s="775">
        <f t="shared" si="192"/>
        <v>3.7628278221208689</v>
      </c>
      <c r="F594" s="775">
        <f t="shared" si="192"/>
        <v>10.581527936145946</v>
      </c>
      <c r="G594" s="775">
        <f t="shared" si="192"/>
        <v>17.08095781071836</v>
      </c>
      <c r="H594" s="787">
        <f t="shared" si="192"/>
        <v>18.015963511972629</v>
      </c>
      <c r="I594" s="774">
        <f t="shared" si="192"/>
        <v>5.7924743443557674</v>
      </c>
      <c r="J594" s="775">
        <f t="shared" si="192"/>
        <v>8.4378563283922432</v>
      </c>
      <c r="K594" s="775">
        <f t="shared" si="192"/>
        <v>8.3010262257696752</v>
      </c>
      <c r="L594" s="775">
        <f t="shared" si="192"/>
        <v>0.27366020524515022</v>
      </c>
      <c r="M594" s="775">
        <f t="shared" si="192"/>
        <v>12.451539338654499</v>
      </c>
      <c r="N594" s="775">
        <f t="shared" si="192"/>
        <v>12.246294184720625</v>
      </c>
      <c r="O594" s="787">
        <f t="shared" si="192"/>
        <v>14.25313568985176</v>
      </c>
      <c r="P594" s="774">
        <f t="shared" si="192"/>
        <v>7.0467502850627142</v>
      </c>
      <c r="Q594" s="775">
        <f t="shared" si="192"/>
        <v>5.2907639680729801</v>
      </c>
      <c r="R594" s="775">
        <f t="shared" si="192"/>
        <v>1.8928164196123163</v>
      </c>
      <c r="S594" s="775">
        <f t="shared" si="192"/>
        <v>5.4047890535917844</v>
      </c>
      <c r="T594" s="775">
        <f t="shared" si="192"/>
        <v>7.8677309007981791</v>
      </c>
      <c r="U594" s="775">
        <f t="shared" si="192"/>
        <v>12.884834663625995</v>
      </c>
      <c r="V594" s="787">
        <f t="shared" si="192"/>
        <v>13.888255416191569</v>
      </c>
      <c r="W594" s="411">
        <f t="shared" si="192"/>
        <v>9.8745724059292996</v>
      </c>
      <c r="X594" s="955"/>
      <c r="Y594" s="955"/>
      <c r="Z594" s="955"/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  <c r="X595" s="955"/>
      <c r="Y595" s="955"/>
      <c r="Z595" s="955"/>
    </row>
    <row r="596" spans="1:26" x14ac:dyDescent="0.2">
      <c r="A596" s="267" t="s">
        <v>52</v>
      </c>
      <c r="B596" s="856">
        <v>54</v>
      </c>
      <c r="C596" s="857">
        <v>55</v>
      </c>
      <c r="D596" s="857">
        <v>54</v>
      </c>
      <c r="E596" s="857">
        <v>12</v>
      </c>
      <c r="F596" s="857">
        <v>55</v>
      </c>
      <c r="G596" s="857">
        <v>53</v>
      </c>
      <c r="H596" s="858">
        <v>55</v>
      </c>
      <c r="I596" s="859">
        <v>51</v>
      </c>
      <c r="J596" s="857">
        <v>49</v>
      </c>
      <c r="K596" s="857">
        <v>50</v>
      </c>
      <c r="L596" s="857">
        <v>7</v>
      </c>
      <c r="M596" s="857">
        <v>51</v>
      </c>
      <c r="N596" s="857">
        <v>49</v>
      </c>
      <c r="O596" s="860">
        <v>52</v>
      </c>
      <c r="P596" s="851">
        <v>53</v>
      </c>
      <c r="Q596" s="852">
        <v>55</v>
      </c>
      <c r="R596" s="852">
        <v>55</v>
      </c>
      <c r="S596" s="852">
        <v>9</v>
      </c>
      <c r="T596" s="852">
        <v>53</v>
      </c>
      <c r="U596" s="852">
        <v>54</v>
      </c>
      <c r="V596" s="853">
        <v>55</v>
      </c>
      <c r="W596" s="371">
        <f>SUM(B596:V596)</f>
        <v>981</v>
      </c>
      <c r="X596" s="955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979">
        <v>152</v>
      </c>
      <c r="C597" s="979">
        <v>152</v>
      </c>
      <c r="D597" s="980">
        <v>151.5</v>
      </c>
      <c r="E597" s="980">
        <v>152</v>
      </c>
      <c r="F597" s="980">
        <v>151</v>
      </c>
      <c r="G597" s="980">
        <v>150.5</v>
      </c>
      <c r="H597" s="980">
        <v>150.5</v>
      </c>
      <c r="I597" s="979">
        <v>152</v>
      </c>
      <c r="J597" s="979">
        <v>152</v>
      </c>
      <c r="K597" s="980">
        <v>151</v>
      </c>
      <c r="L597" s="980">
        <v>152</v>
      </c>
      <c r="M597" s="980">
        <v>150.5</v>
      </c>
      <c r="N597" s="980">
        <v>149.5</v>
      </c>
      <c r="O597" s="981">
        <v>149.5</v>
      </c>
      <c r="P597" s="979">
        <v>152</v>
      </c>
      <c r="Q597" s="979">
        <v>152</v>
      </c>
      <c r="R597" s="980">
        <v>151.5</v>
      </c>
      <c r="S597" s="980">
        <v>152</v>
      </c>
      <c r="T597" s="980">
        <v>151</v>
      </c>
      <c r="U597" s="980">
        <v>150.5</v>
      </c>
      <c r="V597" s="980">
        <v>150.5</v>
      </c>
      <c r="W597" s="956"/>
      <c r="X597" s="955" t="s">
        <v>57</v>
      </c>
      <c r="Y597" s="955">
        <v>150.53</v>
      </c>
      <c r="Z597" s="955"/>
    </row>
    <row r="598" spans="1:26" ht="13.5" thickBot="1" x14ac:dyDescent="0.25">
      <c r="A598" s="268" t="s">
        <v>26</v>
      </c>
      <c r="B598" s="550">
        <f>B597-B583</f>
        <v>1</v>
      </c>
      <c r="C598" s="551">
        <f t="shared" ref="C598:V598" si="194">C597-C583</f>
        <v>1</v>
      </c>
      <c r="D598" s="551">
        <f t="shared" si="194"/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33">
        <f t="shared" si="194"/>
        <v>1</v>
      </c>
      <c r="I598" s="550">
        <f t="shared" si="194"/>
        <v>1</v>
      </c>
      <c r="J598" s="551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0.5</v>
      </c>
      <c r="N598" s="551">
        <f t="shared" si="194"/>
        <v>1</v>
      </c>
      <c r="O598" s="533">
        <f t="shared" si="194"/>
        <v>1</v>
      </c>
      <c r="P598" s="550">
        <f t="shared" si="194"/>
        <v>1</v>
      </c>
      <c r="Q598" s="551">
        <f t="shared" si="194"/>
        <v>1</v>
      </c>
      <c r="R598" s="551">
        <f t="shared" si="194"/>
        <v>1.5</v>
      </c>
      <c r="S598" s="551">
        <f t="shared" si="194"/>
        <v>1</v>
      </c>
      <c r="T598" s="551">
        <f t="shared" si="194"/>
        <v>1</v>
      </c>
      <c r="U598" s="551">
        <f t="shared" si="194"/>
        <v>1</v>
      </c>
      <c r="V598" s="533">
        <f t="shared" si="194"/>
        <v>1</v>
      </c>
      <c r="W598" s="333"/>
      <c r="X598" s="955" t="s">
        <v>26</v>
      </c>
      <c r="Y598" s="955">
        <f>Y597-Y583</f>
        <v>0.22999999999998977</v>
      </c>
      <c r="Z598" s="955"/>
    </row>
    <row r="601" spans="1:26" ht="13.5" thickBot="1" x14ac:dyDescent="0.25"/>
    <row r="602" spans="1:26" ht="13.5" thickBot="1" x14ac:dyDescent="0.25">
      <c r="A602" s="272" t="s">
        <v>261</v>
      </c>
      <c r="B602" s="992" t="s">
        <v>53</v>
      </c>
      <c r="C602" s="993"/>
      <c r="D602" s="993"/>
      <c r="E602" s="993"/>
      <c r="F602" s="993"/>
      <c r="G602" s="993"/>
      <c r="H602" s="994"/>
      <c r="I602" s="992" t="s">
        <v>114</v>
      </c>
      <c r="J602" s="993"/>
      <c r="K602" s="993"/>
      <c r="L602" s="993"/>
      <c r="M602" s="993"/>
      <c r="N602" s="993"/>
      <c r="O602" s="994"/>
      <c r="P602" s="992" t="s">
        <v>63</v>
      </c>
      <c r="Q602" s="993"/>
      <c r="R602" s="993"/>
      <c r="S602" s="993"/>
      <c r="T602" s="993"/>
      <c r="U602" s="993"/>
      <c r="V602" s="994"/>
      <c r="W602" s="1102" t="s">
        <v>0</v>
      </c>
      <c r="X602" s="960">
        <v>230</v>
      </c>
      <c r="Y602" s="960"/>
      <c r="Z602" s="960"/>
    </row>
    <row r="603" spans="1:26" x14ac:dyDescent="0.2">
      <c r="A603" s="231" t="s">
        <v>54</v>
      </c>
      <c r="B603" s="795">
        <v>1</v>
      </c>
      <c r="C603" s="796">
        <v>2</v>
      </c>
      <c r="D603" s="796">
        <v>3</v>
      </c>
      <c r="E603" s="796">
        <v>4</v>
      </c>
      <c r="F603" s="796">
        <v>5</v>
      </c>
      <c r="G603" s="796">
        <v>6</v>
      </c>
      <c r="H603" s="797">
        <v>7</v>
      </c>
      <c r="I603" s="795">
        <v>1</v>
      </c>
      <c r="J603" s="796">
        <v>2</v>
      </c>
      <c r="K603" s="796">
        <v>3</v>
      </c>
      <c r="L603" s="796">
        <v>4</v>
      </c>
      <c r="M603" s="796">
        <v>5</v>
      </c>
      <c r="N603" s="796">
        <v>6</v>
      </c>
      <c r="O603" s="797">
        <v>7</v>
      </c>
      <c r="P603" s="795">
        <v>1</v>
      </c>
      <c r="Q603" s="796">
        <v>2</v>
      </c>
      <c r="R603" s="796">
        <v>3</v>
      </c>
      <c r="S603" s="796">
        <v>4</v>
      </c>
      <c r="T603" s="796">
        <v>5</v>
      </c>
      <c r="U603" s="796">
        <v>6</v>
      </c>
      <c r="V603" s="797">
        <v>7</v>
      </c>
      <c r="W603" s="1103"/>
      <c r="X603" s="960"/>
      <c r="Y603" s="960"/>
      <c r="Z603" s="960"/>
    </row>
    <row r="604" spans="1:26" x14ac:dyDescent="0.2">
      <c r="A604" s="236" t="s">
        <v>3</v>
      </c>
      <c r="B604" s="874">
        <v>4400</v>
      </c>
      <c r="C604" s="849">
        <v>4400</v>
      </c>
      <c r="D604" s="849">
        <v>4400</v>
      </c>
      <c r="E604" s="849">
        <v>4400</v>
      </c>
      <c r="F604" s="849">
        <v>4400</v>
      </c>
      <c r="G604" s="849">
        <v>4400</v>
      </c>
      <c r="H604" s="848">
        <v>4400</v>
      </c>
      <c r="I604" s="874">
        <v>4400</v>
      </c>
      <c r="J604" s="849">
        <v>4400</v>
      </c>
      <c r="K604" s="849">
        <v>4400</v>
      </c>
      <c r="L604" s="849">
        <v>4400</v>
      </c>
      <c r="M604" s="849">
        <v>4400</v>
      </c>
      <c r="N604" s="849">
        <v>4400</v>
      </c>
      <c r="O604" s="848">
        <v>4400</v>
      </c>
      <c r="P604" s="874">
        <v>4400</v>
      </c>
      <c r="Q604" s="849">
        <v>4400</v>
      </c>
      <c r="R604" s="849">
        <v>4400</v>
      </c>
      <c r="S604" s="849">
        <v>4400</v>
      </c>
      <c r="T604" s="849">
        <v>4400</v>
      </c>
      <c r="U604" s="849">
        <v>4400</v>
      </c>
      <c r="V604" s="848">
        <v>4400</v>
      </c>
      <c r="W604" s="875">
        <v>4400</v>
      </c>
      <c r="X604" s="960"/>
      <c r="Y604" s="960"/>
      <c r="Z604" s="960"/>
    </row>
    <row r="605" spans="1:26" x14ac:dyDescent="0.2">
      <c r="A605" s="241" t="s">
        <v>6</v>
      </c>
      <c r="B605" s="300">
        <v>4591</v>
      </c>
      <c r="C605" s="301">
        <v>4682</v>
      </c>
      <c r="D605" s="301">
        <v>4911</v>
      </c>
      <c r="E605" s="301">
        <v>4350</v>
      </c>
      <c r="F605" s="301">
        <v>4768</v>
      </c>
      <c r="G605" s="301">
        <v>5036</v>
      </c>
      <c r="H605" s="394">
        <v>5303</v>
      </c>
      <c r="I605" s="300">
        <v>4515</v>
      </c>
      <c r="J605" s="301">
        <v>4668</v>
      </c>
      <c r="K605" s="301">
        <v>4827</v>
      </c>
      <c r="L605" s="301">
        <v>4232</v>
      </c>
      <c r="M605" s="301">
        <v>4890</v>
      </c>
      <c r="N605" s="301">
        <v>4894</v>
      </c>
      <c r="O605" s="394">
        <v>5226</v>
      </c>
      <c r="P605" s="300">
        <v>4393</v>
      </c>
      <c r="Q605" s="301">
        <v>4650</v>
      </c>
      <c r="R605" s="301">
        <v>4795</v>
      </c>
      <c r="S605" s="301">
        <v>4032</v>
      </c>
      <c r="T605" s="301">
        <v>4830</v>
      </c>
      <c r="U605" s="301">
        <v>4888</v>
      </c>
      <c r="V605" s="394">
        <v>5212</v>
      </c>
      <c r="W605" s="317">
        <v>4800</v>
      </c>
      <c r="X605" s="960"/>
      <c r="Y605" s="960"/>
      <c r="Z605" s="960"/>
    </row>
    <row r="606" spans="1:26" x14ac:dyDescent="0.2">
      <c r="A606" s="231" t="s">
        <v>7</v>
      </c>
      <c r="B606" s="302">
        <v>100</v>
      </c>
      <c r="C606" s="303">
        <v>100</v>
      </c>
      <c r="D606" s="304">
        <v>100</v>
      </c>
      <c r="E606" s="304">
        <v>100</v>
      </c>
      <c r="F606" s="304">
        <v>100</v>
      </c>
      <c r="G606" s="304">
        <v>100</v>
      </c>
      <c r="H606" s="395">
        <v>100</v>
      </c>
      <c r="I606" s="548">
        <v>100</v>
      </c>
      <c r="J606" s="304">
        <v>100</v>
      </c>
      <c r="K606" s="304">
        <v>91.7</v>
      </c>
      <c r="L606" s="304">
        <v>100</v>
      </c>
      <c r="M606" s="304">
        <v>100</v>
      </c>
      <c r="N606" s="304">
        <v>100</v>
      </c>
      <c r="O606" s="395">
        <v>91.7</v>
      </c>
      <c r="P606" s="548">
        <v>100</v>
      </c>
      <c r="Q606" s="304">
        <v>91.7</v>
      </c>
      <c r="R606" s="304">
        <v>100</v>
      </c>
      <c r="S606" s="304">
        <v>100</v>
      </c>
      <c r="T606" s="304">
        <v>100</v>
      </c>
      <c r="U606" s="304">
        <v>100</v>
      </c>
      <c r="V606" s="395">
        <v>100</v>
      </c>
      <c r="W606" s="248">
        <v>84.3</v>
      </c>
      <c r="X606" s="960"/>
      <c r="Y606" s="960"/>
      <c r="Z606" s="960"/>
    </row>
    <row r="607" spans="1:26" ht="13.5" thickBot="1" x14ac:dyDescent="0.25">
      <c r="A607" s="231" t="s">
        <v>8</v>
      </c>
      <c r="B607" s="698">
        <v>2.5000000000000001E-2</v>
      </c>
      <c r="C607" s="699">
        <v>3.7999999999999999E-2</v>
      </c>
      <c r="D607" s="801">
        <v>2.8000000000000001E-2</v>
      </c>
      <c r="E607" s="801">
        <v>7.8E-2</v>
      </c>
      <c r="F607" s="801">
        <v>2.3E-2</v>
      </c>
      <c r="G607" s="801">
        <v>2.9000000000000001E-2</v>
      </c>
      <c r="H607" s="802">
        <v>2.9000000000000001E-2</v>
      </c>
      <c r="I607" s="809">
        <v>3.9E-2</v>
      </c>
      <c r="J607" s="801">
        <v>5.1999999999999998E-2</v>
      </c>
      <c r="K607" s="801">
        <v>5.5E-2</v>
      </c>
      <c r="L607" s="801">
        <v>3.7999999999999999E-2</v>
      </c>
      <c r="M607" s="801">
        <v>3.3000000000000002E-2</v>
      </c>
      <c r="N607" s="801">
        <v>1.7000000000000001E-2</v>
      </c>
      <c r="O607" s="802">
        <v>0.05</v>
      </c>
      <c r="P607" s="809">
        <v>3.5999999999999997E-2</v>
      </c>
      <c r="Q607" s="801">
        <v>0.06</v>
      </c>
      <c r="R607" s="801">
        <v>3.5000000000000003E-2</v>
      </c>
      <c r="S607" s="801">
        <v>5.7000000000000002E-2</v>
      </c>
      <c r="T607" s="801">
        <v>0.03</v>
      </c>
      <c r="U607" s="801">
        <v>0.03</v>
      </c>
      <c r="V607" s="802">
        <v>2.4E-2</v>
      </c>
      <c r="W607" s="879">
        <v>6.8000000000000005E-2</v>
      </c>
      <c r="X607" s="960"/>
      <c r="Y607" s="960"/>
      <c r="Z607" s="960"/>
    </row>
    <row r="608" spans="1:26" x14ac:dyDescent="0.2">
      <c r="A608" s="241" t="s">
        <v>1</v>
      </c>
      <c r="B608" s="774">
        <f t="shared" ref="B608:W608" si="195">B605/B604*100-100</f>
        <v>4.3409090909090935</v>
      </c>
      <c r="C608" s="775">
        <f t="shared" si="195"/>
        <v>6.4090909090909207</v>
      </c>
      <c r="D608" s="775">
        <f t="shared" si="195"/>
        <v>11.613636363636374</v>
      </c>
      <c r="E608" s="775">
        <f t="shared" si="195"/>
        <v>-1.1363636363636402</v>
      </c>
      <c r="F608" s="775">
        <f t="shared" si="195"/>
        <v>8.363636363636374</v>
      </c>
      <c r="G608" s="775">
        <f t="shared" si="195"/>
        <v>14.454545454545453</v>
      </c>
      <c r="H608" s="787">
        <f t="shared" si="195"/>
        <v>20.52272727272728</v>
      </c>
      <c r="I608" s="774">
        <f t="shared" si="195"/>
        <v>2.6136363636363598</v>
      </c>
      <c r="J608" s="775">
        <f t="shared" si="195"/>
        <v>6.0909090909090793</v>
      </c>
      <c r="K608" s="775">
        <f t="shared" si="195"/>
        <v>9.704545454545439</v>
      </c>
      <c r="L608" s="775">
        <f t="shared" si="195"/>
        <v>-3.8181818181818272</v>
      </c>
      <c r="M608" s="775">
        <f t="shared" si="195"/>
        <v>11.136363636363626</v>
      </c>
      <c r="N608" s="775">
        <f t="shared" si="195"/>
        <v>11.227272727272734</v>
      </c>
      <c r="O608" s="787">
        <f t="shared" si="195"/>
        <v>18.77272727272728</v>
      </c>
      <c r="P608" s="774">
        <f t="shared" si="195"/>
        <v>-0.15909090909090651</v>
      </c>
      <c r="Q608" s="775">
        <f t="shared" si="195"/>
        <v>5.681818181818187</v>
      </c>
      <c r="R608" s="775">
        <f t="shared" si="195"/>
        <v>8.9772727272727337</v>
      </c>
      <c r="S608" s="775">
        <f t="shared" si="195"/>
        <v>-8.3636363636363598</v>
      </c>
      <c r="T608" s="775">
        <f t="shared" si="195"/>
        <v>9.7727272727272663</v>
      </c>
      <c r="U608" s="775">
        <f t="shared" si="195"/>
        <v>11.090909090909079</v>
      </c>
      <c r="V608" s="787">
        <f t="shared" si="195"/>
        <v>18.454545454545453</v>
      </c>
      <c r="W608" s="411">
        <f t="shared" si="195"/>
        <v>9.0909090909090793</v>
      </c>
      <c r="X608" s="960"/>
      <c r="Y608" s="960"/>
      <c r="Z608" s="960"/>
    </row>
    <row r="609" spans="1:26" ht="13.5" thickBot="1" x14ac:dyDescent="0.25">
      <c r="A609" s="231" t="s">
        <v>27</v>
      </c>
      <c r="B609" s="220">
        <f>B605-B591</f>
        <v>-40</v>
      </c>
      <c r="C609" s="221">
        <f t="shared" ref="C609:W609" si="196">C605-C591</f>
        <v>-220</v>
      </c>
      <c r="D609" s="221">
        <f t="shared" si="196"/>
        <v>84</v>
      </c>
      <c r="E609" s="221">
        <f t="shared" si="196"/>
        <v>-200</v>
      </c>
      <c r="F609" s="221">
        <f t="shared" si="196"/>
        <v>-81</v>
      </c>
      <c r="G609" s="221">
        <f t="shared" si="196"/>
        <v>-98</v>
      </c>
      <c r="H609" s="226">
        <f t="shared" si="196"/>
        <v>128</v>
      </c>
      <c r="I609" s="220">
        <f t="shared" si="196"/>
        <v>-124</v>
      </c>
      <c r="J609" s="221">
        <f t="shared" si="196"/>
        <v>-87</v>
      </c>
      <c r="K609" s="221">
        <f t="shared" si="196"/>
        <v>78</v>
      </c>
      <c r="L609" s="221">
        <f t="shared" si="196"/>
        <v>-165</v>
      </c>
      <c r="M609" s="221">
        <f t="shared" si="196"/>
        <v>-41</v>
      </c>
      <c r="N609" s="221">
        <f t="shared" si="196"/>
        <v>-28</v>
      </c>
      <c r="O609" s="226">
        <f t="shared" si="196"/>
        <v>216</v>
      </c>
      <c r="P609" s="220">
        <f t="shared" si="196"/>
        <v>-301</v>
      </c>
      <c r="Q609" s="221">
        <f t="shared" si="196"/>
        <v>33</v>
      </c>
      <c r="R609" s="221">
        <f t="shared" si="196"/>
        <v>327</v>
      </c>
      <c r="S609" s="221">
        <f t="shared" si="196"/>
        <v>-590</v>
      </c>
      <c r="T609" s="221">
        <f t="shared" si="196"/>
        <v>100</v>
      </c>
      <c r="U609" s="221">
        <f t="shared" si="196"/>
        <v>-62</v>
      </c>
      <c r="V609" s="226">
        <f t="shared" si="196"/>
        <v>218</v>
      </c>
      <c r="W609" s="370">
        <f t="shared" si="196"/>
        <v>-18</v>
      </c>
      <c r="X609" s="960"/>
      <c r="Y609" s="960"/>
      <c r="Z609" s="960"/>
    </row>
    <row r="610" spans="1:26" x14ac:dyDescent="0.2">
      <c r="A610" s="267" t="s">
        <v>52</v>
      </c>
      <c r="B610" s="856">
        <v>49</v>
      </c>
      <c r="C610" s="857">
        <v>50</v>
      </c>
      <c r="D610" s="857">
        <v>50</v>
      </c>
      <c r="E610" s="857">
        <v>10</v>
      </c>
      <c r="F610" s="857">
        <v>50</v>
      </c>
      <c r="G610" s="857">
        <v>49</v>
      </c>
      <c r="H610" s="858">
        <v>49</v>
      </c>
      <c r="I610" s="859">
        <v>43</v>
      </c>
      <c r="J610" s="857">
        <v>44</v>
      </c>
      <c r="K610" s="857">
        <v>45</v>
      </c>
      <c r="L610" s="857">
        <v>11</v>
      </c>
      <c r="M610" s="857">
        <v>45</v>
      </c>
      <c r="N610" s="857">
        <v>44</v>
      </c>
      <c r="O610" s="860">
        <v>44</v>
      </c>
      <c r="P610" s="851">
        <v>48</v>
      </c>
      <c r="Q610" s="852">
        <v>49</v>
      </c>
      <c r="R610" s="852">
        <v>49</v>
      </c>
      <c r="S610" s="852">
        <v>9</v>
      </c>
      <c r="T610" s="852">
        <v>50</v>
      </c>
      <c r="U610" s="852">
        <v>49</v>
      </c>
      <c r="V610" s="853">
        <v>48</v>
      </c>
      <c r="W610" s="371">
        <f>SUM(B610:V610)</f>
        <v>885</v>
      </c>
      <c r="X610" s="960" t="s">
        <v>56</v>
      </c>
      <c r="Y610" s="265">
        <f>W595-W610</f>
        <v>-871</v>
      </c>
      <c r="Z610" s="306" t="e">
        <f>Y610/W597</f>
        <v>#DIV/0!</v>
      </c>
    </row>
    <row r="611" spans="1:26" x14ac:dyDescent="0.2">
      <c r="A611" s="267" t="s">
        <v>28</v>
      </c>
      <c r="B611" s="979">
        <v>152</v>
      </c>
      <c r="C611" s="979">
        <v>152</v>
      </c>
      <c r="D611" s="980">
        <v>151.5</v>
      </c>
      <c r="E611" s="980">
        <v>152</v>
      </c>
      <c r="F611" s="980">
        <v>151</v>
      </c>
      <c r="G611" s="980">
        <v>150.5</v>
      </c>
      <c r="H611" s="980">
        <v>150.5</v>
      </c>
      <c r="I611" s="979">
        <v>152</v>
      </c>
      <c r="J611" s="979">
        <v>152</v>
      </c>
      <c r="K611" s="980">
        <v>151</v>
      </c>
      <c r="L611" s="980">
        <v>152</v>
      </c>
      <c r="M611" s="980">
        <v>150.5</v>
      </c>
      <c r="N611" s="980">
        <v>149.5</v>
      </c>
      <c r="O611" s="981">
        <v>149.5</v>
      </c>
      <c r="P611" s="979">
        <v>152</v>
      </c>
      <c r="Q611" s="979">
        <v>152</v>
      </c>
      <c r="R611" s="980">
        <v>151.5</v>
      </c>
      <c r="S611" s="980">
        <v>152</v>
      </c>
      <c r="T611" s="980">
        <v>151</v>
      </c>
      <c r="U611" s="980">
        <v>150.5</v>
      </c>
      <c r="V611" s="980">
        <v>150.5</v>
      </c>
      <c r="W611" s="961">
        <v>151.17227319062178</v>
      </c>
      <c r="X611" s="960" t="s">
        <v>57</v>
      </c>
      <c r="Y611" s="960">
        <v>151.16999999999999</v>
      </c>
      <c r="Z611" s="960"/>
    </row>
    <row r="612" spans="1:26" ht="13.5" thickBot="1" x14ac:dyDescent="0.25">
      <c r="A612" s="268" t="s">
        <v>26</v>
      </c>
      <c r="B612" s="550">
        <f>B611-B597</f>
        <v>0</v>
      </c>
      <c r="C612" s="551">
        <f t="shared" ref="C612:V612" si="197">C611-C597</f>
        <v>0</v>
      </c>
      <c r="D612" s="551">
        <f t="shared" si="197"/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33">
        <f t="shared" si="197"/>
        <v>0</v>
      </c>
      <c r="I612" s="550">
        <f t="shared" si="197"/>
        <v>0</v>
      </c>
      <c r="J612" s="551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33">
        <f t="shared" si="197"/>
        <v>0</v>
      </c>
      <c r="P612" s="550">
        <f t="shared" si="197"/>
        <v>0</v>
      </c>
      <c r="Q612" s="551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33">
        <f t="shared" si="197"/>
        <v>0</v>
      </c>
      <c r="W612" s="333"/>
      <c r="X612" s="960" t="s">
        <v>26</v>
      </c>
      <c r="Y612" s="960">
        <f>Y611-Y597</f>
        <v>0.63999999999998636</v>
      </c>
      <c r="Z612" s="960"/>
    </row>
    <row r="615" spans="1:26" ht="13.5" thickBot="1" x14ac:dyDescent="0.25"/>
    <row r="616" spans="1:26" ht="13.5" thickBot="1" x14ac:dyDescent="0.25">
      <c r="A616" s="272" t="s">
        <v>262</v>
      </c>
      <c r="B616" s="992" t="s">
        <v>53</v>
      </c>
      <c r="C616" s="993"/>
      <c r="D616" s="993"/>
      <c r="E616" s="993"/>
      <c r="F616" s="993"/>
      <c r="G616" s="993"/>
      <c r="H616" s="994"/>
      <c r="I616" s="992" t="s">
        <v>114</v>
      </c>
      <c r="J616" s="993"/>
      <c r="K616" s="993"/>
      <c r="L616" s="993"/>
      <c r="M616" s="993"/>
      <c r="N616" s="993"/>
      <c r="O616" s="994"/>
      <c r="P616" s="992" t="s">
        <v>63</v>
      </c>
      <c r="Q616" s="993"/>
      <c r="R616" s="993"/>
      <c r="S616" s="993"/>
      <c r="T616" s="993"/>
      <c r="U616" s="993"/>
      <c r="V616" s="994"/>
      <c r="W616" s="977" t="s">
        <v>0</v>
      </c>
      <c r="X616" s="966">
        <v>230</v>
      </c>
      <c r="Y616" s="966"/>
      <c r="Z616" s="966"/>
    </row>
    <row r="617" spans="1:26" x14ac:dyDescent="0.2">
      <c r="A617" s="231" t="s">
        <v>54</v>
      </c>
      <c r="B617" s="795">
        <v>1</v>
      </c>
      <c r="C617" s="796">
        <v>2</v>
      </c>
      <c r="D617" s="796">
        <v>3</v>
      </c>
      <c r="E617" s="796">
        <v>4</v>
      </c>
      <c r="F617" s="796">
        <v>5</v>
      </c>
      <c r="G617" s="796">
        <v>6</v>
      </c>
      <c r="H617" s="797">
        <v>7</v>
      </c>
      <c r="I617" s="795">
        <v>1</v>
      </c>
      <c r="J617" s="796">
        <v>2</v>
      </c>
      <c r="K617" s="796">
        <v>3</v>
      </c>
      <c r="L617" s="796">
        <v>4</v>
      </c>
      <c r="M617" s="796">
        <v>5</v>
      </c>
      <c r="N617" s="796">
        <v>6</v>
      </c>
      <c r="O617" s="797">
        <v>7</v>
      </c>
      <c r="P617" s="795">
        <v>1</v>
      </c>
      <c r="Q617" s="796">
        <v>2</v>
      </c>
      <c r="R617" s="796">
        <v>3</v>
      </c>
      <c r="S617" s="796">
        <v>4</v>
      </c>
      <c r="T617" s="796">
        <v>5</v>
      </c>
      <c r="U617" s="796">
        <v>6</v>
      </c>
      <c r="V617" s="797">
        <v>7</v>
      </c>
      <c r="W617" s="978"/>
      <c r="X617" s="966"/>
      <c r="Y617" s="966"/>
      <c r="Z617" s="966"/>
    </row>
    <row r="618" spans="1:26" x14ac:dyDescent="0.2">
      <c r="A618" s="236" t="s">
        <v>3</v>
      </c>
      <c r="B618" s="874">
        <v>4415</v>
      </c>
      <c r="C618" s="849">
        <v>4415</v>
      </c>
      <c r="D618" s="849">
        <v>4415</v>
      </c>
      <c r="E618" s="849">
        <v>4415</v>
      </c>
      <c r="F618" s="849">
        <v>4415</v>
      </c>
      <c r="G618" s="849">
        <v>4415</v>
      </c>
      <c r="H618" s="848">
        <v>4415</v>
      </c>
      <c r="I618" s="874">
        <v>4415</v>
      </c>
      <c r="J618" s="849">
        <v>4415</v>
      </c>
      <c r="K618" s="849">
        <v>4415</v>
      </c>
      <c r="L618" s="849">
        <v>4415</v>
      </c>
      <c r="M618" s="849">
        <v>4415</v>
      </c>
      <c r="N618" s="849">
        <v>4415</v>
      </c>
      <c r="O618" s="848">
        <v>4415</v>
      </c>
      <c r="P618" s="874">
        <v>4415</v>
      </c>
      <c r="Q618" s="849">
        <v>4415</v>
      </c>
      <c r="R618" s="849">
        <v>4415</v>
      </c>
      <c r="S618" s="849">
        <v>4415</v>
      </c>
      <c r="T618" s="849">
        <v>4415</v>
      </c>
      <c r="U618" s="849">
        <v>4415</v>
      </c>
      <c r="V618" s="848">
        <v>4415</v>
      </c>
      <c r="W618" s="875">
        <v>4415</v>
      </c>
      <c r="X618" s="966"/>
      <c r="Y618" s="966"/>
      <c r="Z618" s="966"/>
    </row>
    <row r="619" spans="1:26" x14ac:dyDescent="0.2">
      <c r="A619" s="241" t="s">
        <v>6</v>
      </c>
      <c r="B619" s="300">
        <v>4695</v>
      </c>
      <c r="C619" s="301">
        <v>4771</v>
      </c>
      <c r="D619" s="301">
        <v>4950</v>
      </c>
      <c r="E619" s="301">
        <v>4350</v>
      </c>
      <c r="F619" s="301">
        <v>4897</v>
      </c>
      <c r="G619" s="301">
        <v>5072</v>
      </c>
      <c r="H619" s="394">
        <v>5311</v>
      </c>
      <c r="I619" s="300">
        <v>4674</v>
      </c>
      <c r="J619" s="301">
        <v>4772</v>
      </c>
      <c r="K619" s="301">
        <v>4866</v>
      </c>
      <c r="L619" s="301">
        <v>4164</v>
      </c>
      <c r="M619" s="301">
        <v>5034</v>
      </c>
      <c r="N619" s="301">
        <v>4978</v>
      </c>
      <c r="O619" s="394">
        <v>5304</v>
      </c>
      <c r="P619" s="300">
        <v>4585</v>
      </c>
      <c r="Q619" s="301">
        <v>4711</v>
      </c>
      <c r="R619" s="301">
        <v>4811</v>
      </c>
      <c r="S619" s="301">
        <v>4335</v>
      </c>
      <c r="T619" s="301">
        <v>4935</v>
      </c>
      <c r="U619" s="301">
        <v>4950</v>
      </c>
      <c r="V619" s="394">
        <v>5348</v>
      </c>
      <c r="W619" s="317">
        <v>4889</v>
      </c>
      <c r="X619" s="966"/>
      <c r="Y619" s="966"/>
      <c r="Z619" s="966"/>
    </row>
    <row r="620" spans="1:26" x14ac:dyDescent="0.2">
      <c r="A620" s="231" t="s">
        <v>7</v>
      </c>
      <c r="B620" s="302">
        <v>92.3</v>
      </c>
      <c r="C620" s="303">
        <v>100</v>
      </c>
      <c r="D620" s="304">
        <v>100</v>
      </c>
      <c r="E620" s="304">
        <v>60</v>
      </c>
      <c r="F620" s="304">
        <v>100</v>
      </c>
      <c r="G620" s="304">
        <v>100</v>
      </c>
      <c r="H620" s="395">
        <v>91.7</v>
      </c>
      <c r="I620" s="548">
        <v>100</v>
      </c>
      <c r="J620" s="304">
        <v>100</v>
      </c>
      <c r="K620" s="304">
        <v>91.7</v>
      </c>
      <c r="L620" s="304">
        <v>100</v>
      </c>
      <c r="M620" s="304">
        <v>100</v>
      </c>
      <c r="N620" s="304">
        <v>100</v>
      </c>
      <c r="O620" s="395">
        <v>91.7</v>
      </c>
      <c r="P620" s="548">
        <v>100</v>
      </c>
      <c r="Q620" s="304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95">
        <v>100</v>
      </c>
      <c r="W620" s="248">
        <v>88.3</v>
      </c>
      <c r="X620" s="966"/>
      <c r="Y620" s="966"/>
      <c r="Z620" s="966"/>
    </row>
    <row r="621" spans="1:26" ht="13.5" thickBot="1" x14ac:dyDescent="0.25">
      <c r="A621" s="231" t="s">
        <v>8</v>
      </c>
      <c r="B621" s="698">
        <v>4.3999999999999997E-2</v>
      </c>
      <c r="C621" s="699">
        <v>3.5999999999999997E-2</v>
      </c>
      <c r="D621" s="801">
        <v>2.8000000000000001E-2</v>
      </c>
      <c r="E621" s="801">
        <v>9.0999999999999998E-2</v>
      </c>
      <c r="F621" s="801">
        <v>2.3E-2</v>
      </c>
      <c r="G621" s="801">
        <v>4.1000000000000002E-2</v>
      </c>
      <c r="H621" s="802">
        <v>4.9000000000000002E-2</v>
      </c>
      <c r="I621" s="809">
        <v>2.4E-2</v>
      </c>
      <c r="J621" s="801">
        <v>4.1000000000000002E-2</v>
      </c>
      <c r="K621" s="801">
        <v>5.0999999999999997E-2</v>
      </c>
      <c r="L621" s="801">
        <v>6.0999999999999999E-2</v>
      </c>
      <c r="M621" s="801">
        <v>3.4000000000000002E-2</v>
      </c>
      <c r="N621" s="801">
        <v>3.5999999999999997E-2</v>
      </c>
      <c r="O621" s="802">
        <v>0.05</v>
      </c>
      <c r="P621" s="809">
        <v>2.8000000000000001E-2</v>
      </c>
      <c r="Q621" s="801">
        <v>4.2000000000000003E-2</v>
      </c>
      <c r="R621" s="801">
        <v>3.4000000000000002E-2</v>
      </c>
      <c r="S621" s="801">
        <v>0.03</v>
      </c>
      <c r="T621" s="801">
        <v>3.5999999999999997E-2</v>
      </c>
      <c r="U621" s="801">
        <v>2.4E-2</v>
      </c>
      <c r="V621" s="802">
        <v>0.03</v>
      </c>
      <c r="W621" s="879">
        <v>6.5000000000000002E-2</v>
      </c>
      <c r="X621" s="966"/>
      <c r="Y621" s="966"/>
      <c r="Z621" s="966"/>
    </row>
    <row r="622" spans="1:26" x14ac:dyDescent="0.2">
      <c r="A622" s="241" t="s">
        <v>1</v>
      </c>
      <c r="B622" s="774">
        <f t="shared" ref="B622:W622" si="198">B619/B618*100-100</f>
        <v>6.3420158550396337</v>
      </c>
      <c r="C622" s="775">
        <f t="shared" si="198"/>
        <v>8.0634201585504002</v>
      </c>
      <c r="D622" s="775">
        <f t="shared" si="198"/>
        <v>12.117780294450739</v>
      </c>
      <c r="E622" s="775">
        <f t="shared" si="198"/>
        <v>-1.4722536806342106</v>
      </c>
      <c r="F622" s="775">
        <f t="shared" si="198"/>
        <v>10.917327293318223</v>
      </c>
      <c r="G622" s="775">
        <f t="shared" si="198"/>
        <v>14.881087202718007</v>
      </c>
      <c r="H622" s="787">
        <f t="shared" si="198"/>
        <v>20.294450736126834</v>
      </c>
      <c r="I622" s="774">
        <f t="shared" si="198"/>
        <v>5.8663646659116608</v>
      </c>
      <c r="J622" s="775">
        <f t="shared" si="198"/>
        <v>8.086070215175539</v>
      </c>
      <c r="K622" s="775">
        <f t="shared" si="198"/>
        <v>10.215175537938848</v>
      </c>
      <c r="L622" s="775">
        <f t="shared" si="198"/>
        <v>-5.6851642129105358</v>
      </c>
      <c r="M622" s="775">
        <f t="shared" si="198"/>
        <v>14.020385050962631</v>
      </c>
      <c r="N622" s="775">
        <f t="shared" si="198"/>
        <v>12.751981879954698</v>
      </c>
      <c r="O622" s="787">
        <f t="shared" si="198"/>
        <v>20.135900339750862</v>
      </c>
      <c r="P622" s="774">
        <f t="shared" si="198"/>
        <v>3.8505096262740608</v>
      </c>
      <c r="Q622" s="775">
        <f t="shared" si="198"/>
        <v>6.7044167610418981</v>
      </c>
      <c r="R622" s="775">
        <f t="shared" si="198"/>
        <v>8.969422423556054</v>
      </c>
      <c r="S622" s="775">
        <f t="shared" si="198"/>
        <v>-1.8120045300113219</v>
      </c>
      <c r="T622" s="775">
        <f t="shared" si="198"/>
        <v>11.778029445073628</v>
      </c>
      <c r="U622" s="775">
        <f t="shared" si="198"/>
        <v>12.117780294450739</v>
      </c>
      <c r="V622" s="787">
        <f t="shared" si="198"/>
        <v>21.132502831257071</v>
      </c>
      <c r="W622" s="411">
        <f t="shared" si="198"/>
        <v>10.736126840317112</v>
      </c>
      <c r="X622" s="966"/>
      <c r="Y622" s="966"/>
      <c r="Z622" s="966"/>
    </row>
    <row r="623" spans="1:26" ht="13.5" thickBot="1" x14ac:dyDescent="0.25">
      <c r="A623" s="231" t="s">
        <v>27</v>
      </c>
      <c r="B623" s="220">
        <f>B619-B605</f>
        <v>104</v>
      </c>
      <c r="C623" s="221">
        <f t="shared" ref="C623:V623" si="199">C619-C605</f>
        <v>89</v>
      </c>
      <c r="D623" s="221">
        <f t="shared" si="199"/>
        <v>39</v>
      </c>
      <c r="E623" s="221">
        <f t="shared" si="199"/>
        <v>0</v>
      </c>
      <c r="F623" s="221">
        <f t="shared" si="199"/>
        <v>129</v>
      </c>
      <c r="G623" s="221">
        <f t="shared" si="199"/>
        <v>36</v>
      </c>
      <c r="H623" s="226">
        <f t="shared" si="199"/>
        <v>8</v>
      </c>
      <c r="I623" s="220">
        <f t="shared" si="199"/>
        <v>159</v>
      </c>
      <c r="J623" s="221">
        <f t="shared" si="199"/>
        <v>104</v>
      </c>
      <c r="K623" s="221">
        <f t="shared" si="199"/>
        <v>39</v>
      </c>
      <c r="L623" s="221">
        <f t="shared" si="199"/>
        <v>-68</v>
      </c>
      <c r="M623" s="221">
        <f t="shared" si="199"/>
        <v>144</v>
      </c>
      <c r="N623" s="221">
        <f t="shared" si="199"/>
        <v>84</v>
      </c>
      <c r="O623" s="226">
        <f t="shared" si="199"/>
        <v>78</v>
      </c>
      <c r="P623" s="220">
        <f t="shared" si="199"/>
        <v>192</v>
      </c>
      <c r="Q623" s="221">
        <f t="shared" si="199"/>
        <v>61</v>
      </c>
      <c r="R623" s="221">
        <f t="shared" si="199"/>
        <v>16</v>
      </c>
      <c r="S623" s="221">
        <f t="shared" si="199"/>
        <v>303</v>
      </c>
      <c r="T623" s="221">
        <f t="shared" si="199"/>
        <v>105</v>
      </c>
      <c r="U623" s="221">
        <f t="shared" si="199"/>
        <v>62</v>
      </c>
      <c r="V623" s="226">
        <f t="shared" si="199"/>
        <v>136</v>
      </c>
      <c r="W623" s="370">
        <f>W619-W605</f>
        <v>89</v>
      </c>
      <c r="X623" s="966"/>
      <c r="Y623" s="966"/>
      <c r="Z623" s="966"/>
    </row>
    <row r="624" spans="1:26" x14ac:dyDescent="0.2">
      <c r="A624" s="267" t="s">
        <v>52</v>
      </c>
      <c r="B624" s="856">
        <v>49</v>
      </c>
      <c r="C624" s="857">
        <v>50</v>
      </c>
      <c r="D624" s="857">
        <v>50</v>
      </c>
      <c r="E624" s="857">
        <v>10</v>
      </c>
      <c r="F624" s="857">
        <v>50</v>
      </c>
      <c r="G624" s="857">
        <v>49</v>
      </c>
      <c r="H624" s="858">
        <v>49</v>
      </c>
      <c r="I624" s="859">
        <v>43</v>
      </c>
      <c r="J624" s="857">
        <v>44</v>
      </c>
      <c r="K624" s="857">
        <v>45</v>
      </c>
      <c r="L624" s="857">
        <v>11</v>
      </c>
      <c r="M624" s="857">
        <v>45</v>
      </c>
      <c r="N624" s="857">
        <v>44</v>
      </c>
      <c r="O624" s="860">
        <v>44</v>
      </c>
      <c r="P624" s="851">
        <v>48</v>
      </c>
      <c r="Q624" s="852">
        <v>49</v>
      </c>
      <c r="R624" s="852">
        <v>49</v>
      </c>
      <c r="S624" s="852">
        <v>9</v>
      </c>
      <c r="T624" s="852">
        <v>50</v>
      </c>
      <c r="U624" s="852">
        <v>49</v>
      </c>
      <c r="V624" s="853">
        <v>48</v>
      </c>
      <c r="W624" s="371">
        <f>SUM(B624:V624)</f>
        <v>885</v>
      </c>
      <c r="X624" s="966" t="s">
        <v>56</v>
      </c>
      <c r="Y624" s="265">
        <f>W610-W624</f>
        <v>0</v>
      </c>
      <c r="Z624" s="306">
        <f>Y624/W610</f>
        <v>0</v>
      </c>
    </row>
    <row r="625" spans="1:26" x14ac:dyDescent="0.2">
      <c r="A625" s="267" t="s">
        <v>28</v>
      </c>
      <c r="B625" s="971">
        <v>152</v>
      </c>
      <c r="C625" s="971">
        <v>152</v>
      </c>
      <c r="D625" s="972">
        <v>151.5</v>
      </c>
      <c r="E625" s="972">
        <v>152</v>
      </c>
      <c r="F625" s="972">
        <v>151</v>
      </c>
      <c r="G625" s="972">
        <v>150.5</v>
      </c>
      <c r="H625" s="972">
        <v>150.5</v>
      </c>
      <c r="I625" s="971">
        <v>152</v>
      </c>
      <c r="J625" s="971">
        <v>152</v>
      </c>
      <c r="K625" s="972">
        <v>151</v>
      </c>
      <c r="L625" s="972">
        <v>152</v>
      </c>
      <c r="M625" s="972">
        <v>150.5</v>
      </c>
      <c r="N625" s="972">
        <v>149.5</v>
      </c>
      <c r="O625" s="973">
        <v>149.5</v>
      </c>
      <c r="P625" s="971">
        <v>152</v>
      </c>
      <c r="Q625" s="971">
        <v>152</v>
      </c>
      <c r="R625" s="972">
        <v>151.5</v>
      </c>
      <c r="S625" s="972">
        <v>152</v>
      </c>
      <c r="T625" s="972">
        <v>151</v>
      </c>
      <c r="U625" s="972">
        <v>150.5</v>
      </c>
      <c r="V625" s="972">
        <v>150.5</v>
      </c>
      <c r="W625" s="967"/>
      <c r="X625" s="966" t="s">
        <v>57</v>
      </c>
      <c r="Y625" s="966">
        <v>151.6</v>
      </c>
      <c r="Z625" s="966"/>
    </row>
    <row r="626" spans="1:26" ht="13.5" thickBot="1" x14ac:dyDescent="0.25">
      <c r="A626" s="268" t="s">
        <v>26</v>
      </c>
      <c r="B626" s="550">
        <f>B625-B611</f>
        <v>0</v>
      </c>
      <c r="C626" s="551">
        <f t="shared" ref="C626:V626" si="200">C625-C611</f>
        <v>0</v>
      </c>
      <c r="D626" s="551">
        <f t="shared" si="200"/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33">
        <f t="shared" si="200"/>
        <v>0</v>
      </c>
      <c r="I626" s="550">
        <f t="shared" si="200"/>
        <v>0</v>
      </c>
      <c r="J626" s="551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33">
        <f t="shared" si="200"/>
        <v>0</v>
      </c>
      <c r="P626" s="550">
        <f t="shared" si="200"/>
        <v>0</v>
      </c>
      <c r="Q626" s="551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33">
        <f t="shared" si="200"/>
        <v>0</v>
      </c>
      <c r="W626" s="333"/>
      <c r="X626" s="966" t="s">
        <v>26</v>
      </c>
      <c r="Y626" s="966">
        <f>Y625-Y611</f>
        <v>0.43000000000000682</v>
      </c>
      <c r="Z626" s="966"/>
    </row>
  </sheetData>
  <mergeCells count="137">
    <mergeCell ref="P400:V400"/>
    <mergeCell ref="W400:W401"/>
    <mergeCell ref="B374:H374"/>
    <mergeCell ref="I374:O374"/>
    <mergeCell ref="W478:W479"/>
    <mergeCell ref="B439:H439"/>
    <mergeCell ref="I439:O439"/>
    <mergeCell ref="I504:O504"/>
    <mergeCell ref="P504:V504"/>
    <mergeCell ref="B478:H478"/>
    <mergeCell ref="I478:O478"/>
    <mergeCell ref="P478:V478"/>
    <mergeCell ref="W296:W297"/>
    <mergeCell ref="I296:O296"/>
    <mergeCell ref="P296:V296"/>
    <mergeCell ref="W322:W323"/>
    <mergeCell ref="W309:W310"/>
    <mergeCell ref="P322:V322"/>
    <mergeCell ref="B335:H335"/>
    <mergeCell ref="I335:O335"/>
    <mergeCell ref="P335:V335"/>
    <mergeCell ref="W335:W336"/>
    <mergeCell ref="B322:H322"/>
    <mergeCell ref="W348:W349"/>
    <mergeCell ref="W413:W414"/>
    <mergeCell ref="P361:V361"/>
    <mergeCell ref="W361:W362"/>
    <mergeCell ref="B400:H400"/>
    <mergeCell ref="I400:O400"/>
    <mergeCell ref="B361:H361"/>
    <mergeCell ref="I361:O361"/>
    <mergeCell ref="G229:G230"/>
    <mergeCell ref="I322:O322"/>
    <mergeCell ref="P374:V374"/>
    <mergeCell ref="W374:W375"/>
    <mergeCell ref="B387:H387"/>
    <mergeCell ref="I387:O387"/>
    <mergeCell ref="P387:V387"/>
    <mergeCell ref="W387:W388"/>
    <mergeCell ref="B282:E282"/>
    <mergeCell ref="B268:F268"/>
    <mergeCell ref="B255:F255"/>
    <mergeCell ref="G255:G256"/>
    <mergeCell ref="B229:F229"/>
    <mergeCell ref="B242:F242"/>
    <mergeCell ref="G242:G243"/>
    <mergeCell ref="B138:F138"/>
    <mergeCell ref="B164:F164"/>
    <mergeCell ref="B190:F190"/>
    <mergeCell ref="G190:G191"/>
    <mergeCell ref="B216:F216"/>
    <mergeCell ref="G216:G217"/>
    <mergeCell ref="B309:H309"/>
    <mergeCell ref="I309:O309"/>
    <mergeCell ref="P309:V309"/>
    <mergeCell ref="F282:F283"/>
    <mergeCell ref="B296:H296"/>
    <mergeCell ref="G268:G269"/>
    <mergeCell ref="W504:W505"/>
    <mergeCell ref="B504:H504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  <mergeCell ref="P439:V439"/>
    <mergeCell ref="P348:V348"/>
    <mergeCell ref="B413:H413"/>
    <mergeCell ref="I413:O413"/>
    <mergeCell ref="P413:V413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B518:H518"/>
    <mergeCell ref="I518:O518"/>
    <mergeCell ref="P518:V518"/>
    <mergeCell ref="W518:W519"/>
    <mergeCell ref="P616:V616"/>
    <mergeCell ref="B616:H616"/>
    <mergeCell ref="I616:O616"/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602:H602"/>
    <mergeCell ref="I602:O602"/>
    <mergeCell ref="P602:V602"/>
    <mergeCell ref="W602:W603"/>
    <mergeCell ref="B588:H588"/>
    <mergeCell ref="I588:O588"/>
    <mergeCell ref="P588:V588"/>
    <mergeCell ref="W588:W589"/>
  </mergeCells>
  <conditionalFormatting sqref="B285:E2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9:V6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717"/>
  <sheetViews>
    <sheetView showGridLines="0" topLeftCell="A676" zoomScale="68" zoomScaleNormal="68" workbookViewId="0">
      <selection activeCell="M704" sqref="M70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53" t="s">
        <v>50</v>
      </c>
      <c r="C8" s="1054"/>
      <c r="D8" s="1054"/>
      <c r="E8" s="1054"/>
      <c r="F8" s="1054"/>
      <c r="G8" s="105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53" t="s">
        <v>50</v>
      </c>
      <c r="C22" s="1054"/>
      <c r="D22" s="1054"/>
      <c r="E22" s="1054"/>
      <c r="F22" s="1054"/>
      <c r="G22" s="1055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53" t="s">
        <v>50</v>
      </c>
      <c r="C36" s="1054"/>
      <c r="D36" s="1054"/>
      <c r="E36" s="1054"/>
      <c r="F36" s="1054"/>
      <c r="G36" s="1055"/>
      <c r="H36" s="292" t="s">
        <v>0</v>
      </c>
      <c r="M36" s="1069" t="s">
        <v>69</v>
      </c>
      <c r="N36" s="1070"/>
      <c r="O36" s="1070"/>
      <c r="P36" s="1071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72" t="s">
        <v>70</v>
      </c>
      <c r="N37" s="1073"/>
      <c r="O37" s="1073"/>
      <c r="P37" s="1074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53" t="s">
        <v>50</v>
      </c>
      <c r="C51" s="1054"/>
      <c r="D51" s="1054"/>
      <c r="E51" s="1054"/>
      <c r="F51" s="1054"/>
      <c r="G51" s="1054"/>
      <c r="H51" s="1055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109" t="s">
        <v>93</v>
      </c>
      <c r="L56" s="1109"/>
      <c r="M56" s="1109"/>
      <c r="N56" s="1109"/>
      <c r="O56" s="1109"/>
      <c r="P56" s="1109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109"/>
      <c r="L57" s="1109"/>
      <c r="M57" s="1109"/>
      <c r="N57" s="1109"/>
      <c r="O57" s="1109"/>
      <c r="P57" s="1109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53" t="s">
        <v>50</v>
      </c>
      <c r="C65" s="1054"/>
      <c r="D65" s="1054"/>
      <c r="E65" s="1054"/>
      <c r="F65" s="1054"/>
      <c r="G65" s="1054"/>
      <c r="H65" s="1055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109"/>
      <c r="L70" s="1109"/>
      <c r="M70" s="1109"/>
      <c r="N70" s="1109"/>
      <c r="O70" s="1109"/>
      <c r="P70" s="1109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109"/>
      <c r="L71" s="1109"/>
      <c r="M71" s="1109"/>
      <c r="N71" s="1109"/>
      <c r="O71" s="1109"/>
      <c r="P71" s="1109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53" t="s">
        <v>50</v>
      </c>
      <c r="C79" s="1054"/>
      <c r="D79" s="1054"/>
      <c r="E79" s="1054"/>
      <c r="F79" s="1054"/>
      <c r="G79" s="1054"/>
      <c r="H79" s="1055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89" t="s">
        <v>50</v>
      </c>
      <c r="C93" s="990"/>
      <c r="D93" s="990"/>
      <c r="E93" s="990"/>
      <c r="F93" s="990"/>
      <c r="G93" s="990"/>
      <c r="H93" s="990"/>
      <c r="I93" s="995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57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58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89" t="s">
        <v>50</v>
      </c>
      <c r="C107" s="990"/>
      <c r="D107" s="990"/>
      <c r="E107" s="990"/>
      <c r="F107" s="990"/>
      <c r="G107" s="990"/>
      <c r="H107" s="990"/>
      <c r="I107" s="995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57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58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93" t="s">
        <v>50</v>
      </c>
      <c r="C122" s="993"/>
      <c r="D122" s="993"/>
      <c r="E122" s="993"/>
      <c r="F122" s="993"/>
      <c r="G122" s="993"/>
      <c r="H122" s="993"/>
      <c r="I122" s="995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1001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59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93" t="s">
        <v>50</v>
      </c>
      <c r="C137" s="993"/>
      <c r="D137" s="993"/>
      <c r="E137" s="993"/>
      <c r="F137" s="993"/>
      <c r="G137" s="993"/>
      <c r="H137" s="993"/>
      <c r="I137" s="995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1001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59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93" t="s">
        <v>50</v>
      </c>
      <c r="C152" s="993"/>
      <c r="D152" s="993"/>
      <c r="E152" s="993"/>
      <c r="F152" s="993"/>
      <c r="G152" s="993"/>
      <c r="H152" s="993"/>
      <c r="I152" s="995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1001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59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93" t="s">
        <v>50</v>
      </c>
      <c r="C167" s="993"/>
      <c r="D167" s="993"/>
      <c r="E167" s="993"/>
      <c r="F167" s="993"/>
      <c r="G167" s="993"/>
      <c r="H167" s="993"/>
      <c r="I167" s="995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1001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59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93" t="s">
        <v>50</v>
      </c>
      <c r="C182" s="993"/>
      <c r="D182" s="993"/>
      <c r="E182" s="993"/>
      <c r="F182" s="993"/>
      <c r="G182" s="993"/>
      <c r="H182" s="993"/>
      <c r="I182" s="995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1001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59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93" t="s">
        <v>50</v>
      </c>
      <c r="C197" s="993"/>
      <c r="D197" s="993"/>
      <c r="E197" s="993"/>
      <c r="F197" s="993"/>
      <c r="G197" s="993"/>
      <c r="H197" s="993"/>
      <c r="I197" s="995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1001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59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93" t="s">
        <v>50</v>
      </c>
      <c r="C212" s="993"/>
      <c r="D212" s="993"/>
      <c r="E212" s="993"/>
      <c r="F212" s="993"/>
      <c r="G212" s="993"/>
      <c r="H212" s="993"/>
      <c r="I212" s="995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1001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59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93" t="s">
        <v>50</v>
      </c>
      <c r="C227" s="993"/>
      <c r="D227" s="993"/>
      <c r="E227" s="993"/>
      <c r="F227" s="993"/>
      <c r="G227" s="993"/>
      <c r="H227" s="993"/>
      <c r="I227" s="995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1001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59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93" t="s">
        <v>50</v>
      </c>
      <c r="C242" s="993"/>
      <c r="D242" s="993"/>
      <c r="E242" s="993"/>
      <c r="F242" s="993"/>
      <c r="G242" s="993"/>
      <c r="H242" s="993"/>
      <c r="I242" s="995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1001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59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93" t="s">
        <v>50</v>
      </c>
      <c r="C256" s="993"/>
      <c r="D256" s="993"/>
      <c r="E256" s="993"/>
      <c r="F256" s="993"/>
      <c r="G256" s="993"/>
      <c r="H256" s="993"/>
      <c r="I256" s="995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1001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59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93" t="s">
        <v>50</v>
      </c>
      <c r="C270" s="993"/>
      <c r="D270" s="993"/>
      <c r="E270" s="993"/>
      <c r="F270" s="993"/>
      <c r="G270" s="993"/>
      <c r="H270" s="993"/>
      <c r="I270" s="995" t="s">
        <v>0</v>
      </c>
      <c r="J270" s="213">
        <v>251</v>
      </c>
      <c r="M270" s="272" t="s">
        <v>163</v>
      </c>
      <c r="N270" s="993" t="s">
        <v>50</v>
      </c>
      <c r="O270" s="993"/>
      <c r="P270" s="993"/>
      <c r="Q270" s="993"/>
      <c r="R270" s="993"/>
      <c r="S270" s="993"/>
      <c r="T270" s="993"/>
      <c r="U270" s="995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1001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1001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59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59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93" t="s">
        <v>50</v>
      </c>
      <c r="C284" s="993"/>
      <c r="D284" s="993"/>
      <c r="E284" s="993"/>
      <c r="F284" s="993"/>
      <c r="G284" s="993"/>
      <c r="H284" s="993"/>
      <c r="I284" s="995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1001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59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89" t="s">
        <v>50</v>
      </c>
      <c r="C298" s="990"/>
      <c r="D298" s="990"/>
      <c r="E298" s="990"/>
      <c r="F298" s="990"/>
      <c r="G298" s="990"/>
      <c r="H298" s="991"/>
      <c r="I298" s="995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57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58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93" t="s">
        <v>50</v>
      </c>
      <c r="C312" s="993"/>
      <c r="D312" s="993"/>
      <c r="E312" s="993"/>
      <c r="F312" s="993"/>
      <c r="G312" s="993"/>
      <c r="H312" s="993"/>
      <c r="I312" s="995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1001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59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93" t="s">
        <v>50</v>
      </c>
      <c r="C326" s="993"/>
      <c r="D326" s="993"/>
      <c r="E326" s="993"/>
      <c r="F326" s="993"/>
      <c r="G326" s="993"/>
      <c r="H326" s="993"/>
      <c r="I326" s="995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1001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59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93" t="s">
        <v>50</v>
      </c>
      <c r="C340" s="993"/>
      <c r="D340" s="993"/>
      <c r="E340" s="993"/>
      <c r="F340" s="993"/>
      <c r="G340" s="993"/>
      <c r="H340" s="993"/>
      <c r="I340" s="995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1001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59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75" t="s">
        <v>172</v>
      </c>
      <c r="C356" s="1076"/>
      <c r="D356" s="1076"/>
      <c r="E356" s="1076"/>
      <c r="F356" s="1076"/>
      <c r="G356" s="1076"/>
      <c r="H356" s="1076"/>
      <c r="I356" s="1076"/>
      <c r="J356" s="1076"/>
      <c r="K356" s="1077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087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1006">
        <v>624</v>
      </c>
      <c r="H358" s="1006">
        <v>124.5</v>
      </c>
      <c r="I358" s="1006">
        <v>60</v>
      </c>
      <c r="J358" s="1009" t="s">
        <v>199</v>
      </c>
      <c r="K358" s="1012">
        <v>135</v>
      </c>
      <c r="L358" s="1015">
        <f>G358-(D358+D359+D360+D361)</f>
        <v>0</v>
      </c>
      <c r="M358" s="673">
        <v>1</v>
      </c>
      <c r="N358" s="673">
        <v>6</v>
      </c>
      <c r="O358" s="673">
        <v>60</v>
      </c>
      <c r="P358" s="1046" t="s">
        <v>194</v>
      </c>
      <c r="Q358" s="1046"/>
    </row>
    <row r="359" spans="1:17" ht="15" x14ac:dyDescent="0.2">
      <c r="A359" s="574">
        <v>-1.34</v>
      </c>
      <c r="B359" s="1088"/>
      <c r="C359" s="584" t="s">
        <v>234</v>
      </c>
      <c r="D359" s="674">
        <v>234</v>
      </c>
      <c r="E359" s="585">
        <v>123.5</v>
      </c>
      <c r="F359" s="584" t="s">
        <v>190</v>
      </c>
      <c r="G359" s="1007"/>
      <c r="H359" s="1007"/>
      <c r="I359" s="1007"/>
      <c r="J359" s="1010"/>
      <c r="K359" s="1013"/>
      <c r="L359" s="1015"/>
      <c r="M359" s="673">
        <v>2</v>
      </c>
      <c r="N359" s="673">
        <v>5</v>
      </c>
      <c r="O359" s="673">
        <v>60</v>
      </c>
      <c r="P359" s="1046"/>
      <c r="Q359" s="1046"/>
    </row>
    <row r="360" spans="1:17" ht="15" x14ac:dyDescent="0.2">
      <c r="A360" s="574">
        <v>1</v>
      </c>
      <c r="B360" s="1088"/>
      <c r="C360" s="585">
        <v>3</v>
      </c>
      <c r="D360" s="674">
        <v>17</v>
      </c>
      <c r="E360" s="585">
        <v>123</v>
      </c>
      <c r="F360" s="584" t="s">
        <v>198</v>
      </c>
      <c r="G360" s="1007"/>
      <c r="H360" s="1007"/>
      <c r="I360" s="1007"/>
      <c r="J360" s="1010"/>
      <c r="K360" s="1013"/>
      <c r="L360" s="1015"/>
      <c r="M360" s="673">
        <v>3</v>
      </c>
      <c r="N360" s="673">
        <v>4</v>
      </c>
      <c r="O360" s="673">
        <v>60</v>
      </c>
      <c r="P360" s="1046"/>
      <c r="Q360" s="1046"/>
    </row>
    <row r="361" spans="1:17" ht="15.75" thickBot="1" x14ac:dyDescent="0.25">
      <c r="A361" s="574"/>
      <c r="B361" s="1089"/>
      <c r="C361" s="591"/>
      <c r="D361" s="592"/>
      <c r="E361" s="591"/>
      <c r="F361" s="593"/>
      <c r="G361" s="1008"/>
      <c r="H361" s="1008"/>
      <c r="I361" s="1008"/>
      <c r="J361" s="1011"/>
      <c r="K361" s="1014"/>
      <c r="L361" s="1015"/>
      <c r="M361" s="673">
        <v>4</v>
      </c>
      <c r="N361" s="673">
        <v>3</v>
      </c>
      <c r="O361" s="673">
        <v>18</v>
      </c>
      <c r="P361" s="1046"/>
      <c r="Q361" s="1046"/>
    </row>
    <row r="362" spans="1:17" ht="15" x14ac:dyDescent="0.2">
      <c r="A362" s="574">
        <v>2.23</v>
      </c>
      <c r="B362" s="1047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1006">
        <v>624</v>
      </c>
      <c r="H362" s="1006">
        <v>123</v>
      </c>
      <c r="I362" s="1006">
        <v>60</v>
      </c>
      <c r="J362" s="1009" t="s">
        <v>236</v>
      </c>
      <c r="K362" s="1012">
        <v>135</v>
      </c>
      <c r="L362" s="1015">
        <f>G362-(D362+D363+D364+D365)</f>
        <v>0</v>
      </c>
      <c r="M362" s="673">
        <v>5</v>
      </c>
      <c r="N362" s="673">
        <v>2</v>
      </c>
      <c r="O362" s="673">
        <v>60</v>
      </c>
      <c r="P362" s="1046"/>
      <c r="Q362" s="1046"/>
    </row>
    <row r="363" spans="1:17" ht="15" x14ac:dyDescent="0.2">
      <c r="A363" s="574">
        <v>1.5</v>
      </c>
      <c r="B363" s="1048"/>
      <c r="C363" s="585">
        <v>6</v>
      </c>
      <c r="D363" s="601">
        <v>279</v>
      </c>
      <c r="E363" s="585">
        <v>121.5</v>
      </c>
      <c r="F363" s="584" t="s">
        <v>198</v>
      </c>
      <c r="G363" s="1007"/>
      <c r="H363" s="1007"/>
      <c r="I363" s="1007"/>
      <c r="J363" s="1010"/>
      <c r="K363" s="1013"/>
      <c r="L363" s="1015"/>
      <c r="M363" s="673">
        <v>6</v>
      </c>
      <c r="N363" s="673">
        <v>1</v>
      </c>
      <c r="O363" s="673">
        <v>60</v>
      </c>
      <c r="P363" s="1046" t="s">
        <v>225</v>
      </c>
      <c r="Q363" s="1046"/>
    </row>
    <row r="364" spans="1:17" ht="15" x14ac:dyDescent="0.2">
      <c r="A364" s="574"/>
      <c r="B364" s="1048"/>
      <c r="C364" s="605"/>
      <c r="D364" s="606"/>
      <c r="E364" s="605"/>
      <c r="F364" s="607"/>
      <c r="G364" s="1007"/>
      <c r="H364" s="1007"/>
      <c r="I364" s="1007"/>
      <c r="J364" s="1010"/>
      <c r="K364" s="1013"/>
      <c r="L364" s="1015"/>
    </row>
    <row r="365" spans="1:17" ht="15.75" thickBot="1" x14ac:dyDescent="0.25">
      <c r="A365" s="574"/>
      <c r="B365" s="1049"/>
      <c r="C365" s="605"/>
      <c r="D365" s="606"/>
      <c r="E365" s="605"/>
      <c r="F365" s="607"/>
      <c r="G365" s="1008"/>
      <c r="H365" s="1008"/>
      <c r="I365" s="1008"/>
      <c r="J365" s="1011"/>
      <c r="K365" s="1014"/>
      <c r="L365" s="1015"/>
    </row>
    <row r="366" spans="1:17" ht="15" x14ac:dyDescent="0.2">
      <c r="A366" s="574">
        <v>2</v>
      </c>
      <c r="B366" s="1096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1006">
        <v>192</v>
      </c>
      <c r="H366" s="1006">
        <v>121</v>
      </c>
      <c r="I366" s="1006">
        <v>18</v>
      </c>
      <c r="J366" s="1009" t="s">
        <v>193</v>
      </c>
      <c r="K366" s="1012">
        <v>131.5</v>
      </c>
      <c r="L366" s="1015">
        <f>G366-(D366+D367+D368+D369)</f>
        <v>0</v>
      </c>
    </row>
    <row r="367" spans="1:17" ht="15" x14ac:dyDescent="0.2">
      <c r="A367" s="574"/>
      <c r="B367" s="1097"/>
      <c r="C367" s="585"/>
      <c r="D367" s="675"/>
      <c r="E367" s="585"/>
      <c r="F367" s="584"/>
      <c r="G367" s="1007"/>
      <c r="H367" s="1007"/>
      <c r="I367" s="1007"/>
      <c r="J367" s="1010"/>
      <c r="K367" s="1013"/>
      <c r="L367" s="1015"/>
    </row>
    <row r="368" spans="1:17" ht="15" x14ac:dyDescent="0.2">
      <c r="A368" s="574"/>
      <c r="B368" s="1097"/>
      <c r="C368" s="605"/>
      <c r="D368" s="676"/>
      <c r="E368" s="605"/>
      <c r="F368" s="607"/>
      <c r="G368" s="1007"/>
      <c r="H368" s="1007"/>
      <c r="I368" s="1007"/>
      <c r="J368" s="1010"/>
      <c r="K368" s="1013"/>
      <c r="L368" s="1015"/>
    </row>
    <row r="369" spans="1:12" ht="15.75" thickBot="1" x14ac:dyDescent="0.25">
      <c r="A369" s="574"/>
      <c r="B369" s="1098"/>
      <c r="C369" s="591"/>
      <c r="D369" s="592"/>
      <c r="E369" s="591"/>
      <c r="F369" s="593"/>
      <c r="G369" s="1008"/>
      <c r="H369" s="1008"/>
      <c r="I369" s="1008"/>
      <c r="J369" s="1011"/>
      <c r="K369" s="1014"/>
      <c r="L369" s="1015"/>
    </row>
    <row r="370" spans="1:12" ht="15" x14ac:dyDescent="0.2">
      <c r="A370" s="574">
        <v>3.5</v>
      </c>
      <c r="B370" s="1106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1006">
        <v>624</v>
      </c>
      <c r="H370" s="1006">
        <v>121.5</v>
      </c>
      <c r="I370" s="1006">
        <v>60</v>
      </c>
      <c r="J370" s="1006" t="s">
        <v>193</v>
      </c>
      <c r="K370" s="1012">
        <v>131.5</v>
      </c>
      <c r="L370" s="1015">
        <f>G370-(D370+D371+D372+D373)</f>
        <v>0</v>
      </c>
    </row>
    <row r="371" spans="1:12" ht="15" x14ac:dyDescent="0.2">
      <c r="A371" s="574">
        <v>2.5</v>
      </c>
      <c r="B371" s="1107"/>
      <c r="C371" s="585">
        <v>2</v>
      </c>
      <c r="D371" s="679">
        <v>205</v>
      </c>
      <c r="E371" s="585">
        <v>121</v>
      </c>
      <c r="F371" s="584" t="s">
        <v>214</v>
      </c>
      <c r="G371" s="1007"/>
      <c r="H371" s="1007"/>
      <c r="I371" s="1007"/>
      <c r="J371" s="1007"/>
      <c r="K371" s="1013"/>
      <c r="L371" s="1015"/>
    </row>
    <row r="372" spans="1:12" ht="15" x14ac:dyDescent="0.2">
      <c r="A372" s="574"/>
      <c r="B372" s="1107"/>
      <c r="C372" s="605"/>
      <c r="D372" s="605"/>
      <c r="E372" s="605"/>
      <c r="F372" s="607"/>
      <c r="G372" s="1007"/>
      <c r="H372" s="1007"/>
      <c r="I372" s="1007"/>
      <c r="J372" s="1007"/>
      <c r="K372" s="1013"/>
      <c r="L372" s="1015"/>
    </row>
    <row r="373" spans="1:12" ht="15.75" thickBot="1" x14ac:dyDescent="0.25">
      <c r="A373" s="574"/>
      <c r="B373" s="1108"/>
      <c r="C373" s="591"/>
      <c r="D373" s="592"/>
      <c r="E373" s="591"/>
      <c r="F373" s="593"/>
      <c r="G373" s="1008"/>
      <c r="H373" s="1008"/>
      <c r="I373" s="1008"/>
      <c r="J373" s="1008"/>
      <c r="K373" s="1014"/>
      <c r="L373" s="1015"/>
    </row>
    <row r="374" spans="1:12" ht="15" x14ac:dyDescent="0.2">
      <c r="A374" s="574">
        <v>3.8</v>
      </c>
      <c r="B374" s="107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1006">
        <v>623</v>
      </c>
      <c r="H374" s="1006">
        <v>120.5</v>
      </c>
      <c r="I374" s="1006">
        <v>60</v>
      </c>
      <c r="J374" s="1009" t="s">
        <v>235</v>
      </c>
      <c r="K374" s="1012">
        <v>131.5</v>
      </c>
      <c r="L374" s="1015">
        <f>G374-(D374+D375+D376+D377)</f>
        <v>0</v>
      </c>
    </row>
    <row r="375" spans="1:12" ht="15" x14ac:dyDescent="0.2">
      <c r="A375" s="574">
        <v>4.5</v>
      </c>
      <c r="B375" s="1079"/>
      <c r="C375" s="585">
        <v>1</v>
      </c>
      <c r="D375" s="588">
        <v>267</v>
      </c>
      <c r="E375" s="585">
        <v>117.5</v>
      </c>
      <c r="F375" s="607" t="s">
        <v>187</v>
      </c>
      <c r="G375" s="1007"/>
      <c r="H375" s="1007"/>
      <c r="I375" s="1007"/>
      <c r="J375" s="1010"/>
      <c r="K375" s="1013"/>
      <c r="L375" s="1015"/>
    </row>
    <row r="376" spans="1:12" ht="15" x14ac:dyDescent="0.2">
      <c r="A376" s="574"/>
      <c r="B376" s="1079"/>
      <c r="C376" s="605"/>
      <c r="D376" s="605"/>
      <c r="E376" s="605"/>
      <c r="F376" s="607"/>
      <c r="G376" s="1007"/>
      <c r="H376" s="1007"/>
      <c r="I376" s="1007"/>
      <c r="J376" s="1010"/>
      <c r="K376" s="1013"/>
      <c r="L376" s="1015"/>
    </row>
    <row r="377" spans="1:12" ht="15.75" thickBot="1" x14ac:dyDescent="0.25">
      <c r="A377" s="574"/>
      <c r="B377" s="1080"/>
      <c r="C377" s="591"/>
      <c r="D377" s="591"/>
      <c r="E377" s="591"/>
      <c r="F377" s="593"/>
      <c r="G377" s="1008"/>
      <c r="H377" s="1008"/>
      <c r="I377" s="1008"/>
      <c r="J377" s="1011"/>
      <c r="K377" s="1014"/>
      <c r="L377" s="1015"/>
    </row>
    <row r="378" spans="1:12" ht="15" x14ac:dyDescent="0.2">
      <c r="A378" s="574">
        <v>6.5</v>
      </c>
      <c r="B378" s="1024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1006">
        <v>623</v>
      </c>
      <c r="H378" s="1006">
        <v>117.5</v>
      </c>
      <c r="I378" s="1006">
        <v>60</v>
      </c>
      <c r="J378" s="1006" t="s">
        <v>191</v>
      </c>
      <c r="K378" s="1012">
        <v>130.5</v>
      </c>
      <c r="L378" s="1015">
        <f>G378-(D378+D379+D380+D381)</f>
        <v>0</v>
      </c>
    </row>
    <row r="379" spans="1:12" ht="15" x14ac:dyDescent="0.2">
      <c r="A379" s="574">
        <v>7.32</v>
      </c>
      <c r="B379" s="1025"/>
      <c r="C379" s="585">
        <v>7</v>
      </c>
      <c r="D379" s="634">
        <v>528</v>
      </c>
      <c r="E379" s="585">
        <v>117</v>
      </c>
      <c r="F379" s="584" t="s">
        <v>190</v>
      </c>
      <c r="G379" s="1007"/>
      <c r="H379" s="1007"/>
      <c r="I379" s="1007"/>
      <c r="J379" s="1007"/>
      <c r="K379" s="1013"/>
      <c r="L379" s="1015"/>
    </row>
    <row r="380" spans="1:12" ht="15" x14ac:dyDescent="0.2">
      <c r="A380" s="574"/>
      <c r="B380" s="1025"/>
      <c r="C380" s="605"/>
      <c r="D380" s="605"/>
      <c r="E380" s="605"/>
      <c r="F380" s="607"/>
      <c r="G380" s="1007"/>
      <c r="H380" s="1007"/>
      <c r="I380" s="1007"/>
      <c r="J380" s="1007"/>
      <c r="K380" s="1013"/>
      <c r="L380" s="1015"/>
    </row>
    <row r="381" spans="1:12" ht="15.75" thickBot="1" x14ac:dyDescent="0.25">
      <c r="A381" s="574"/>
      <c r="B381" s="1026"/>
      <c r="C381" s="591"/>
      <c r="D381" s="592"/>
      <c r="E381" s="591"/>
      <c r="F381" s="593"/>
      <c r="G381" s="1008"/>
      <c r="H381" s="1008"/>
      <c r="I381" s="1008"/>
      <c r="J381" s="1008"/>
      <c r="K381" s="1014"/>
      <c r="L381" s="1015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89" t="s">
        <v>50</v>
      </c>
      <c r="C386" s="990"/>
      <c r="D386" s="990"/>
      <c r="E386" s="990"/>
      <c r="F386" s="990"/>
      <c r="G386" s="991"/>
      <c r="H386" s="995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1001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89" t="s">
        <v>50</v>
      </c>
      <c r="C399" s="990"/>
      <c r="D399" s="990"/>
      <c r="E399" s="990"/>
      <c r="F399" s="990"/>
      <c r="G399" s="991"/>
      <c r="H399" s="995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1001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89" t="s">
        <v>50</v>
      </c>
      <c r="C413" s="990"/>
      <c r="D413" s="990"/>
      <c r="E413" s="990"/>
      <c r="F413" s="990"/>
      <c r="G413" s="991"/>
      <c r="H413" s="995" t="s">
        <v>0</v>
      </c>
      <c r="I413" s="213">
        <v>244</v>
      </c>
      <c r="J413" s="713"/>
      <c r="K413" s="713"/>
      <c r="L413" s="272" t="s">
        <v>240</v>
      </c>
      <c r="M413" s="989" t="s">
        <v>50</v>
      </c>
      <c r="N413" s="990"/>
      <c r="O413" s="990"/>
      <c r="P413" s="990"/>
      <c r="Q413" s="990"/>
      <c r="R413" s="991"/>
      <c r="S413" s="995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1001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1001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89" t="s">
        <v>50</v>
      </c>
      <c r="C427" s="990"/>
      <c r="D427" s="990"/>
      <c r="E427" s="990"/>
      <c r="F427" s="990"/>
      <c r="G427" s="991"/>
      <c r="H427" s="995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1001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89" t="s">
        <v>50</v>
      </c>
      <c r="C441" s="990"/>
      <c r="D441" s="990"/>
      <c r="E441" s="990"/>
      <c r="F441" s="990"/>
      <c r="G441" s="991"/>
      <c r="H441" s="995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1001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89" t="s">
        <v>50</v>
      </c>
      <c r="C455" s="990"/>
      <c r="D455" s="990"/>
      <c r="E455" s="990"/>
      <c r="F455" s="990"/>
      <c r="G455" s="991"/>
      <c r="H455" s="995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1001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89" t="s">
        <v>50</v>
      </c>
      <c r="C469" s="990"/>
      <c r="D469" s="990"/>
      <c r="E469" s="990"/>
      <c r="F469" s="990"/>
      <c r="G469" s="991"/>
      <c r="H469" s="995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1001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89" t="s">
        <v>50</v>
      </c>
      <c r="C483" s="990"/>
      <c r="D483" s="990"/>
      <c r="E483" s="990"/>
      <c r="F483" s="990"/>
      <c r="G483" s="991"/>
      <c r="H483" s="995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1001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92" t="s">
        <v>50</v>
      </c>
      <c r="C497" s="993"/>
      <c r="D497" s="993"/>
      <c r="E497" s="993"/>
      <c r="F497" s="993"/>
      <c r="G497" s="994"/>
      <c r="H497" s="995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1001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92" t="s">
        <v>50</v>
      </c>
      <c r="C511" s="993"/>
      <c r="D511" s="993"/>
      <c r="E511" s="993"/>
      <c r="F511" s="993"/>
      <c r="G511" s="994"/>
      <c r="H511" s="995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1001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92" t="s">
        <v>50</v>
      </c>
      <c r="C525" s="993"/>
      <c r="D525" s="993"/>
      <c r="E525" s="993"/>
      <c r="F525" s="993"/>
      <c r="G525" s="994"/>
      <c r="H525" s="995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1001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92" t="s">
        <v>50</v>
      </c>
      <c r="C539" s="993"/>
      <c r="D539" s="993"/>
      <c r="E539" s="993"/>
      <c r="F539" s="993"/>
      <c r="G539" s="994"/>
      <c r="H539" s="995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1001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92" t="s">
        <v>50</v>
      </c>
      <c r="C553" s="993"/>
      <c r="D553" s="993"/>
      <c r="E553" s="993"/>
      <c r="F553" s="993"/>
      <c r="G553" s="994"/>
      <c r="H553" s="995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1001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345</v>
      </c>
      <c r="K560" s="266">
        <f>J560/H547</f>
        <v>0.1145418326693227</v>
      </c>
    </row>
    <row r="561" spans="1:11" x14ac:dyDescent="0.2">
      <c r="A561" s="267" t="s">
        <v>51</v>
      </c>
      <c r="B561" s="851">
        <f>[1]LM!$E$371</f>
        <v>483</v>
      </c>
      <c r="C561" s="852">
        <f>[1]LM!$Q$371</f>
        <v>513</v>
      </c>
      <c r="D561" s="852">
        <f>[1]LM!$AC$371</f>
        <v>99</v>
      </c>
      <c r="E561" s="852">
        <f>[1]LM!$AO$371</f>
        <v>517</v>
      </c>
      <c r="F561" s="852">
        <f>[1]LM!$BA$371</f>
        <v>525</v>
      </c>
      <c r="G561" s="853">
        <f>[1]LM!$BM$371</f>
        <v>530</v>
      </c>
      <c r="H561" s="371">
        <f>SUM(B561:G561)</f>
        <v>2667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92" t="s">
        <v>50</v>
      </c>
      <c r="C567" s="993"/>
      <c r="D567" s="993"/>
      <c r="E567" s="993"/>
      <c r="F567" s="993"/>
      <c r="G567" s="994"/>
      <c r="H567" s="995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1001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-270</v>
      </c>
      <c r="K574" s="266">
        <f>J574/H561</f>
        <v>-0.10123734533183353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92" t="s">
        <v>50</v>
      </c>
      <c r="C581" s="993"/>
      <c r="D581" s="993"/>
      <c r="E581" s="993"/>
      <c r="F581" s="993"/>
      <c r="G581" s="994"/>
      <c r="H581" s="995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1001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92" t="s">
        <v>50</v>
      </c>
      <c r="C595" s="993"/>
      <c r="D595" s="993"/>
      <c r="E595" s="993"/>
      <c r="F595" s="993"/>
      <c r="G595" s="994"/>
      <c r="H595" s="995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1001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92" t="s">
        <v>50</v>
      </c>
      <c r="C609" s="993"/>
      <c r="D609" s="993"/>
      <c r="E609" s="993"/>
      <c r="F609" s="993"/>
      <c r="G609" s="994"/>
      <c r="H609" s="995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1001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992" t="s">
        <v>50</v>
      </c>
      <c r="C623" s="993"/>
      <c r="D623" s="993"/>
      <c r="E623" s="993"/>
      <c r="F623" s="993"/>
      <c r="G623" s="994"/>
      <c r="H623" s="995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1001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992" t="s">
        <v>50</v>
      </c>
      <c r="C637" s="993"/>
      <c r="D637" s="993"/>
      <c r="E637" s="993"/>
      <c r="F637" s="993"/>
      <c r="G637" s="994"/>
      <c r="H637" s="995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1001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989" t="s">
        <v>50</v>
      </c>
      <c r="C651" s="990"/>
      <c r="D651" s="990"/>
      <c r="E651" s="990"/>
      <c r="F651" s="990"/>
      <c r="G651" s="991"/>
      <c r="H651" s="995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58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989" t="s">
        <v>50</v>
      </c>
      <c r="C665" s="990"/>
      <c r="D665" s="990"/>
      <c r="E665" s="990"/>
      <c r="F665" s="990"/>
      <c r="G665" s="991"/>
      <c r="H665" s="995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58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>
        <v>157.4</v>
      </c>
      <c r="C674" s="953">
        <v>157.4</v>
      </c>
      <c r="D674" s="953">
        <v>157.4</v>
      </c>
      <c r="E674" s="953">
        <v>157.4</v>
      </c>
      <c r="F674" s="953">
        <v>157.4</v>
      </c>
      <c r="G674" s="954">
        <v>157.4</v>
      </c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  <c r="I675" s="947"/>
      <c r="J675" s="947"/>
      <c r="K675" s="947"/>
    </row>
    <row r="678" spans="1:11" ht="13.5" thickBot="1" x14ac:dyDescent="0.25"/>
    <row r="679" spans="1:11" ht="13.5" thickBot="1" x14ac:dyDescent="0.25">
      <c r="A679" s="272" t="s">
        <v>260</v>
      </c>
      <c r="B679" s="989" t="s">
        <v>50</v>
      </c>
      <c r="C679" s="990"/>
      <c r="D679" s="990"/>
      <c r="E679" s="990"/>
      <c r="F679" s="990"/>
      <c r="G679" s="991"/>
      <c r="H679" s="995" t="s">
        <v>0</v>
      </c>
      <c r="I679" s="213">
        <v>230</v>
      </c>
      <c r="J679" s="955"/>
      <c r="K679" s="955"/>
    </row>
    <row r="680" spans="1:11" ht="13.5" thickBot="1" x14ac:dyDescent="0.25">
      <c r="A680" s="231" t="s">
        <v>54</v>
      </c>
      <c r="B680" s="957">
        <v>1</v>
      </c>
      <c r="C680" s="958">
        <v>2</v>
      </c>
      <c r="D680" s="958">
        <v>3</v>
      </c>
      <c r="E680" s="958">
        <v>4</v>
      </c>
      <c r="F680" s="958">
        <v>5</v>
      </c>
      <c r="G680" s="959">
        <v>6</v>
      </c>
      <c r="H680" s="1058"/>
      <c r="I680" s="229"/>
      <c r="J680" s="277"/>
      <c r="K680" s="353"/>
    </row>
    <row r="681" spans="1:11" x14ac:dyDescent="0.2">
      <c r="A681" s="236" t="s">
        <v>3</v>
      </c>
      <c r="B681" s="877">
        <v>4165</v>
      </c>
      <c r="C681" s="850">
        <v>4165</v>
      </c>
      <c r="D681" s="850">
        <v>4165</v>
      </c>
      <c r="E681" s="850">
        <v>4165</v>
      </c>
      <c r="F681" s="850">
        <v>4165</v>
      </c>
      <c r="G681" s="878">
        <v>4165</v>
      </c>
      <c r="H681" s="876">
        <v>4165</v>
      </c>
      <c r="I681" s="955"/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98">
        <v>9.7000000000000003E-2</v>
      </c>
      <c r="C684" s="699">
        <v>0.13200000000000001</v>
      </c>
      <c r="D684" s="699">
        <v>0.121</v>
      </c>
      <c r="E684" s="699">
        <v>0.10199999999999999</v>
      </c>
      <c r="F684" s="699">
        <v>0.106</v>
      </c>
      <c r="G684" s="700">
        <v>8.5999999999999993E-2</v>
      </c>
      <c r="H684" s="409">
        <v>0.107</v>
      </c>
      <c r="I684" s="955"/>
      <c r="J684" s="382"/>
      <c r="K684" s="955"/>
    </row>
    <row r="685" spans="1:11" ht="13.5" thickBot="1" x14ac:dyDescent="0.25">
      <c r="A685" s="241" t="s">
        <v>1</v>
      </c>
      <c r="B685" s="774">
        <f t="shared" ref="B685:H685" si="148">B682/B681*100-100</f>
        <v>22.400960384153663</v>
      </c>
      <c r="C685" s="775">
        <f t="shared" si="148"/>
        <v>20.960384153661465</v>
      </c>
      <c r="D685" s="775">
        <f t="shared" si="148"/>
        <v>17.454981992797116</v>
      </c>
      <c r="E685" s="775">
        <f t="shared" si="148"/>
        <v>24.657863145258105</v>
      </c>
      <c r="F685" s="775">
        <f t="shared" si="148"/>
        <v>25.570228091236501</v>
      </c>
      <c r="G685" s="775">
        <f t="shared" si="148"/>
        <v>24.633853541416556</v>
      </c>
      <c r="H685" s="873">
        <f t="shared" si="148"/>
        <v>23.193277310924373</v>
      </c>
      <c r="I685" s="738"/>
      <c r="J685" s="955"/>
      <c r="K685" s="955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872">
        <f t="shared" si="149"/>
        <v>111</v>
      </c>
      <c r="I686" s="265" t="s">
        <v>56</v>
      </c>
      <c r="J686" s="290">
        <f>H659-H687</f>
        <v>59</v>
      </c>
      <c r="K686" s="266">
        <f>J686/H659</f>
        <v>2.1230658510255487E-2</v>
      </c>
    </row>
    <row r="687" spans="1:11" x14ac:dyDescent="0.2">
      <c r="A687" s="267" t="s">
        <v>51</v>
      </c>
      <c r="B687" s="851">
        <v>494</v>
      </c>
      <c r="C687" s="852">
        <v>520</v>
      </c>
      <c r="D687" s="852">
        <v>112</v>
      </c>
      <c r="E687" s="852">
        <v>528</v>
      </c>
      <c r="F687" s="852">
        <v>529</v>
      </c>
      <c r="G687" s="853">
        <v>537</v>
      </c>
      <c r="H687" s="371">
        <v>2720</v>
      </c>
      <c r="I687" s="955" t="s">
        <v>57</v>
      </c>
      <c r="J687" s="955">
        <v>158.46</v>
      </c>
      <c r="K687" s="955"/>
    </row>
    <row r="688" spans="1:11" x14ac:dyDescent="0.2">
      <c r="A688" s="267" t="s">
        <v>28</v>
      </c>
      <c r="B688" s="979">
        <v>156.49999999999997</v>
      </c>
      <c r="C688" s="980">
        <v>156.49999999999997</v>
      </c>
      <c r="D688" s="980">
        <v>156.49999999999997</v>
      </c>
      <c r="E688" s="980">
        <v>156.49999999999997</v>
      </c>
      <c r="F688" s="980">
        <v>156.49999999999997</v>
      </c>
      <c r="G688" s="981">
        <v>156.49999999999997</v>
      </c>
      <c r="H688" s="956"/>
      <c r="I688" s="955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-1.3000000000000398</v>
      </c>
      <c r="C689" s="221">
        <f t="shared" si="150"/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6">
        <f t="shared" si="150"/>
        <v>-1.3000000000000398</v>
      </c>
      <c r="H689" s="333"/>
      <c r="I689" s="955"/>
      <c r="J689" s="955"/>
      <c r="K689" s="955"/>
    </row>
    <row r="692" spans="1:11" ht="13.5" thickBot="1" x14ac:dyDescent="0.25"/>
    <row r="693" spans="1:11" ht="13.5" thickBot="1" x14ac:dyDescent="0.25">
      <c r="A693" s="272" t="s">
        <v>261</v>
      </c>
      <c r="B693" s="989" t="s">
        <v>50</v>
      </c>
      <c r="C693" s="990"/>
      <c r="D693" s="990"/>
      <c r="E693" s="990"/>
      <c r="F693" s="990"/>
      <c r="G693" s="991"/>
      <c r="H693" s="995" t="s">
        <v>0</v>
      </c>
      <c r="I693" s="213"/>
      <c r="J693" s="960"/>
      <c r="K693" s="960"/>
    </row>
    <row r="694" spans="1:11" ht="13.5" thickBot="1" x14ac:dyDescent="0.25">
      <c r="A694" s="231" t="s">
        <v>54</v>
      </c>
      <c r="B694" s="962">
        <v>1</v>
      </c>
      <c r="C694" s="963">
        <v>2</v>
      </c>
      <c r="D694" s="963">
        <v>3</v>
      </c>
      <c r="E694" s="963">
        <v>4</v>
      </c>
      <c r="F694" s="963">
        <v>5</v>
      </c>
      <c r="G694" s="964">
        <v>6</v>
      </c>
      <c r="H694" s="1058"/>
      <c r="I694" s="229"/>
      <c r="J694" s="277"/>
      <c r="K694" s="353"/>
    </row>
    <row r="695" spans="1:11" x14ac:dyDescent="0.2">
      <c r="A695" s="236" t="s">
        <v>3</v>
      </c>
      <c r="B695" s="877"/>
      <c r="C695" s="850"/>
      <c r="D695" s="850"/>
      <c r="E695" s="850"/>
      <c r="F695" s="850"/>
      <c r="G695" s="878"/>
      <c r="H695" s="876"/>
      <c r="I695" s="960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98"/>
      <c r="C698" s="699"/>
      <c r="D698" s="699"/>
      <c r="E698" s="699"/>
      <c r="F698" s="699"/>
      <c r="G698" s="700"/>
      <c r="H698" s="409"/>
      <c r="I698" s="960"/>
      <c r="J698" s="382"/>
      <c r="K698" s="960"/>
    </row>
    <row r="699" spans="1:11" ht="13.5" thickBot="1" x14ac:dyDescent="0.25">
      <c r="A699" s="241" t="s">
        <v>1</v>
      </c>
      <c r="B699" s="774" t="e">
        <f t="shared" ref="B699:H699" si="151">B696/B695*100-100</f>
        <v>#DIV/0!</v>
      </c>
      <c r="C699" s="775" t="e">
        <f t="shared" si="151"/>
        <v>#DIV/0!</v>
      </c>
      <c r="D699" s="775" t="e">
        <f t="shared" si="151"/>
        <v>#DIV/0!</v>
      </c>
      <c r="E699" s="775" t="e">
        <f t="shared" si="151"/>
        <v>#DIV/0!</v>
      </c>
      <c r="F699" s="775" t="e">
        <f t="shared" si="151"/>
        <v>#DIV/0!</v>
      </c>
      <c r="G699" s="775" t="e">
        <f t="shared" si="151"/>
        <v>#DIV/0!</v>
      </c>
      <c r="H699" s="873" t="e">
        <f t="shared" si="151"/>
        <v>#DIV/0!</v>
      </c>
      <c r="I699" s="738"/>
      <c r="J699" s="960"/>
      <c r="K699" s="960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872">
        <f t="shared" si="152"/>
        <v>0</v>
      </c>
      <c r="I700" s="265" t="s">
        <v>56</v>
      </c>
      <c r="J700" s="290">
        <f>H687-H701</f>
        <v>19</v>
      </c>
      <c r="K700" s="266" t="e">
        <f>J700/H673</f>
        <v>#DIV/0!</v>
      </c>
    </row>
    <row r="701" spans="1:11" x14ac:dyDescent="0.2">
      <c r="A701" s="267" t="s">
        <v>51</v>
      </c>
      <c r="B701" s="851">
        <v>488</v>
      </c>
      <c r="C701" s="852">
        <v>519</v>
      </c>
      <c r="D701" s="852">
        <v>106</v>
      </c>
      <c r="E701" s="852">
        <v>524</v>
      </c>
      <c r="F701" s="852">
        <v>529</v>
      </c>
      <c r="G701" s="853">
        <v>535</v>
      </c>
      <c r="H701" s="371">
        <v>2701</v>
      </c>
      <c r="I701" s="960" t="s">
        <v>57</v>
      </c>
      <c r="J701" s="960">
        <v>156.63999999999999</v>
      </c>
      <c r="K701" s="960"/>
    </row>
    <row r="702" spans="1:11" x14ac:dyDescent="0.2">
      <c r="A702" s="267" t="s">
        <v>28</v>
      </c>
      <c r="B702" s="979">
        <v>156.19999999999996</v>
      </c>
      <c r="C702" s="980">
        <v>156.19999999999996</v>
      </c>
      <c r="D702" s="980">
        <v>156.19999999999996</v>
      </c>
      <c r="E702" s="980">
        <v>156.19999999999996</v>
      </c>
      <c r="F702" s="980">
        <v>156.19999999999996</v>
      </c>
      <c r="G702" s="981">
        <v>156.19999999999996</v>
      </c>
      <c r="H702" s="983"/>
      <c r="I702" s="960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-1.2000000000000455</v>
      </c>
      <c r="C703" s="221">
        <f t="shared" si="153"/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6">
        <f t="shared" si="153"/>
        <v>-1.2000000000000455</v>
      </c>
      <c r="H703" s="333"/>
      <c r="I703" s="960"/>
      <c r="J703" s="960"/>
      <c r="K703" s="960"/>
    </row>
    <row r="706" spans="1:11" ht="13.5" thickBot="1" x14ac:dyDescent="0.25"/>
    <row r="707" spans="1:11" ht="13.5" thickBot="1" x14ac:dyDescent="0.25">
      <c r="A707" s="272" t="s">
        <v>262</v>
      </c>
      <c r="B707" s="989" t="s">
        <v>50</v>
      </c>
      <c r="C707" s="990"/>
      <c r="D707" s="990"/>
      <c r="E707" s="990"/>
      <c r="F707" s="990"/>
      <c r="G707" s="991"/>
      <c r="H707" s="965" t="s">
        <v>0</v>
      </c>
      <c r="I707" s="213"/>
      <c r="J707" s="966"/>
      <c r="K707" s="966"/>
    </row>
    <row r="708" spans="1:11" ht="13.5" thickBot="1" x14ac:dyDescent="0.25">
      <c r="A708" s="231" t="s">
        <v>54</v>
      </c>
      <c r="B708" s="968">
        <v>1</v>
      </c>
      <c r="C708" s="969">
        <v>2</v>
      </c>
      <c r="D708" s="969">
        <v>3</v>
      </c>
      <c r="E708" s="969">
        <v>4</v>
      </c>
      <c r="F708" s="969">
        <v>5</v>
      </c>
      <c r="G708" s="970">
        <v>6</v>
      </c>
      <c r="H708" s="975"/>
      <c r="I708" s="229"/>
      <c r="J708" s="277"/>
      <c r="K708" s="353"/>
    </row>
    <row r="709" spans="1:11" x14ac:dyDescent="0.2">
      <c r="A709" s="236" t="s">
        <v>3</v>
      </c>
      <c r="B709" s="877">
        <v>4205</v>
      </c>
      <c r="C709" s="850">
        <v>4205</v>
      </c>
      <c r="D709" s="850">
        <v>4205</v>
      </c>
      <c r="E709" s="850">
        <v>4205</v>
      </c>
      <c r="F709" s="850">
        <v>4205</v>
      </c>
      <c r="G709" s="878">
        <v>4205</v>
      </c>
      <c r="H709" s="876">
        <v>4205</v>
      </c>
      <c r="I709" s="966"/>
      <c r="J709" s="277"/>
      <c r="K709" s="353"/>
    </row>
    <row r="710" spans="1:11" x14ac:dyDescent="0.2">
      <c r="A710" s="241" t="s">
        <v>6</v>
      </c>
      <c r="B710" s="242">
        <v>5377</v>
      </c>
      <c r="C710" s="243">
        <v>5075</v>
      </c>
      <c r="D710" s="243">
        <v>4535</v>
      </c>
      <c r="E710" s="243">
        <v>5055</v>
      </c>
      <c r="F710" s="243">
        <v>5313</v>
      </c>
      <c r="G710" s="244">
        <v>5232</v>
      </c>
      <c r="H710" s="366">
        <v>5163</v>
      </c>
      <c r="I710" s="406"/>
      <c r="J710" s="399"/>
      <c r="K710" s="399"/>
    </row>
    <row r="711" spans="1:11" x14ac:dyDescent="0.2">
      <c r="A711" s="231" t="s">
        <v>7</v>
      </c>
      <c r="B711" s="245">
        <v>72.5</v>
      </c>
      <c r="C711" s="246">
        <v>57.5</v>
      </c>
      <c r="D711" s="246">
        <v>33.299999999999997</v>
      </c>
      <c r="E711" s="246">
        <v>70</v>
      </c>
      <c r="F711" s="246">
        <v>72.5</v>
      </c>
      <c r="G711" s="247">
        <v>67.5</v>
      </c>
      <c r="H711" s="367">
        <v>62.3</v>
      </c>
      <c r="I711" s="554"/>
      <c r="J711" s="399"/>
      <c r="K711" s="399"/>
    </row>
    <row r="712" spans="1:11" ht="13.5" thickBot="1" x14ac:dyDescent="0.25">
      <c r="A712" s="231" t="s">
        <v>8</v>
      </c>
      <c r="B712" s="698">
        <v>8.8999999999999996E-2</v>
      </c>
      <c r="C712" s="699">
        <v>0.125</v>
      </c>
      <c r="D712" s="699">
        <v>0.17699999999999999</v>
      </c>
      <c r="E712" s="699">
        <v>0.11</v>
      </c>
      <c r="F712" s="699">
        <v>0.1</v>
      </c>
      <c r="G712" s="700">
        <v>0.107</v>
      </c>
      <c r="H712" s="409">
        <v>0.11700000000000001</v>
      </c>
      <c r="I712" s="966"/>
      <c r="J712" s="382"/>
      <c r="K712" s="966"/>
    </row>
    <row r="713" spans="1:11" ht="13.5" thickBot="1" x14ac:dyDescent="0.25">
      <c r="A713" s="241" t="s">
        <v>1</v>
      </c>
      <c r="B713" s="774">
        <f t="shared" ref="B713:H713" si="154">B710/B709*100-100</f>
        <v>27.871581450653977</v>
      </c>
      <c r="C713" s="775">
        <f t="shared" si="154"/>
        <v>20.689655172413794</v>
      </c>
      <c r="D713" s="775">
        <f t="shared" si="154"/>
        <v>7.8478002378121232</v>
      </c>
      <c r="E713" s="775">
        <f t="shared" si="154"/>
        <v>20.2140309155767</v>
      </c>
      <c r="F713" s="775">
        <f t="shared" si="154"/>
        <v>26.349583828775252</v>
      </c>
      <c r="G713" s="775">
        <f t="shared" si="154"/>
        <v>24.423305588585009</v>
      </c>
      <c r="H713" s="873">
        <f t="shared" si="154"/>
        <v>22.782401902497028</v>
      </c>
      <c r="I713" s="738"/>
      <c r="J713" s="966"/>
      <c r="K713" s="966"/>
    </row>
    <row r="714" spans="1:11" ht="13.5" thickBot="1" x14ac:dyDescent="0.25">
      <c r="A714" s="231" t="s">
        <v>27</v>
      </c>
      <c r="B714" s="220">
        <f>B710-B682</f>
        <v>279</v>
      </c>
      <c r="C714" s="221">
        <f t="shared" ref="C714:H714" si="155">C710-C682</f>
        <v>37</v>
      </c>
      <c r="D714" s="221">
        <f t="shared" si="155"/>
        <v>-357</v>
      </c>
      <c r="E714" s="221">
        <f t="shared" si="155"/>
        <v>-137</v>
      </c>
      <c r="F714" s="221">
        <f t="shared" si="155"/>
        <v>83</v>
      </c>
      <c r="G714" s="226">
        <f t="shared" si="155"/>
        <v>41</v>
      </c>
      <c r="H714" s="872">
        <f t="shared" si="155"/>
        <v>32</v>
      </c>
      <c r="I714" s="265" t="s">
        <v>56</v>
      </c>
      <c r="J714" s="290">
        <f>H701-H715</f>
        <v>25</v>
      </c>
      <c r="K714" s="266">
        <f>J714/H686</f>
        <v>0.22522522522522523</v>
      </c>
    </row>
    <row r="715" spans="1:11" x14ac:dyDescent="0.2">
      <c r="A715" s="267" t="s">
        <v>51</v>
      </c>
      <c r="B715" s="851">
        <v>485</v>
      </c>
      <c r="C715" s="852">
        <v>515</v>
      </c>
      <c r="D715" s="852">
        <v>101</v>
      </c>
      <c r="E715" s="852">
        <v>518</v>
      </c>
      <c r="F715" s="852">
        <v>526</v>
      </c>
      <c r="G715" s="853">
        <v>531</v>
      </c>
      <c r="H715" s="371">
        <v>2676</v>
      </c>
      <c r="I715" s="966" t="s">
        <v>57</v>
      </c>
      <c r="J715" s="966">
        <v>156.37</v>
      </c>
      <c r="K715" s="966"/>
    </row>
    <row r="716" spans="1:11" x14ac:dyDescent="0.2">
      <c r="A716" s="267" t="s">
        <v>28</v>
      </c>
      <c r="B716" s="971"/>
      <c r="C716" s="972"/>
      <c r="D716" s="972"/>
      <c r="E716" s="972"/>
      <c r="F716" s="972"/>
      <c r="G716" s="973"/>
      <c r="H716" s="983"/>
      <c r="I716" s="966" t="s">
        <v>26</v>
      </c>
      <c r="J716" s="215">
        <f>J715-J701</f>
        <v>-0.26999999999998181</v>
      </c>
      <c r="K716" s="228"/>
    </row>
    <row r="717" spans="1:11" ht="13.5" thickBot="1" x14ac:dyDescent="0.25">
      <c r="A717" s="268" t="s">
        <v>26</v>
      </c>
      <c r="B717" s="220">
        <f t="shared" ref="B717:G717" si="156">(B716-B687)</f>
        <v>-494</v>
      </c>
      <c r="C717" s="221">
        <f t="shared" si="156"/>
        <v>-520</v>
      </c>
      <c r="D717" s="221">
        <f t="shared" si="156"/>
        <v>-112</v>
      </c>
      <c r="E717" s="221">
        <f t="shared" si="156"/>
        <v>-528</v>
      </c>
      <c r="F717" s="221">
        <f t="shared" si="156"/>
        <v>-529</v>
      </c>
      <c r="G717" s="226">
        <f t="shared" si="156"/>
        <v>-537</v>
      </c>
      <c r="H717" s="333"/>
      <c r="I717" s="966"/>
      <c r="J717" s="966"/>
      <c r="K717" s="966"/>
    </row>
  </sheetData>
  <mergeCells count="143"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553:G553"/>
    <mergeCell ref="H553:H554"/>
    <mergeCell ref="B539:G539"/>
    <mergeCell ref="H539:H540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L370:L373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J366:J369"/>
    <mergeCell ref="H399:H400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B707:G707"/>
    <mergeCell ref="B665:G665"/>
    <mergeCell ref="H665:H666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</mergeCells>
  <conditionalFormatting sqref="B316:H3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0:G7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19"/>
  <sheetViews>
    <sheetView showGridLines="0" tabSelected="1" topLeftCell="A574" zoomScale="80" zoomScaleNormal="80" workbookViewId="0">
      <selection activeCell="L607" sqref="L607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53" t="s">
        <v>53</v>
      </c>
      <c r="C8" s="1054"/>
      <c r="D8" s="1054"/>
      <c r="E8" s="1054"/>
      <c r="F8" s="1054"/>
      <c r="G8" s="105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53" t="s">
        <v>53</v>
      </c>
      <c r="C21" s="1054"/>
      <c r="D21" s="1054"/>
      <c r="E21" s="1054"/>
      <c r="F21" s="1054"/>
      <c r="G21" s="1054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53" t="s">
        <v>53</v>
      </c>
      <c r="C34" s="1054"/>
      <c r="D34" s="1054"/>
      <c r="E34" s="1054"/>
      <c r="F34" s="1054"/>
      <c r="G34" s="1054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53" t="s">
        <v>53</v>
      </c>
      <c r="C47" s="1054"/>
      <c r="D47" s="1054"/>
      <c r="E47" s="1054"/>
      <c r="F47" s="1054"/>
      <c r="G47" s="1054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53" t="s">
        <v>53</v>
      </c>
      <c r="C60" s="1054"/>
      <c r="D60" s="1054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53" t="s">
        <v>53</v>
      </c>
      <c r="C73" s="1054"/>
      <c r="D73" s="1054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110" t="s">
        <v>53</v>
      </c>
      <c r="C86" s="1111"/>
      <c r="D86" s="1111"/>
      <c r="E86" s="1102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112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110" t="s">
        <v>53</v>
      </c>
      <c r="C99" s="1111"/>
      <c r="D99" s="1111"/>
      <c r="E99" s="1102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112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110" t="s">
        <v>53</v>
      </c>
      <c r="C112" s="1111"/>
      <c r="D112" s="1111"/>
      <c r="E112" s="1102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112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110" t="s">
        <v>53</v>
      </c>
      <c r="C125" s="1111"/>
      <c r="D125" s="1111"/>
      <c r="E125" s="1102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112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110" t="s">
        <v>53</v>
      </c>
      <c r="C138" s="1111"/>
      <c r="D138" s="1111"/>
      <c r="E138" s="1102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112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110" t="s">
        <v>53</v>
      </c>
      <c r="C151" s="1111"/>
      <c r="D151" s="1111"/>
      <c r="E151" s="1102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112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110" t="s">
        <v>53</v>
      </c>
      <c r="C164" s="1111"/>
      <c r="D164" s="1111"/>
      <c r="E164" s="1102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112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110" t="s">
        <v>53</v>
      </c>
      <c r="C177" s="1111"/>
      <c r="D177" s="1111"/>
      <c r="E177" s="1102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112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110" t="s">
        <v>53</v>
      </c>
      <c r="C190" s="1111"/>
      <c r="D190" s="1111"/>
      <c r="E190" s="1102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112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110" t="s">
        <v>53</v>
      </c>
      <c r="C203" s="1111"/>
      <c r="D203" s="1111"/>
      <c r="E203" s="1102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112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110" t="s">
        <v>53</v>
      </c>
      <c r="C216" s="1111"/>
      <c r="D216" s="1111"/>
      <c r="E216" s="1102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112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110" t="s">
        <v>53</v>
      </c>
      <c r="C229" s="1111"/>
      <c r="D229" s="1111"/>
      <c r="E229" s="1102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112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110" t="s">
        <v>53</v>
      </c>
      <c r="C242" s="1111"/>
      <c r="D242" s="1111"/>
      <c r="E242" s="1102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112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110" t="s">
        <v>53</v>
      </c>
      <c r="C255" s="1111"/>
      <c r="D255" s="1111"/>
      <c r="E255" s="1102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112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110" t="s">
        <v>53</v>
      </c>
      <c r="C268" s="1111"/>
      <c r="D268" s="1111"/>
      <c r="E268" s="1102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112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110" t="s">
        <v>53</v>
      </c>
      <c r="C282" s="1111"/>
      <c r="D282" s="1111"/>
      <c r="E282" s="1102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112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110" t="s">
        <v>53</v>
      </c>
      <c r="C296" s="1111"/>
      <c r="D296" s="1111"/>
      <c r="E296" s="1102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112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95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1001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89" t="s">
        <v>50</v>
      </c>
      <c r="C323" s="990"/>
      <c r="D323" s="990"/>
      <c r="E323" s="990"/>
      <c r="F323" s="990"/>
      <c r="G323" s="991"/>
      <c r="H323" s="995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1001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89" t="s">
        <v>50</v>
      </c>
      <c r="C336" s="990"/>
      <c r="D336" s="990"/>
      <c r="E336" s="990"/>
      <c r="F336" s="990"/>
      <c r="G336" s="991"/>
      <c r="H336" s="995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1001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89" t="s">
        <v>50</v>
      </c>
      <c r="C349" s="990"/>
      <c r="D349" s="990"/>
      <c r="E349" s="990"/>
      <c r="F349" s="990"/>
      <c r="G349" s="991"/>
      <c r="H349" s="995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1001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89" t="s">
        <v>50</v>
      </c>
      <c r="C362" s="990"/>
      <c r="D362" s="990"/>
      <c r="E362" s="990"/>
      <c r="F362" s="990"/>
      <c r="G362" s="991"/>
      <c r="H362" s="995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1001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89" t="s">
        <v>50</v>
      </c>
      <c r="C375" s="990"/>
      <c r="D375" s="990"/>
      <c r="E375" s="990"/>
      <c r="F375" s="990"/>
      <c r="G375" s="991"/>
      <c r="H375" s="995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1001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89" t="s">
        <v>50</v>
      </c>
      <c r="C388" s="990"/>
      <c r="D388" s="990"/>
      <c r="E388" s="990"/>
      <c r="F388" s="990"/>
      <c r="G388" s="991"/>
      <c r="H388" s="995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1001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89" t="s">
        <v>50</v>
      </c>
      <c r="C401" s="990"/>
      <c r="D401" s="990"/>
      <c r="E401" s="990"/>
      <c r="F401" s="990"/>
      <c r="G401" s="991"/>
      <c r="H401" s="995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1001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89" t="s">
        <v>50</v>
      </c>
      <c r="C414" s="990"/>
      <c r="D414" s="990"/>
      <c r="E414" s="990"/>
      <c r="F414" s="990"/>
      <c r="G414" s="991"/>
      <c r="H414" s="995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1001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89" t="s">
        <v>50</v>
      </c>
      <c r="C427" s="990"/>
      <c r="D427" s="990"/>
      <c r="E427" s="990"/>
      <c r="F427" s="990"/>
      <c r="G427" s="991"/>
      <c r="H427" s="995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1001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89" t="s">
        <v>50</v>
      </c>
      <c r="C440" s="990"/>
      <c r="D440" s="990"/>
      <c r="E440" s="990"/>
      <c r="F440" s="990"/>
      <c r="G440" s="991"/>
      <c r="H440" s="995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1001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89" t="s">
        <v>50</v>
      </c>
      <c r="C453" s="990"/>
      <c r="D453" s="990"/>
      <c r="E453" s="990"/>
      <c r="F453" s="990"/>
      <c r="G453" s="991"/>
      <c r="H453" s="995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1001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89" t="s">
        <v>50</v>
      </c>
      <c r="C466" s="990"/>
      <c r="D466" s="990"/>
      <c r="E466" s="990"/>
      <c r="F466" s="990"/>
      <c r="G466" s="991"/>
      <c r="H466" s="995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1001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79</v>
      </c>
      <c r="K473" s="266">
        <f>J473/H461</f>
        <v>0.26689189189189189</v>
      </c>
    </row>
    <row r="474" spans="1:11" x14ac:dyDescent="0.2">
      <c r="A474" s="267" t="s">
        <v>51</v>
      </c>
      <c r="B474" s="856">
        <f>[1]LM!$F$371</f>
        <v>39</v>
      </c>
      <c r="C474" s="857">
        <f>[1]LM!$R$371</f>
        <v>41</v>
      </c>
      <c r="D474" s="857">
        <f>[1]LM!$AD$371</f>
        <v>10</v>
      </c>
      <c r="E474" s="857">
        <f>[1]LM!$AP$371</f>
        <v>42</v>
      </c>
      <c r="F474" s="857">
        <f>[1]LM!$BB$371</f>
        <v>42</v>
      </c>
      <c r="G474" s="858">
        <f>[1]LM!$BN$371</f>
        <v>43</v>
      </c>
      <c r="H474" s="371">
        <f>SUM(B474:G474)</f>
        <v>217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89" t="s">
        <v>50</v>
      </c>
      <c r="C479" s="990"/>
      <c r="D479" s="990"/>
      <c r="E479" s="990"/>
      <c r="F479" s="990"/>
      <c r="G479" s="991"/>
      <c r="H479" s="995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57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-38</v>
      </c>
      <c r="K486" s="266">
        <f>J486/H474</f>
        <v>-0.17511520737327188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89" t="s">
        <v>50</v>
      </c>
      <c r="C492" s="990"/>
      <c r="D492" s="990"/>
      <c r="E492" s="990"/>
      <c r="F492" s="990"/>
      <c r="G492" s="991"/>
      <c r="H492" s="995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57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89" t="s">
        <v>50</v>
      </c>
      <c r="C505" s="990"/>
      <c r="D505" s="990"/>
      <c r="E505" s="990"/>
      <c r="F505" s="990"/>
      <c r="G505" s="991"/>
      <c r="H505" s="995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57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989" t="s">
        <v>50</v>
      </c>
      <c r="C518" s="990"/>
      <c r="D518" s="990"/>
      <c r="E518" s="990"/>
      <c r="F518" s="990"/>
      <c r="G518" s="991"/>
      <c r="H518" s="995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57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989" t="s">
        <v>50</v>
      </c>
      <c r="C531" s="990"/>
      <c r="D531" s="990"/>
      <c r="E531" s="990"/>
      <c r="F531" s="990"/>
      <c r="G531" s="991"/>
      <c r="H531" s="995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57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989" t="s">
        <v>50</v>
      </c>
      <c r="C544" s="990"/>
      <c r="D544" s="990"/>
      <c r="E544" s="990"/>
      <c r="F544" s="990"/>
      <c r="G544" s="991"/>
      <c r="H544" s="995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57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989" t="s">
        <v>50</v>
      </c>
      <c r="C557" s="990"/>
      <c r="D557" s="990"/>
      <c r="E557" s="990"/>
      <c r="F557" s="990"/>
      <c r="G557" s="991"/>
      <c r="H557" s="995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57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</v>
      </c>
      <c r="C566" s="693">
        <v>150</v>
      </c>
      <c r="D566" s="693">
        <v>150</v>
      </c>
      <c r="E566" s="694">
        <v>147</v>
      </c>
      <c r="F566" s="694">
        <v>147</v>
      </c>
      <c r="G566" s="695">
        <v>145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989" t="s">
        <v>50</v>
      </c>
      <c r="C570" s="990"/>
      <c r="D570" s="990"/>
      <c r="E570" s="990"/>
      <c r="F570" s="990"/>
      <c r="G570" s="991"/>
      <c r="H570" s="995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57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>
        <v>150.5</v>
      </c>
      <c r="C579" s="693">
        <v>150.5</v>
      </c>
      <c r="D579" s="693">
        <v>150.5</v>
      </c>
      <c r="E579" s="694">
        <v>147.5</v>
      </c>
      <c r="F579" s="694">
        <v>147.5</v>
      </c>
      <c r="G579" s="695">
        <v>145.5</v>
      </c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  <c r="I580" s="947"/>
      <c r="J580" s="947"/>
      <c r="K580" s="947"/>
    </row>
    <row r="582" spans="1:11" ht="13.5" thickBot="1" x14ac:dyDescent="0.25"/>
    <row r="583" spans="1:11" ht="13.5" thickBot="1" x14ac:dyDescent="0.25">
      <c r="A583" s="272" t="s">
        <v>260</v>
      </c>
      <c r="B583" s="989" t="s">
        <v>50</v>
      </c>
      <c r="C583" s="990"/>
      <c r="D583" s="990"/>
      <c r="E583" s="990"/>
      <c r="F583" s="990"/>
      <c r="G583" s="991"/>
      <c r="H583" s="995" t="s">
        <v>0</v>
      </c>
      <c r="I583" s="213">
        <v>64</v>
      </c>
      <c r="J583" s="955"/>
      <c r="K583" s="955"/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709">
        <v>6</v>
      </c>
      <c r="H584" s="1057"/>
      <c r="I584" s="229"/>
      <c r="J584" s="277"/>
      <c r="K584" s="353"/>
    </row>
    <row r="585" spans="1:11" x14ac:dyDescent="0.2">
      <c r="A585" s="236" t="s">
        <v>3</v>
      </c>
      <c r="B585" s="874">
        <v>4560</v>
      </c>
      <c r="C585" s="849">
        <v>4560</v>
      </c>
      <c r="D585" s="849">
        <v>4560</v>
      </c>
      <c r="E585" s="849">
        <v>4560</v>
      </c>
      <c r="F585" s="849">
        <v>4560</v>
      </c>
      <c r="G585" s="848">
        <v>4560</v>
      </c>
      <c r="H585" s="875">
        <v>4560</v>
      </c>
      <c r="I585" s="955"/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98">
        <v>2.5000000000000001E-2</v>
      </c>
      <c r="C588" s="699">
        <v>2.4E-2</v>
      </c>
      <c r="D588" s="699">
        <v>4.8000000000000001E-2</v>
      </c>
      <c r="E588" s="699">
        <v>3.2000000000000001E-2</v>
      </c>
      <c r="F588" s="699">
        <v>6.4000000000000001E-2</v>
      </c>
      <c r="G588" s="700">
        <v>6.5000000000000002E-2</v>
      </c>
      <c r="H588" s="558">
        <v>8.3000000000000004E-2</v>
      </c>
      <c r="I588" s="955"/>
      <c r="J588" s="382"/>
      <c r="K588" s="955"/>
    </row>
    <row r="589" spans="1:11" x14ac:dyDescent="0.2">
      <c r="A589" s="241" t="s">
        <v>1</v>
      </c>
      <c r="B589" s="774">
        <f>B586/B585*100-100</f>
        <v>3.3114035087719316</v>
      </c>
      <c r="C589" s="775">
        <f t="shared" ref="C589:H589" si="152">C586/C585*100-100</f>
        <v>14.01315789473685</v>
      </c>
      <c r="D589" s="775">
        <f t="shared" si="152"/>
        <v>3.7061403508771917</v>
      </c>
      <c r="E589" s="775">
        <f t="shared" si="152"/>
        <v>15.372807017543863</v>
      </c>
      <c r="F589" s="775">
        <f t="shared" si="152"/>
        <v>21.973684210526329</v>
      </c>
      <c r="G589" s="787">
        <f t="shared" si="152"/>
        <v>24.495614035087712</v>
      </c>
      <c r="H589" s="316">
        <f t="shared" si="152"/>
        <v>14.912280701754383</v>
      </c>
      <c r="I589" s="528"/>
      <c r="J589" s="955"/>
      <c r="K589" s="955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856">
        <v>47</v>
      </c>
      <c r="C591" s="857">
        <v>49</v>
      </c>
      <c r="D591" s="857">
        <v>9</v>
      </c>
      <c r="E591" s="857">
        <v>50</v>
      </c>
      <c r="F591" s="857">
        <v>49</v>
      </c>
      <c r="G591" s="858">
        <v>49</v>
      </c>
      <c r="H591" s="371">
        <f>SUM(B591:G591)</f>
        <v>253</v>
      </c>
      <c r="I591" s="955" t="s">
        <v>57</v>
      </c>
      <c r="J591" s="955">
        <v>148.84</v>
      </c>
      <c r="K591" s="955"/>
    </row>
    <row r="592" spans="1:11" x14ac:dyDescent="0.2">
      <c r="A592" s="267" t="s">
        <v>28</v>
      </c>
      <c r="B592" s="693">
        <v>151.5</v>
      </c>
      <c r="C592" s="694">
        <v>150.5</v>
      </c>
      <c r="D592" s="694">
        <v>152</v>
      </c>
      <c r="E592" s="694">
        <v>148.5</v>
      </c>
      <c r="F592" s="694">
        <v>147.5</v>
      </c>
      <c r="G592" s="695">
        <v>146.5</v>
      </c>
      <c r="H592" s="956"/>
      <c r="I592" s="955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1</v>
      </c>
      <c r="C593" s="220">
        <f t="shared" ref="C593:G593" si="154">(C592-C579)</f>
        <v>0</v>
      </c>
      <c r="D593" s="220">
        <f t="shared" si="154"/>
        <v>1.5</v>
      </c>
      <c r="E593" s="220">
        <f t="shared" si="154"/>
        <v>1</v>
      </c>
      <c r="F593" s="220">
        <f t="shared" si="154"/>
        <v>0</v>
      </c>
      <c r="G593" s="220">
        <f t="shared" si="154"/>
        <v>1</v>
      </c>
      <c r="H593" s="333"/>
      <c r="I593" s="955"/>
      <c r="J593" s="955"/>
      <c r="K593" s="955"/>
    </row>
    <row r="594" spans="1:11" s="960" customFormat="1" x14ac:dyDescent="0.2">
      <c r="A594" s="739"/>
      <c r="B594" s="946"/>
      <c r="C594" s="946"/>
      <c r="D594" s="946"/>
      <c r="E594" s="946"/>
      <c r="F594" s="946"/>
      <c r="G594" s="946"/>
      <c r="H594" s="740"/>
    </row>
    <row r="595" spans="1:11" ht="13.5" thickBot="1" x14ac:dyDescent="0.25"/>
    <row r="596" spans="1:11" ht="13.5" thickBot="1" x14ac:dyDescent="0.25">
      <c r="A596" s="272" t="s">
        <v>261</v>
      </c>
      <c r="B596" s="989" t="s">
        <v>50</v>
      </c>
      <c r="C596" s="990"/>
      <c r="D596" s="990"/>
      <c r="E596" s="990"/>
      <c r="F596" s="990"/>
      <c r="G596" s="991"/>
      <c r="H596" s="965" t="s">
        <v>0</v>
      </c>
      <c r="I596" s="213"/>
      <c r="J596" s="966"/>
      <c r="K596" s="966"/>
    </row>
    <row r="597" spans="1:11" x14ac:dyDescent="0.2">
      <c r="A597" s="231" t="s">
        <v>54</v>
      </c>
      <c r="B597" s="273">
        <v>1</v>
      </c>
      <c r="C597" s="275">
        <v>2</v>
      </c>
      <c r="D597" s="275">
        <v>3</v>
      </c>
      <c r="E597" s="275">
        <v>4</v>
      </c>
      <c r="F597" s="275">
        <v>5</v>
      </c>
      <c r="G597" s="709">
        <v>6</v>
      </c>
      <c r="H597" s="976"/>
      <c r="I597" s="229"/>
      <c r="J597" s="277"/>
      <c r="K597" s="353"/>
    </row>
    <row r="598" spans="1:11" x14ac:dyDescent="0.2">
      <c r="A598" s="236" t="s">
        <v>3</v>
      </c>
      <c r="B598" s="874">
        <v>4580</v>
      </c>
      <c r="C598" s="849">
        <v>4580</v>
      </c>
      <c r="D598" s="849">
        <v>4580</v>
      </c>
      <c r="E598" s="849">
        <v>4580</v>
      </c>
      <c r="F598" s="849">
        <v>4580</v>
      </c>
      <c r="G598" s="848">
        <v>4580</v>
      </c>
      <c r="H598" s="875">
        <v>4580</v>
      </c>
      <c r="I598" s="966"/>
      <c r="J598" s="277"/>
      <c r="K598" s="353"/>
    </row>
    <row r="599" spans="1:11" x14ac:dyDescent="0.2">
      <c r="A599" s="241" t="s">
        <v>6</v>
      </c>
      <c r="B599" s="242">
        <v>4786</v>
      </c>
      <c r="C599" s="243">
        <v>5164</v>
      </c>
      <c r="D599" s="243">
        <v>4648</v>
      </c>
      <c r="E599" s="243">
        <v>5292</v>
      </c>
      <c r="F599" s="243">
        <v>5299</v>
      </c>
      <c r="G599" s="244">
        <v>5517</v>
      </c>
      <c r="H599" s="318">
        <v>5170</v>
      </c>
      <c r="I599" s="406"/>
      <c r="J599" s="399"/>
      <c r="K599" s="399"/>
    </row>
    <row r="600" spans="1:11" x14ac:dyDescent="0.2">
      <c r="A600" s="231" t="s">
        <v>7</v>
      </c>
      <c r="B600" s="245">
        <v>91.7</v>
      </c>
      <c r="C600" s="246">
        <v>100</v>
      </c>
      <c r="D600" s="246">
        <v>80</v>
      </c>
      <c r="E600" s="246">
        <v>100</v>
      </c>
      <c r="F600" s="246">
        <v>100</v>
      </c>
      <c r="G600" s="247">
        <v>91.7</v>
      </c>
      <c r="H600" s="283">
        <v>81.8</v>
      </c>
      <c r="I600" s="554"/>
      <c r="J600" s="399"/>
      <c r="K600" s="399"/>
    </row>
    <row r="601" spans="1:11" ht="13.5" thickBot="1" x14ac:dyDescent="0.25">
      <c r="A601" s="231" t="s">
        <v>8</v>
      </c>
      <c r="B601" s="698">
        <v>4.5999999999999999E-2</v>
      </c>
      <c r="C601" s="699">
        <v>4.2000000000000003E-2</v>
      </c>
      <c r="D601" s="699">
        <v>8.7999999999999995E-2</v>
      </c>
      <c r="E601" s="699">
        <v>4.3999999999999997E-2</v>
      </c>
      <c r="F601" s="699">
        <v>4.7E-2</v>
      </c>
      <c r="G601" s="700">
        <v>6.3E-2</v>
      </c>
      <c r="H601" s="558">
        <v>7.2999999999999995E-2</v>
      </c>
      <c r="I601" s="966"/>
      <c r="J601" s="382"/>
      <c r="K601" s="966"/>
    </row>
    <row r="602" spans="1:11" x14ac:dyDescent="0.2">
      <c r="A602" s="241" t="s">
        <v>1</v>
      </c>
      <c r="B602" s="774">
        <f t="shared" ref="B602:H602" si="155">B599/B598*100-100</f>
        <v>4.4978165938864549</v>
      </c>
      <c r="C602" s="775">
        <f t="shared" si="155"/>
        <v>12.751091703056773</v>
      </c>
      <c r="D602" s="775">
        <f t="shared" si="155"/>
        <v>1.4847161572052414</v>
      </c>
      <c r="E602" s="775">
        <f t="shared" si="155"/>
        <v>15.545851528384276</v>
      </c>
      <c r="F602" s="775">
        <f t="shared" si="155"/>
        <v>15.698689956331876</v>
      </c>
      <c r="G602" s="787">
        <f t="shared" si="155"/>
        <v>20.458515283842786</v>
      </c>
      <c r="H602" s="316">
        <f t="shared" si="155"/>
        <v>12.882096069868993</v>
      </c>
      <c r="I602" s="528"/>
      <c r="J602" s="966"/>
      <c r="K602" s="966"/>
    </row>
    <row r="603" spans="1:11" ht="13.5" thickBot="1" x14ac:dyDescent="0.25">
      <c r="A603" s="231" t="s">
        <v>27</v>
      </c>
      <c r="B603" s="257">
        <f t="shared" ref="B603:H603" si="156">B599-B586</f>
        <v>75</v>
      </c>
      <c r="C603" s="257">
        <f t="shared" si="156"/>
        <v>-35</v>
      </c>
      <c r="D603" s="257">
        <f t="shared" si="156"/>
        <v>-81</v>
      </c>
      <c r="E603" s="257">
        <f t="shared" si="156"/>
        <v>31</v>
      </c>
      <c r="F603" s="257">
        <f t="shared" si="156"/>
        <v>-263</v>
      </c>
      <c r="G603" s="257">
        <f t="shared" si="156"/>
        <v>-160</v>
      </c>
      <c r="H603" s="288">
        <f t="shared" si="156"/>
        <v>-70</v>
      </c>
      <c r="I603" s="265" t="s">
        <v>56</v>
      </c>
      <c r="J603" s="290">
        <f>H591-H604</f>
        <v>35</v>
      </c>
      <c r="K603" s="266">
        <f>J603/H591</f>
        <v>0.13833992094861661</v>
      </c>
    </row>
    <row r="604" spans="1:11" x14ac:dyDescent="0.2">
      <c r="A604" s="267" t="s">
        <v>51</v>
      </c>
      <c r="B604" s="851">
        <v>40</v>
      </c>
      <c r="C604" s="852">
        <v>41</v>
      </c>
      <c r="D604" s="852">
        <v>10</v>
      </c>
      <c r="E604" s="852">
        <v>42</v>
      </c>
      <c r="F604" s="852">
        <v>42</v>
      </c>
      <c r="G604" s="853">
        <v>43</v>
      </c>
      <c r="H604" s="371">
        <f>SUM(B604:G604)</f>
        <v>218</v>
      </c>
      <c r="I604" s="966" t="s">
        <v>57</v>
      </c>
      <c r="J604" s="966">
        <v>149.6</v>
      </c>
      <c r="K604" s="966"/>
    </row>
    <row r="605" spans="1:11" x14ac:dyDescent="0.2">
      <c r="A605" s="267" t="s">
        <v>28</v>
      </c>
      <c r="B605" s="693">
        <v>151.5</v>
      </c>
      <c r="C605" s="694">
        <v>150.5</v>
      </c>
      <c r="D605" s="694">
        <v>152</v>
      </c>
      <c r="E605" s="694">
        <v>148.5</v>
      </c>
      <c r="F605" s="694">
        <v>147.5</v>
      </c>
      <c r="G605" s="695">
        <v>146.5</v>
      </c>
      <c r="H605" s="967">
        <v>149.00398406374498</v>
      </c>
      <c r="I605" s="966" t="s">
        <v>26</v>
      </c>
      <c r="J605" s="215">
        <f>J604-J591</f>
        <v>0.75999999999999091</v>
      </c>
      <c r="K605" s="228"/>
    </row>
    <row r="606" spans="1:11" ht="13.5" thickBot="1" x14ac:dyDescent="0.25">
      <c r="A606" s="268" t="s">
        <v>26</v>
      </c>
      <c r="B606" s="220">
        <f t="shared" ref="B606:G606" si="157">(B605-B592)</f>
        <v>0</v>
      </c>
      <c r="C606" s="221">
        <f t="shared" si="157"/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6">
        <f t="shared" si="157"/>
        <v>0</v>
      </c>
      <c r="H606" s="333"/>
      <c r="I606" s="960"/>
      <c r="J606" s="960"/>
      <c r="K606" s="960"/>
    </row>
    <row r="608" spans="1:11" ht="13.5" thickBot="1" x14ac:dyDescent="0.25"/>
    <row r="609" spans="1:11" ht="13.5" thickBot="1" x14ac:dyDescent="0.25">
      <c r="A609" s="272" t="s">
        <v>262</v>
      </c>
      <c r="B609" s="989" t="s">
        <v>50</v>
      </c>
      <c r="C609" s="990"/>
      <c r="D609" s="990"/>
      <c r="E609" s="990"/>
      <c r="F609" s="990"/>
      <c r="G609" s="991"/>
      <c r="H609" s="965" t="s">
        <v>0</v>
      </c>
      <c r="I609" s="213"/>
      <c r="J609" s="966"/>
      <c r="K609" s="966"/>
    </row>
    <row r="610" spans="1:11" x14ac:dyDescent="0.2">
      <c r="A610" s="231" t="s">
        <v>54</v>
      </c>
      <c r="B610" s="273">
        <v>1</v>
      </c>
      <c r="C610" s="275">
        <v>2</v>
      </c>
      <c r="D610" s="275">
        <v>3</v>
      </c>
      <c r="E610" s="275">
        <v>4</v>
      </c>
      <c r="F610" s="275">
        <v>5</v>
      </c>
      <c r="G610" s="709">
        <v>6</v>
      </c>
      <c r="H610" s="974"/>
      <c r="I610" s="229"/>
      <c r="J610" s="277"/>
      <c r="K610" s="353"/>
    </row>
    <row r="611" spans="1:11" x14ac:dyDescent="0.2">
      <c r="A611" s="236" t="s">
        <v>3</v>
      </c>
      <c r="B611" s="982">
        <v>4600</v>
      </c>
      <c r="C611" s="982">
        <v>4600</v>
      </c>
      <c r="D611" s="982">
        <v>4600</v>
      </c>
      <c r="E611" s="982">
        <v>4600</v>
      </c>
      <c r="F611" s="982">
        <v>4600</v>
      </c>
      <c r="G611" s="982">
        <v>4600</v>
      </c>
      <c r="H611" s="982">
        <v>4600</v>
      </c>
      <c r="I611" s="966"/>
      <c r="J611" s="277"/>
      <c r="K611" s="353"/>
    </row>
    <row r="612" spans="1:11" x14ac:dyDescent="0.2">
      <c r="A612" s="241" t="s">
        <v>6</v>
      </c>
      <c r="B612" s="242">
        <v>4905</v>
      </c>
      <c r="C612" s="243">
        <v>5041</v>
      </c>
      <c r="D612" s="243">
        <v>4450</v>
      </c>
      <c r="E612" s="243">
        <v>5303</v>
      </c>
      <c r="F612" s="243">
        <v>5397</v>
      </c>
      <c r="G612" s="244">
        <v>5629</v>
      </c>
      <c r="H612" s="318">
        <v>5182</v>
      </c>
      <c r="I612" s="406"/>
      <c r="J612" s="399"/>
      <c r="K612" s="399"/>
    </row>
    <row r="613" spans="1:11" x14ac:dyDescent="0.2">
      <c r="A613" s="231" t="s">
        <v>7</v>
      </c>
      <c r="B613" s="245">
        <v>100</v>
      </c>
      <c r="C613" s="246">
        <v>100</v>
      </c>
      <c r="D613" s="246">
        <v>40</v>
      </c>
      <c r="E613" s="246">
        <v>100</v>
      </c>
      <c r="F613" s="246">
        <v>80</v>
      </c>
      <c r="G613" s="247">
        <v>90</v>
      </c>
      <c r="H613" s="283">
        <v>81.8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3.2000000000000001E-2</v>
      </c>
      <c r="C614" s="699">
        <v>4.4999999999999998E-2</v>
      </c>
      <c r="D614" s="699">
        <v>0.13</v>
      </c>
      <c r="E614" s="699">
        <v>2.9000000000000001E-2</v>
      </c>
      <c r="F614" s="699">
        <v>6.2E-2</v>
      </c>
      <c r="G614" s="700">
        <v>6.2E-2</v>
      </c>
      <c r="H614" s="558">
        <v>8.5000000000000006E-2</v>
      </c>
      <c r="I614" s="966"/>
      <c r="J614" s="382"/>
      <c r="K614" s="966"/>
    </row>
    <row r="615" spans="1:11" x14ac:dyDescent="0.2">
      <c r="A615" s="241" t="s">
        <v>1</v>
      </c>
      <c r="B615" s="774">
        <f>B612/B611*100-100</f>
        <v>6.6304347826087024</v>
      </c>
      <c r="C615" s="775">
        <f t="shared" ref="C615:H615" si="158">C612/C611*100-100</f>
        <v>9.5869565217391255</v>
      </c>
      <c r="D615" s="775">
        <f t="shared" si="158"/>
        <v>-3.2608695652173907</v>
      </c>
      <c r="E615" s="775">
        <f t="shared" si="158"/>
        <v>15.282608695652172</v>
      </c>
      <c r="F615" s="775">
        <f t="shared" si="158"/>
        <v>17.326086956521735</v>
      </c>
      <c r="G615" s="787">
        <f t="shared" si="158"/>
        <v>22.369565217391312</v>
      </c>
      <c r="H615" s="316">
        <f t="shared" si="158"/>
        <v>12.65217391304347</v>
      </c>
      <c r="I615" s="528"/>
      <c r="J615" s="966"/>
      <c r="K615" s="966"/>
    </row>
    <row r="616" spans="1:11" ht="13.5" thickBot="1" x14ac:dyDescent="0.25">
      <c r="A616" s="231" t="s">
        <v>27</v>
      </c>
      <c r="B616" s="257">
        <f>B612-B599</f>
        <v>119</v>
      </c>
      <c r="C616" s="257">
        <f t="shared" ref="C616:H616" si="159">C612-C599</f>
        <v>-123</v>
      </c>
      <c r="D616" s="257">
        <f t="shared" si="159"/>
        <v>-198</v>
      </c>
      <c r="E616" s="257">
        <f t="shared" si="159"/>
        <v>11</v>
      </c>
      <c r="F616" s="257">
        <f t="shared" si="159"/>
        <v>98</v>
      </c>
      <c r="G616" s="257">
        <f t="shared" si="159"/>
        <v>112</v>
      </c>
      <c r="H616" s="288">
        <f t="shared" si="159"/>
        <v>12</v>
      </c>
      <c r="I616" s="265" t="s">
        <v>56</v>
      </c>
      <c r="J616" s="290">
        <f>H604-H617</f>
        <v>0</v>
      </c>
      <c r="K616" s="266">
        <f>J616/H603</f>
        <v>0</v>
      </c>
    </row>
    <row r="617" spans="1:11" x14ac:dyDescent="0.2">
      <c r="A617" s="267" t="s">
        <v>51</v>
      </c>
      <c r="B617" s="851">
        <v>40</v>
      </c>
      <c r="C617" s="852">
        <v>41</v>
      </c>
      <c r="D617" s="852">
        <v>10</v>
      </c>
      <c r="E617" s="852">
        <v>42</v>
      </c>
      <c r="F617" s="852">
        <v>42</v>
      </c>
      <c r="G617" s="853">
        <v>43</v>
      </c>
      <c r="H617" s="371">
        <f>SUM(B617:G617)</f>
        <v>218</v>
      </c>
      <c r="I617" s="966" t="s">
        <v>57</v>
      </c>
      <c r="J617" s="966">
        <v>149.02000000000001</v>
      </c>
      <c r="K617" s="966"/>
    </row>
    <row r="618" spans="1:11" x14ac:dyDescent="0.2">
      <c r="A618" s="267" t="s">
        <v>28</v>
      </c>
      <c r="B618" s="693">
        <v>151.5</v>
      </c>
      <c r="C618" s="694">
        <v>150.5</v>
      </c>
      <c r="D618" s="694">
        <v>152</v>
      </c>
      <c r="E618" s="694">
        <v>148.5</v>
      </c>
      <c r="F618" s="694">
        <v>147.5</v>
      </c>
      <c r="G618" s="695">
        <v>146.5</v>
      </c>
      <c r="H618" s="967"/>
      <c r="I618" s="966" t="s">
        <v>26</v>
      </c>
      <c r="J618" s="215">
        <f>J617-J603</f>
        <v>114.02000000000001</v>
      </c>
      <c r="K618" s="228"/>
    </row>
    <row r="619" spans="1:11" ht="13.5" thickBot="1" x14ac:dyDescent="0.25">
      <c r="A619" s="268" t="s">
        <v>26</v>
      </c>
      <c r="B619" s="220">
        <f>(B618-B605)</f>
        <v>0</v>
      </c>
      <c r="C619" s="221">
        <f t="shared" ref="C619:G619" si="160">(C618-C605)</f>
        <v>0</v>
      </c>
      <c r="D619" s="221">
        <f t="shared" si="160"/>
        <v>0</v>
      </c>
      <c r="E619" s="221">
        <f t="shared" si="160"/>
        <v>0</v>
      </c>
      <c r="F619" s="221">
        <f t="shared" si="160"/>
        <v>0</v>
      </c>
      <c r="G619" s="226">
        <f t="shared" si="160"/>
        <v>0</v>
      </c>
      <c r="H619" s="333"/>
      <c r="I619" s="966"/>
      <c r="J619" s="966"/>
      <c r="K619" s="966"/>
    </row>
  </sheetData>
  <mergeCells count="85">
    <mergeCell ref="B583:G583"/>
    <mergeCell ref="H583:H584"/>
    <mergeCell ref="B440:G440"/>
    <mergeCell ref="H440:H441"/>
    <mergeCell ref="B557:G557"/>
    <mergeCell ref="H557:H558"/>
    <mergeCell ref="B492:G492"/>
    <mergeCell ref="H492:H493"/>
    <mergeCell ref="B570:G570"/>
    <mergeCell ref="H570:H571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B388:G388"/>
    <mergeCell ref="H388:H389"/>
    <mergeCell ref="B401:G401"/>
    <mergeCell ref="H401:H402"/>
    <mergeCell ref="B414:G414"/>
    <mergeCell ref="H414:H415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10:H311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596:G596"/>
    <mergeCell ref="B609:G609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B190:D190"/>
    <mergeCell ref="E190:E191"/>
  </mergeCells>
  <conditionalFormatting sqref="B193:D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4" t="s">
        <v>18</v>
      </c>
      <c r="C4" s="985"/>
      <c r="D4" s="985"/>
      <c r="E4" s="985"/>
      <c r="F4" s="985"/>
      <c r="G4" s="985"/>
      <c r="H4" s="985"/>
      <c r="I4" s="985"/>
      <c r="J4" s="986"/>
      <c r="K4" s="984" t="s">
        <v>21</v>
      </c>
      <c r="L4" s="985"/>
      <c r="M4" s="985"/>
      <c r="N4" s="985"/>
      <c r="O4" s="985"/>
      <c r="P4" s="985"/>
      <c r="Q4" s="985"/>
      <c r="R4" s="985"/>
      <c r="S4" s="985"/>
      <c r="T4" s="985"/>
      <c r="U4" s="985"/>
      <c r="V4" s="985"/>
      <c r="W4" s="9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4" t="s">
        <v>23</v>
      </c>
      <c r="C17" s="985"/>
      <c r="D17" s="985"/>
      <c r="E17" s="985"/>
      <c r="F17" s="9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4" t="s">
        <v>18</v>
      </c>
      <c r="C4" s="985"/>
      <c r="D4" s="985"/>
      <c r="E4" s="985"/>
      <c r="F4" s="985"/>
      <c r="G4" s="985"/>
      <c r="H4" s="985"/>
      <c r="I4" s="985"/>
      <c r="J4" s="986"/>
      <c r="K4" s="984" t="s">
        <v>21</v>
      </c>
      <c r="L4" s="985"/>
      <c r="M4" s="985"/>
      <c r="N4" s="985"/>
      <c r="O4" s="985"/>
      <c r="P4" s="985"/>
      <c r="Q4" s="985"/>
      <c r="R4" s="985"/>
      <c r="S4" s="985"/>
      <c r="T4" s="985"/>
      <c r="U4" s="985"/>
      <c r="V4" s="985"/>
      <c r="W4" s="9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4" t="s">
        <v>23</v>
      </c>
      <c r="C17" s="985"/>
      <c r="D17" s="985"/>
      <c r="E17" s="985"/>
      <c r="F17" s="9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4" t="s">
        <v>18</v>
      </c>
      <c r="C4" s="985"/>
      <c r="D4" s="985"/>
      <c r="E4" s="985"/>
      <c r="F4" s="985"/>
      <c r="G4" s="985"/>
      <c r="H4" s="985"/>
      <c r="I4" s="985"/>
      <c r="J4" s="986"/>
      <c r="K4" s="984" t="s">
        <v>21</v>
      </c>
      <c r="L4" s="985"/>
      <c r="M4" s="985"/>
      <c r="N4" s="985"/>
      <c r="O4" s="985"/>
      <c r="P4" s="985"/>
      <c r="Q4" s="985"/>
      <c r="R4" s="985"/>
      <c r="S4" s="985"/>
      <c r="T4" s="985"/>
      <c r="U4" s="985"/>
      <c r="V4" s="985"/>
      <c r="W4" s="9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4" t="s">
        <v>23</v>
      </c>
      <c r="C17" s="985"/>
      <c r="D17" s="985"/>
      <c r="E17" s="985"/>
      <c r="F17" s="9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7" t="s">
        <v>42</v>
      </c>
      <c r="B1" s="98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87" t="s">
        <v>42</v>
      </c>
      <c r="B1" s="98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88" t="s">
        <v>42</v>
      </c>
      <c r="B1" s="98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7" t="s">
        <v>42</v>
      </c>
      <c r="B1" s="98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90"/>
  <sheetViews>
    <sheetView showGridLines="0" topLeftCell="A649" zoomScale="70" zoomScaleNormal="70" workbookViewId="0">
      <selection activeCell="AA686" sqref="AA686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46"/>
      <c r="G2" s="1046"/>
      <c r="H2" s="1046"/>
      <c r="I2" s="1046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46"/>
      <c r="AH6" s="1046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53" t="s">
        <v>53</v>
      </c>
      <c r="C8" s="1054"/>
      <c r="D8" s="1054"/>
      <c r="E8" s="1054"/>
      <c r="F8" s="1054"/>
      <c r="G8" s="1054"/>
      <c r="H8" s="1054"/>
      <c r="I8" s="1054"/>
      <c r="J8" s="1054"/>
      <c r="K8" s="1054"/>
      <c r="L8" s="1053" t="s">
        <v>63</v>
      </c>
      <c r="M8" s="1054"/>
      <c r="N8" s="1054"/>
      <c r="O8" s="1054"/>
      <c r="P8" s="1054"/>
      <c r="Q8" s="1054"/>
      <c r="R8" s="1054"/>
      <c r="S8" s="1054"/>
      <c r="T8" s="1054"/>
      <c r="U8" s="1054"/>
      <c r="V8" s="1055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53" t="s">
        <v>53</v>
      </c>
      <c r="C22" s="1054"/>
      <c r="D22" s="1054"/>
      <c r="E22" s="1054"/>
      <c r="F22" s="1054"/>
      <c r="G22" s="1054"/>
      <c r="H22" s="1054"/>
      <c r="I22" s="1054"/>
      <c r="J22" s="1054"/>
      <c r="K22" s="1054"/>
      <c r="L22" s="1053" t="s">
        <v>63</v>
      </c>
      <c r="M22" s="1054"/>
      <c r="N22" s="1054"/>
      <c r="O22" s="1054"/>
      <c r="P22" s="1054"/>
      <c r="Q22" s="1054"/>
      <c r="R22" s="1054"/>
      <c r="S22" s="1054"/>
      <c r="T22" s="1054"/>
      <c r="U22" s="1054"/>
      <c r="V22" s="1055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53" t="s">
        <v>53</v>
      </c>
      <c r="C36" s="1054"/>
      <c r="D36" s="1054"/>
      <c r="E36" s="1054"/>
      <c r="F36" s="1054"/>
      <c r="G36" s="1054"/>
      <c r="H36" s="1054"/>
      <c r="I36" s="1054"/>
      <c r="J36" s="1054"/>
      <c r="K36" s="1054"/>
      <c r="L36" s="1053" t="s">
        <v>63</v>
      </c>
      <c r="M36" s="1054"/>
      <c r="N36" s="1054"/>
      <c r="O36" s="1054"/>
      <c r="P36" s="1054"/>
      <c r="Q36" s="1054"/>
      <c r="R36" s="1054"/>
      <c r="S36" s="1054"/>
      <c r="T36" s="1054"/>
      <c r="U36" s="1054"/>
      <c r="V36" s="1055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56" t="s">
        <v>67</v>
      </c>
      <c r="AC40" s="1056"/>
      <c r="AD40" s="1056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56"/>
      <c r="AC41" s="1056"/>
      <c r="AD41" s="1056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56"/>
      <c r="AC42" s="1056"/>
      <c r="AD42" s="1056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69" t="s">
        <v>77</v>
      </c>
      <c r="AF48" s="1070"/>
      <c r="AG48" s="1070"/>
      <c r="AH48" s="1071"/>
      <c r="AI48" s="375"/>
      <c r="AJ48" s="210"/>
      <c r="AK48" s="1063" t="s">
        <v>85</v>
      </c>
      <c r="AL48" s="1064"/>
      <c r="AM48" s="1064"/>
      <c r="AN48" s="1065"/>
    </row>
    <row r="49" spans="1:45" x14ac:dyDescent="0.2">
      <c r="AE49" s="1072" t="s">
        <v>78</v>
      </c>
      <c r="AF49" s="1073"/>
      <c r="AG49" s="1073"/>
      <c r="AH49" s="1074"/>
      <c r="AI49" s="375"/>
      <c r="AJ49" s="210"/>
      <c r="AK49" s="1066" t="s">
        <v>86</v>
      </c>
      <c r="AL49" s="1067"/>
      <c r="AM49" s="1067"/>
      <c r="AN49" s="1068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46"/>
      <c r="AQ50" s="1046"/>
      <c r="AR50" s="1046"/>
      <c r="AS50" s="1046"/>
    </row>
    <row r="51" spans="1:45" ht="13.5" thickBot="1" x14ac:dyDescent="0.25">
      <c r="A51" s="230" t="s">
        <v>76</v>
      </c>
      <c r="B51" s="1053" t="s">
        <v>53</v>
      </c>
      <c r="C51" s="1054"/>
      <c r="D51" s="1054"/>
      <c r="E51" s="1054"/>
      <c r="F51" s="1054"/>
      <c r="G51" s="1054"/>
      <c r="H51" s="1054"/>
      <c r="I51" s="1054"/>
      <c r="J51" s="1054"/>
      <c r="K51" s="1054"/>
      <c r="L51" s="1054"/>
      <c r="M51" s="1055"/>
      <c r="N51" s="1053" t="s">
        <v>63</v>
      </c>
      <c r="O51" s="1054"/>
      <c r="P51" s="1054"/>
      <c r="Q51" s="1054"/>
      <c r="R51" s="1054"/>
      <c r="S51" s="1054"/>
      <c r="T51" s="1054"/>
      <c r="U51" s="1054"/>
      <c r="V51" s="1054"/>
      <c r="W51" s="1054"/>
      <c r="X51" s="1055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46"/>
      <c r="AQ51" s="1046"/>
      <c r="AR51" s="1046"/>
      <c r="AS51" s="1046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53" t="s">
        <v>53</v>
      </c>
      <c r="C66" s="1054"/>
      <c r="D66" s="1054"/>
      <c r="E66" s="1054"/>
      <c r="F66" s="1054"/>
      <c r="G66" s="1054"/>
      <c r="H66" s="1054"/>
      <c r="I66" s="1054"/>
      <c r="J66" s="1054"/>
      <c r="K66" s="1054"/>
      <c r="L66" s="1054"/>
      <c r="M66" s="1055"/>
      <c r="N66" s="1053" t="s">
        <v>63</v>
      </c>
      <c r="O66" s="1054"/>
      <c r="P66" s="1054"/>
      <c r="Q66" s="1054"/>
      <c r="R66" s="1054"/>
      <c r="S66" s="1054"/>
      <c r="T66" s="1054"/>
      <c r="U66" s="1054"/>
      <c r="V66" s="1054"/>
      <c r="W66" s="1054"/>
      <c r="X66" s="1055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53" t="s">
        <v>53</v>
      </c>
      <c r="C80" s="1054"/>
      <c r="D80" s="1054"/>
      <c r="E80" s="1054"/>
      <c r="F80" s="1054"/>
      <c r="G80" s="1054"/>
      <c r="H80" s="1054"/>
      <c r="I80" s="1054"/>
      <c r="J80" s="1054"/>
      <c r="K80" s="1054"/>
      <c r="L80" s="1054"/>
      <c r="M80" s="1055"/>
      <c r="N80" s="1053" t="s">
        <v>63</v>
      </c>
      <c r="O80" s="1054"/>
      <c r="P80" s="1054"/>
      <c r="Q80" s="1054"/>
      <c r="R80" s="1054"/>
      <c r="S80" s="1054"/>
      <c r="T80" s="1054"/>
      <c r="U80" s="1054"/>
      <c r="V80" s="1054"/>
      <c r="W80" s="1054"/>
      <c r="X80" s="1055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89" t="s">
        <v>53</v>
      </c>
      <c r="C94" s="990"/>
      <c r="D94" s="990"/>
      <c r="E94" s="990"/>
      <c r="F94" s="990"/>
      <c r="G94" s="990"/>
      <c r="H94" s="990"/>
      <c r="I94" s="990"/>
      <c r="J94" s="990"/>
      <c r="K94" s="990"/>
      <c r="L94" s="990"/>
      <c r="M94" s="991"/>
      <c r="N94" s="989" t="s">
        <v>63</v>
      </c>
      <c r="O94" s="990"/>
      <c r="P94" s="990"/>
      <c r="Q94" s="990"/>
      <c r="R94" s="990"/>
      <c r="S94" s="990"/>
      <c r="T94" s="990"/>
      <c r="U94" s="990"/>
      <c r="V94" s="990"/>
      <c r="W94" s="990"/>
      <c r="X94" s="991"/>
      <c r="Y94" s="995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57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5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89" t="s">
        <v>53</v>
      </c>
      <c r="C108" s="990"/>
      <c r="D108" s="990"/>
      <c r="E108" s="990"/>
      <c r="F108" s="990"/>
      <c r="G108" s="990"/>
      <c r="H108" s="990"/>
      <c r="I108" s="990"/>
      <c r="J108" s="990"/>
      <c r="K108" s="990"/>
      <c r="L108" s="990"/>
      <c r="M108" s="991"/>
      <c r="N108" s="989" t="s">
        <v>63</v>
      </c>
      <c r="O108" s="990"/>
      <c r="P108" s="990"/>
      <c r="Q108" s="990"/>
      <c r="R108" s="990"/>
      <c r="S108" s="990"/>
      <c r="T108" s="990"/>
      <c r="U108" s="990"/>
      <c r="V108" s="990"/>
      <c r="W108" s="990"/>
      <c r="X108" s="991"/>
      <c r="Y108" s="995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57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58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60" t="s">
        <v>63</v>
      </c>
      <c r="AF122" s="1061"/>
      <c r="AG122" s="1061"/>
      <c r="AH122" s="1061"/>
      <c r="AI122" s="1061"/>
      <c r="AJ122" s="1062"/>
      <c r="AL122" s="1060" t="s">
        <v>63</v>
      </c>
      <c r="AM122" s="1061"/>
      <c r="AN122" s="1061"/>
      <c r="AO122" s="1061"/>
      <c r="AP122" s="1061"/>
      <c r="AQ122" s="1062"/>
      <c r="AS122" s="1060" t="s">
        <v>114</v>
      </c>
      <c r="AT122" s="1061"/>
      <c r="AU122" s="1061"/>
      <c r="AV122" s="1061"/>
      <c r="AW122" s="1062"/>
    </row>
    <row r="123" spans="1:49" ht="15.75" thickBot="1" x14ac:dyDescent="0.25">
      <c r="A123" s="230" t="s">
        <v>113</v>
      </c>
      <c r="B123" s="992" t="s">
        <v>53</v>
      </c>
      <c r="C123" s="993"/>
      <c r="D123" s="993"/>
      <c r="E123" s="993"/>
      <c r="F123" s="993"/>
      <c r="G123" s="993"/>
      <c r="H123" s="993"/>
      <c r="I123" s="993"/>
      <c r="J123" s="993"/>
      <c r="K123" s="993"/>
      <c r="L123" s="992" t="s">
        <v>114</v>
      </c>
      <c r="M123" s="993"/>
      <c r="N123" s="993"/>
      <c r="O123" s="994"/>
      <c r="P123" s="993" t="s">
        <v>63</v>
      </c>
      <c r="Q123" s="993"/>
      <c r="R123" s="993"/>
      <c r="S123" s="993"/>
      <c r="T123" s="993"/>
      <c r="U123" s="993"/>
      <c r="V123" s="993"/>
      <c r="W123" s="993"/>
      <c r="X123" s="993"/>
      <c r="Y123" s="994"/>
      <c r="Z123" s="995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1001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59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92" t="s">
        <v>53</v>
      </c>
      <c r="C138" s="993"/>
      <c r="D138" s="993"/>
      <c r="E138" s="993"/>
      <c r="F138" s="993"/>
      <c r="G138" s="993"/>
      <c r="H138" s="993"/>
      <c r="I138" s="993"/>
      <c r="J138" s="993"/>
      <c r="K138" s="993"/>
      <c r="L138" s="992" t="s">
        <v>114</v>
      </c>
      <c r="M138" s="993"/>
      <c r="N138" s="993"/>
      <c r="O138" s="994"/>
      <c r="P138" s="993" t="s">
        <v>63</v>
      </c>
      <c r="Q138" s="993"/>
      <c r="R138" s="993"/>
      <c r="S138" s="993"/>
      <c r="T138" s="993"/>
      <c r="U138" s="993"/>
      <c r="V138" s="993"/>
      <c r="W138" s="993"/>
      <c r="X138" s="993"/>
      <c r="Y138" s="994"/>
      <c r="Z138" s="995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1001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59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92" t="s">
        <v>53</v>
      </c>
      <c r="C153" s="993"/>
      <c r="D153" s="993"/>
      <c r="E153" s="993"/>
      <c r="F153" s="993"/>
      <c r="G153" s="993"/>
      <c r="H153" s="993"/>
      <c r="I153" s="993"/>
      <c r="J153" s="993"/>
      <c r="K153" s="993"/>
      <c r="L153" s="992" t="s">
        <v>114</v>
      </c>
      <c r="M153" s="993"/>
      <c r="N153" s="993"/>
      <c r="O153" s="994"/>
      <c r="P153" s="993" t="s">
        <v>63</v>
      </c>
      <c r="Q153" s="993"/>
      <c r="R153" s="993"/>
      <c r="S153" s="993"/>
      <c r="T153" s="993"/>
      <c r="U153" s="993"/>
      <c r="V153" s="993"/>
      <c r="W153" s="993"/>
      <c r="X153" s="993"/>
      <c r="Y153" s="994"/>
      <c r="Z153" s="995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1001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59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92" t="s">
        <v>53</v>
      </c>
      <c r="C167" s="993"/>
      <c r="D167" s="993"/>
      <c r="E167" s="993"/>
      <c r="F167" s="993"/>
      <c r="G167" s="993"/>
      <c r="H167" s="993"/>
      <c r="I167" s="993"/>
      <c r="J167" s="993"/>
      <c r="K167" s="993"/>
      <c r="L167" s="992" t="s">
        <v>114</v>
      </c>
      <c r="M167" s="993"/>
      <c r="N167" s="993"/>
      <c r="O167" s="994"/>
      <c r="P167" s="993" t="s">
        <v>63</v>
      </c>
      <c r="Q167" s="993"/>
      <c r="R167" s="993"/>
      <c r="S167" s="993"/>
      <c r="T167" s="993"/>
      <c r="U167" s="993"/>
      <c r="V167" s="993"/>
      <c r="W167" s="993"/>
      <c r="X167" s="993"/>
      <c r="Y167" s="994"/>
      <c r="Z167" s="995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1001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59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92" t="s">
        <v>53</v>
      </c>
      <c r="C181" s="993"/>
      <c r="D181" s="993"/>
      <c r="E181" s="993"/>
      <c r="F181" s="993"/>
      <c r="G181" s="993"/>
      <c r="H181" s="993"/>
      <c r="I181" s="993"/>
      <c r="J181" s="993"/>
      <c r="K181" s="993"/>
      <c r="L181" s="992" t="s">
        <v>114</v>
      </c>
      <c r="M181" s="993"/>
      <c r="N181" s="993"/>
      <c r="O181" s="994"/>
      <c r="P181" s="993" t="s">
        <v>63</v>
      </c>
      <c r="Q181" s="993"/>
      <c r="R181" s="993"/>
      <c r="S181" s="993"/>
      <c r="T181" s="993"/>
      <c r="U181" s="993"/>
      <c r="V181" s="993"/>
      <c r="W181" s="993"/>
      <c r="X181" s="993"/>
      <c r="Y181" s="994"/>
      <c r="Z181" s="995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1001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59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92" t="s">
        <v>53</v>
      </c>
      <c r="C195" s="993"/>
      <c r="D195" s="993"/>
      <c r="E195" s="993"/>
      <c r="F195" s="993"/>
      <c r="G195" s="993"/>
      <c r="H195" s="993"/>
      <c r="I195" s="993"/>
      <c r="J195" s="993"/>
      <c r="K195" s="993"/>
      <c r="L195" s="992" t="s">
        <v>114</v>
      </c>
      <c r="M195" s="993"/>
      <c r="N195" s="993"/>
      <c r="O195" s="994"/>
      <c r="P195" s="993" t="s">
        <v>63</v>
      </c>
      <c r="Q195" s="993"/>
      <c r="R195" s="993"/>
      <c r="S195" s="993"/>
      <c r="T195" s="993"/>
      <c r="U195" s="993"/>
      <c r="V195" s="993"/>
      <c r="W195" s="993"/>
      <c r="X195" s="993"/>
      <c r="Y195" s="994"/>
      <c r="Z195" s="995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1001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59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92" t="s">
        <v>53</v>
      </c>
      <c r="C209" s="993"/>
      <c r="D209" s="993"/>
      <c r="E209" s="993"/>
      <c r="F209" s="993"/>
      <c r="G209" s="993"/>
      <c r="H209" s="993"/>
      <c r="I209" s="993"/>
      <c r="J209" s="993"/>
      <c r="K209" s="993"/>
      <c r="L209" s="992" t="s">
        <v>114</v>
      </c>
      <c r="M209" s="993"/>
      <c r="N209" s="993"/>
      <c r="O209" s="994"/>
      <c r="P209" s="993" t="s">
        <v>63</v>
      </c>
      <c r="Q209" s="993"/>
      <c r="R209" s="993"/>
      <c r="S209" s="993"/>
      <c r="T209" s="993"/>
      <c r="U209" s="993"/>
      <c r="V209" s="993"/>
      <c r="W209" s="993"/>
      <c r="X209" s="993"/>
      <c r="Y209" s="994"/>
      <c r="Z209" s="995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1001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5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92" t="s">
        <v>53</v>
      </c>
      <c r="C223" s="993"/>
      <c r="D223" s="993"/>
      <c r="E223" s="993"/>
      <c r="F223" s="993"/>
      <c r="G223" s="993"/>
      <c r="H223" s="993"/>
      <c r="I223" s="993"/>
      <c r="J223" s="993"/>
      <c r="K223" s="993"/>
      <c r="L223" s="992" t="s">
        <v>114</v>
      </c>
      <c r="M223" s="993"/>
      <c r="N223" s="993"/>
      <c r="O223" s="994"/>
      <c r="P223" s="993" t="s">
        <v>63</v>
      </c>
      <c r="Q223" s="993"/>
      <c r="R223" s="993"/>
      <c r="S223" s="993"/>
      <c r="T223" s="993"/>
      <c r="U223" s="993"/>
      <c r="V223" s="993"/>
      <c r="W223" s="993"/>
      <c r="X223" s="993"/>
      <c r="Y223" s="994"/>
      <c r="Z223" s="995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1001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59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92" t="s">
        <v>53</v>
      </c>
      <c r="C237" s="993"/>
      <c r="D237" s="993"/>
      <c r="E237" s="993"/>
      <c r="F237" s="993"/>
      <c r="G237" s="993"/>
      <c r="H237" s="993"/>
      <c r="I237" s="993"/>
      <c r="J237" s="993"/>
      <c r="K237" s="993"/>
      <c r="L237" s="992" t="s">
        <v>114</v>
      </c>
      <c r="M237" s="993"/>
      <c r="N237" s="993"/>
      <c r="O237" s="994"/>
      <c r="P237" s="993" t="s">
        <v>63</v>
      </c>
      <c r="Q237" s="993"/>
      <c r="R237" s="993"/>
      <c r="S237" s="993"/>
      <c r="T237" s="993"/>
      <c r="U237" s="993"/>
      <c r="V237" s="993"/>
      <c r="W237" s="993"/>
      <c r="X237" s="993"/>
      <c r="Y237" s="994"/>
      <c r="Z237" s="995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1001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59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92" t="s">
        <v>53</v>
      </c>
      <c r="C251" s="993"/>
      <c r="D251" s="993"/>
      <c r="E251" s="993"/>
      <c r="F251" s="993"/>
      <c r="G251" s="993"/>
      <c r="H251" s="993"/>
      <c r="I251" s="993"/>
      <c r="J251" s="993"/>
      <c r="K251" s="993"/>
      <c r="L251" s="992" t="s">
        <v>114</v>
      </c>
      <c r="M251" s="993"/>
      <c r="N251" s="993"/>
      <c r="O251" s="994"/>
      <c r="P251" s="993" t="s">
        <v>63</v>
      </c>
      <c r="Q251" s="993"/>
      <c r="R251" s="993"/>
      <c r="S251" s="993"/>
      <c r="T251" s="993"/>
      <c r="U251" s="993"/>
      <c r="V251" s="993"/>
      <c r="W251" s="993"/>
      <c r="X251" s="993"/>
      <c r="Y251" s="994"/>
      <c r="Z251" s="995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1001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59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92" t="s">
        <v>53</v>
      </c>
      <c r="C265" s="993"/>
      <c r="D265" s="993"/>
      <c r="E265" s="993"/>
      <c r="F265" s="993"/>
      <c r="G265" s="993"/>
      <c r="H265" s="993"/>
      <c r="I265" s="993"/>
      <c r="J265" s="993"/>
      <c r="K265" s="993"/>
      <c r="L265" s="992" t="s">
        <v>114</v>
      </c>
      <c r="M265" s="993"/>
      <c r="N265" s="993"/>
      <c r="O265" s="994"/>
      <c r="P265" s="993" t="s">
        <v>63</v>
      </c>
      <c r="Q265" s="993"/>
      <c r="R265" s="993"/>
      <c r="S265" s="993"/>
      <c r="T265" s="993"/>
      <c r="U265" s="993"/>
      <c r="V265" s="993"/>
      <c r="W265" s="993"/>
      <c r="X265" s="993"/>
      <c r="Y265" s="994"/>
      <c r="Z265" s="995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1001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59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92" t="s">
        <v>53</v>
      </c>
      <c r="C279" s="993"/>
      <c r="D279" s="993"/>
      <c r="E279" s="993"/>
      <c r="F279" s="993"/>
      <c r="G279" s="993"/>
      <c r="H279" s="993"/>
      <c r="I279" s="993"/>
      <c r="J279" s="993"/>
      <c r="K279" s="993"/>
      <c r="L279" s="992" t="s">
        <v>114</v>
      </c>
      <c r="M279" s="993"/>
      <c r="N279" s="993"/>
      <c r="O279" s="994"/>
      <c r="P279" s="993" t="s">
        <v>63</v>
      </c>
      <c r="Q279" s="993"/>
      <c r="R279" s="993"/>
      <c r="S279" s="993"/>
      <c r="T279" s="993"/>
      <c r="U279" s="993"/>
      <c r="V279" s="993"/>
      <c r="W279" s="993"/>
      <c r="X279" s="993"/>
      <c r="Y279" s="994"/>
      <c r="Z279" s="995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1001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59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92" t="s">
        <v>53</v>
      </c>
      <c r="C293" s="993"/>
      <c r="D293" s="993"/>
      <c r="E293" s="993"/>
      <c r="F293" s="993"/>
      <c r="G293" s="993"/>
      <c r="H293" s="993"/>
      <c r="I293" s="993"/>
      <c r="J293" s="993"/>
      <c r="K293" s="993"/>
      <c r="L293" s="992" t="s">
        <v>114</v>
      </c>
      <c r="M293" s="993"/>
      <c r="N293" s="993"/>
      <c r="O293" s="994"/>
      <c r="P293" s="993" t="s">
        <v>63</v>
      </c>
      <c r="Q293" s="993"/>
      <c r="R293" s="993"/>
      <c r="S293" s="993"/>
      <c r="T293" s="993"/>
      <c r="U293" s="993"/>
      <c r="V293" s="993"/>
      <c r="W293" s="993"/>
      <c r="X293" s="993"/>
      <c r="Y293" s="994"/>
      <c r="Z293" s="995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1001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59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92" t="s">
        <v>53</v>
      </c>
      <c r="C307" s="993"/>
      <c r="D307" s="993"/>
      <c r="E307" s="993"/>
      <c r="F307" s="993"/>
      <c r="G307" s="993"/>
      <c r="H307" s="993"/>
      <c r="I307" s="993"/>
      <c r="J307" s="993"/>
      <c r="K307" s="993"/>
      <c r="L307" s="992" t="s">
        <v>114</v>
      </c>
      <c r="M307" s="993"/>
      <c r="N307" s="993"/>
      <c r="O307" s="994"/>
      <c r="P307" s="993" t="s">
        <v>63</v>
      </c>
      <c r="Q307" s="993"/>
      <c r="R307" s="993"/>
      <c r="S307" s="993"/>
      <c r="T307" s="993"/>
      <c r="U307" s="993"/>
      <c r="V307" s="993"/>
      <c r="W307" s="993"/>
      <c r="X307" s="993"/>
      <c r="Y307" s="994"/>
      <c r="Z307" s="995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1001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59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75" t="s">
        <v>172</v>
      </c>
      <c r="C324" s="1076"/>
      <c r="D324" s="1076"/>
      <c r="E324" s="1076"/>
      <c r="F324" s="1076"/>
      <c r="G324" s="1076"/>
      <c r="H324" s="1076"/>
      <c r="I324" s="1076"/>
      <c r="J324" s="1076"/>
      <c r="K324" s="1077"/>
      <c r="L324" s="564"/>
      <c r="M324" s="565"/>
      <c r="N324" s="1075" t="s">
        <v>173</v>
      </c>
      <c r="O324" s="1076"/>
      <c r="P324" s="1076"/>
      <c r="Q324" s="1076"/>
      <c r="R324" s="1076"/>
      <c r="S324" s="1076"/>
      <c r="T324" s="1076"/>
      <c r="U324" s="1076"/>
      <c r="V324" s="1076"/>
      <c r="W324" s="1077"/>
      <c r="X324" s="564"/>
      <c r="Y324" s="565"/>
      <c r="Z324" s="1075" t="s">
        <v>174</v>
      </c>
      <c r="AA324" s="1076"/>
      <c r="AB324" s="1076"/>
      <c r="AC324" s="1076"/>
      <c r="AD324" s="1076"/>
      <c r="AE324" s="1076"/>
      <c r="AF324" s="1076"/>
      <c r="AG324" s="1076"/>
      <c r="AH324" s="1076"/>
      <c r="AI324" s="1077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087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1006">
        <v>639</v>
      </c>
      <c r="H326" s="1006">
        <v>116</v>
      </c>
      <c r="I326" s="1006">
        <v>61</v>
      </c>
      <c r="J326" s="1009" t="s">
        <v>188</v>
      </c>
      <c r="K326" s="1012">
        <v>130</v>
      </c>
      <c r="L326" s="1015">
        <f>G326-(D326+D327+D328+D329)</f>
        <v>0</v>
      </c>
      <c r="M326" s="578">
        <v>4.3099999999999996</v>
      </c>
      <c r="N326" s="1084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1006">
        <v>639</v>
      </c>
      <c r="T326" s="1006">
        <v>121</v>
      </c>
      <c r="U326" s="1006">
        <v>61</v>
      </c>
      <c r="V326" s="1009" t="s">
        <v>191</v>
      </c>
      <c r="W326" s="1012">
        <v>130.5</v>
      </c>
      <c r="X326" s="1015">
        <f>S326-(P326+P327+P328+P329)</f>
        <v>0</v>
      </c>
      <c r="Y326" s="580">
        <v>0.94</v>
      </c>
      <c r="Z326" s="107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1006">
        <v>639</v>
      </c>
      <c r="AF326" s="1006">
        <v>117</v>
      </c>
      <c r="AG326" s="1006">
        <v>61</v>
      </c>
      <c r="AH326" s="1009" t="s">
        <v>193</v>
      </c>
      <c r="AI326" s="1012">
        <v>132</v>
      </c>
      <c r="AJ326" s="1015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088"/>
      <c r="C327" s="584"/>
      <c r="D327" s="585"/>
      <c r="E327" s="585"/>
      <c r="F327" s="584"/>
      <c r="G327" s="1007"/>
      <c r="H327" s="1007"/>
      <c r="I327" s="1007"/>
      <c r="J327" s="1010"/>
      <c r="K327" s="1013"/>
      <c r="L327" s="1015"/>
      <c r="M327" s="580">
        <v>1.2</v>
      </c>
      <c r="N327" s="1085"/>
      <c r="O327" s="584" t="s">
        <v>195</v>
      </c>
      <c r="P327" s="586">
        <v>289</v>
      </c>
      <c r="Q327" s="585">
        <v>121</v>
      </c>
      <c r="R327" s="584" t="s">
        <v>196</v>
      </c>
      <c r="S327" s="1007"/>
      <c r="T327" s="1007"/>
      <c r="U327" s="1007"/>
      <c r="V327" s="1010"/>
      <c r="W327" s="1013"/>
      <c r="X327" s="1015"/>
      <c r="Y327" s="580">
        <v>0.9</v>
      </c>
      <c r="Z327" s="1079"/>
      <c r="AA327" s="587" t="s">
        <v>197</v>
      </c>
      <c r="AB327" s="588">
        <v>338</v>
      </c>
      <c r="AC327" s="589">
        <v>117</v>
      </c>
      <c r="AD327" s="584" t="s">
        <v>187</v>
      </c>
      <c r="AE327" s="1007"/>
      <c r="AF327" s="1007"/>
      <c r="AG327" s="1007"/>
      <c r="AH327" s="1010"/>
      <c r="AI327" s="1013"/>
      <c r="AJ327" s="1015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088"/>
      <c r="C328" s="585"/>
      <c r="D328" s="585"/>
      <c r="E328" s="585"/>
      <c r="F328" s="584"/>
      <c r="G328" s="1007"/>
      <c r="H328" s="1007"/>
      <c r="I328" s="1007"/>
      <c r="J328" s="1010"/>
      <c r="K328" s="1013"/>
      <c r="L328" s="1015"/>
      <c r="M328" s="580"/>
      <c r="N328" s="1085"/>
      <c r="O328" s="585"/>
      <c r="P328" s="585"/>
      <c r="Q328" s="585"/>
      <c r="R328" s="584"/>
      <c r="S328" s="1007"/>
      <c r="T328" s="1007"/>
      <c r="U328" s="1007"/>
      <c r="V328" s="1010"/>
      <c r="W328" s="1013"/>
      <c r="X328" s="1015"/>
      <c r="Y328" s="580"/>
      <c r="Z328" s="1079"/>
      <c r="AA328" s="590"/>
      <c r="AB328" s="585"/>
      <c r="AC328" s="589"/>
      <c r="AD328" s="584"/>
      <c r="AE328" s="1007"/>
      <c r="AF328" s="1007"/>
      <c r="AG328" s="1007"/>
      <c r="AH328" s="1010"/>
      <c r="AI328" s="1013"/>
      <c r="AJ328" s="1015"/>
      <c r="AL328" s="200">
        <v>3</v>
      </c>
      <c r="AM328" s="200">
        <v>14</v>
      </c>
      <c r="AN328" s="200">
        <v>61</v>
      </c>
      <c r="AO328" s="1046"/>
    </row>
    <row r="329" spans="1:41" ht="15.75" thickBot="1" x14ac:dyDescent="0.25">
      <c r="A329" s="574"/>
      <c r="B329" s="1089"/>
      <c r="C329" s="591"/>
      <c r="D329" s="592"/>
      <c r="E329" s="591"/>
      <c r="F329" s="593"/>
      <c r="G329" s="1008"/>
      <c r="H329" s="1008"/>
      <c r="I329" s="1008"/>
      <c r="J329" s="1011"/>
      <c r="K329" s="1014"/>
      <c r="L329" s="1015"/>
      <c r="M329" s="580"/>
      <c r="N329" s="1086"/>
      <c r="O329" s="591"/>
      <c r="P329" s="591"/>
      <c r="Q329" s="591"/>
      <c r="R329" s="593"/>
      <c r="S329" s="1008"/>
      <c r="T329" s="1008"/>
      <c r="U329" s="1008"/>
      <c r="V329" s="1011"/>
      <c r="W329" s="1014"/>
      <c r="X329" s="1015"/>
      <c r="Y329" s="580"/>
      <c r="Z329" s="1080"/>
      <c r="AA329" s="591"/>
      <c r="AB329" s="594"/>
      <c r="AC329" s="591"/>
      <c r="AD329" s="593"/>
      <c r="AE329" s="1008"/>
      <c r="AF329" s="1008"/>
      <c r="AG329" s="1008"/>
      <c r="AH329" s="1011"/>
      <c r="AI329" s="1014"/>
      <c r="AJ329" s="1015"/>
      <c r="AL329" s="200">
        <v>4</v>
      </c>
      <c r="AM329" s="200">
        <v>2</v>
      </c>
      <c r="AN329" s="200">
        <v>61</v>
      </c>
      <c r="AO329" s="1046"/>
    </row>
    <row r="330" spans="1:41" ht="15" x14ac:dyDescent="0.2">
      <c r="A330" s="574">
        <v>4.5</v>
      </c>
      <c r="B330" s="1047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1006">
        <v>639</v>
      </c>
      <c r="H330" s="1006">
        <v>117</v>
      </c>
      <c r="I330" s="1006">
        <v>61</v>
      </c>
      <c r="J330" s="1009" t="s">
        <v>188</v>
      </c>
      <c r="K330" s="1012">
        <v>130</v>
      </c>
      <c r="L330" s="1015">
        <f>G330-(D330+D331+D332+D333)</f>
        <v>0</v>
      </c>
      <c r="M330" s="580">
        <v>-0.2</v>
      </c>
      <c r="N330" s="1050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1006">
        <v>639</v>
      </c>
      <c r="T330" s="1006">
        <v>120.5</v>
      </c>
      <c r="U330" s="1006">
        <v>61</v>
      </c>
      <c r="V330" s="1009" t="s">
        <v>199</v>
      </c>
      <c r="W330" s="1012">
        <v>132</v>
      </c>
      <c r="X330" s="1015">
        <f>S330-(P330+P331+P332+P333)</f>
        <v>0</v>
      </c>
      <c r="Y330" s="580">
        <v>2.9</v>
      </c>
      <c r="Z330" s="1044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1006">
        <v>639</v>
      </c>
      <c r="AF330" s="1006">
        <v>118</v>
      </c>
      <c r="AG330" s="1006">
        <v>61</v>
      </c>
      <c r="AH330" s="1009" t="s">
        <v>200</v>
      </c>
      <c r="AI330" s="1012">
        <v>130.5</v>
      </c>
      <c r="AJ330" s="1015">
        <f>AE330-(AB330+AB331+AB332+AB333)</f>
        <v>0</v>
      </c>
      <c r="AL330" s="200">
        <v>5</v>
      </c>
      <c r="AM330" s="200">
        <v>4</v>
      </c>
      <c r="AN330" s="200">
        <v>18</v>
      </c>
      <c r="AO330" s="1046"/>
    </row>
    <row r="331" spans="1:41" ht="15" x14ac:dyDescent="0.2">
      <c r="A331" s="574">
        <v>4</v>
      </c>
      <c r="B331" s="1048"/>
      <c r="C331" s="585" t="s">
        <v>201</v>
      </c>
      <c r="D331" s="601">
        <v>616</v>
      </c>
      <c r="E331" s="585">
        <v>117</v>
      </c>
      <c r="F331" s="584" t="s">
        <v>187</v>
      </c>
      <c r="G331" s="1007"/>
      <c r="H331" s="1007"/>
      <c r="I331" s="1007"/>
      <c r="J331" s="1010"/>
      <c r="K331" s="1013"/>
      <c r="L331" s="1015"/>
      <c r="M331" s="580">
        <v>-1</v>
      </c>
      <c r="N331" s="1051"/>
      <c r="O331" s="585" t="s">
        <v>202</v>
      </c>
      <c r="P331" s="602">
        <v>7</v>
      </c>
      <c r="Q331" s="585">
        <v>118.5</v>
      </c>
      <c r="R331" s="584" t="s">
        <v>198</v>
      </c>
      <c r="S331" s="1007"/>
      <c r="T331" s="1007"/>
      <c r="U331" s="1007"/>
      <c r="V331" s="1010"/>
      <c r="W331" s="1013"/>
      <c r="X331" s="1015"/>
      <c r="Y331" s="580">
        <v>2.8</v>
      </c>
      <c r="Z331" s="1045"/>
      <c r="AA331" s="603" t="s">
        <v>203</v>
      </c>
      <c r="AB331" s="604">
        <v>445</v>
      </c>
      <c r="AC331" s="585">
        <v>118</v>
      </c>
      <c r="AD331" s="584" t="s">
        <v>187</v>
      </c>
      <c r="AE331" s="1007"/>
      <c r="AF331" s="1007"/>
      <c r="AG331" s="1007"/>
      <c r="AH331" s="1010"/>
      <c r="AI331" s="1013"/>
      <c r="AJ331" s="1015"/>
      <c r="AL331" s="200">
        <v>6</v>
      </c>
      <c r="AM331" s="200">
        <v>11</v>
      </c>
      <c r="AN331" s="200">
        <v>18</v>
      </c>
      <c r="AO331" s="1046"/>
    </row>
    <row r="332" spans="1:41" ht="15" x14ac:dyDescent="0.2">
      <c r="A332" s="574"/>
      <c r="B332" s="1048"/>
      <c r="C332" s="605"/>
      <c r="D332" s="606"/>
      <c r="E332" s="605"/>
      <c r="F332" s="607"/>
      <c r="G332" s="1007"/>
      <c r="H332" s="1007"/>
      <c r="I332" s="1007"/>
      <c r="J332" s="1010"/>
      <c r="K332" s="1013"/>
      <c r="L332" s="1015"/>
      <c r="M332" s="580">
        <v>0.5</v>
      </c>
      <c r="N332" s="1051"/>
      <c r="O332" s="605" t="s">
        <v>204</v>
      </c>
      <c r="P332" s="608">
        <v>270</v>
      </c>
      <c r="Q332" s="605">
        <v>118.5</v>
      </c>
      <c r="R332" s="607" t="s">
        <v>187</v>
      </c>
      <c r="S332" s="1007"/>
      <c r="T332" s="1007"/>
      <c r="U332" s="1007"/>
      <c r="V332" s="1010"/>
      <c r="W332" s="1013"/>
      <c r="X332" s="1015"/>
      <c r="Y332" s="580"/>
      <c r="Z332" s="1045"/>
      <c r="AA332" s="606"/>
      <c r="AB332" s="609"/>
      <c r="AC332" s="605"/>
      <c r="AD332" s="607"/>
      <c r="AE332" s="1007"/>
      <c r="AF332" s="1007"/>
      <c r="AG332" s="1007"/>
      <c r="AH332" s="1010"/>
      <c r="AI332" s="1013"/>
      <c r="AJ332" s="1015"/>
      <c r="AL332" s="200">
        <v>7</v>
      </c>
      <c r="AM332" s="200">
        <v>16</v>
      </c>
      <c r="AN332" s="200">
        <v>61</v>
      </c>
      <c r="AO332" s="1046"/>
    </row>
    <row r="333" spans="1:41" ht="15.75" thickBot="1" x14ac:dyDescent="0.25">
      <c r="A333" s="574"/>
      <c r="B333" s="1049"/>
      <c r="C333" s="605"/>
      <c r="D333" s="606"/>
      <c r="E333" s="605"/>
      <c r="F333" s="607"/>
      <c r="G333" s="1008"/>
      <c r="H333" s="1008"/>
      <c r="I333" s="1008"/>
      <c r="J333" s="1011"/>
      <c r="K333" s="1014"/>
      <c r="L333" s="1015"/>
      <c r="M333" s="580"/>
      <c r="N333" s="1052"/>
      <c r="O333" s="605"/>
      <c r="P333" s="606"/>
      <c r="Q333" s="605"/>
      <c r="R333" s="607"/>
      <c r="S333" s="1008"/>
      <c r="T333" s="1008"/>
      <c r="U333" s="1008"/>
      <c r="V333" s="1011"/>
      <c r="W333" s="1014"/>
      <c r="X333" s="1015"/>
      <c r="Y333" s="580"/>
      <c r="Z333" s="1045"/>
      <c r="AA333" s="606"/>
      <c r="AB333" s="606"/>
      <c r="AC333" s="605"/>
      <c r="AD333" s="607"/>
      <c r="AE333" s="1008"/>
      <c r="AF333" s="1007"/>
      <c r="AG333" s="1008"/>
      <c r="AH333" s="1010"/>
      <c r="AI333" s="1014"/>
      <c r="AJ333" s="1015"/>
      <c r="AL333" s="200">
        <v>8</v>
      </c>
      <c r="AM333" s="200">
        <v>8</v>
      </c>
      <c r="AN333" s="200">
        <v>61</v>
      </c>
      <c r="AO333" s="1046"/>
    </row>
    <row r="334" spans="1:41" ht="15" x14ac:dyDescent="0.2">
      <c r="A334" s="574">
        <v>2</v>
      </c>
      <c r="B334" s="1096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1006">
        <v>639</v>
      </c>
      <c r="H334" s="1006">
        <v>118</v>
      </c>
      <c r="I334" s="1006">
        <v>61</v>
      </c>
      <c r="J334" s="1009" t="s">
        <v>205</v>
      </c>
      <c r="K334" s="1012">
        <v>132</v>
      </c>
      <c r="L334" s="1015">
        <f>G334-(D334+D335+D336+D337)</f>
        <v>0</v>
      </c>
      <c r="M334" s="580">
        <v>1.5</v>
      </c>
      <c r="N334" s="1099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1006">
        <v>639</v>
      </c>
      <c r="T334" s="1006">
        <v>118.5</v>
      </c>
      <c r="U334" s="1006">
        <v>61</v>
      </c>
      <c r="V334" s="1006" t="s">
        <v>191</v>
      </c>
      <c r="W334" s="1012">
        <v>130.5</v>
      </c>
      <c r="X334" s="1015">
        <f>S334-(P334+P335+P336+P337)</f>
        <v>0</v>
      </c>
      <c r="Y334" s="580">
        <v>0.6</v>
      </c>
      <c r="Z334" s="1038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1006">
        <v>639</v>
      </c>
      <c r="AF334" s="1006">
        <v>120.5</v>
      </c>
      <c r="AG334" s="1006">
        <v>61</v>
      </c>
      <c r="AH334" s="1009" t="s">
        <v>230</v>
      </c>
      <c r="AI334" s="1012">
        <v>132</v>
      </c>
      <c r="AJ334" s="1015">
        <f>AE334-(AB334+AB335+AB336+AB337)</f>
        <v>0</v>
      </c>
      <c r="AL334" s="200">
        <v>9</v>
      </c>
      <c r="AM334" s="200">
        <v>13</v>
      </c>
      <c r="AN334" s="200">
        <v>61</v>
      </c>
      <c r="AO334" s="1046"/>
    </row>
    <row r="335" spans="1:41" ht="15" x14ac:dyDescent="0.2">
      <c r="A335" s="574">
        <v>2</v>
      </c>
      <c r="B335" s="1097"/>
      <c r="C335" s="585" t="s">
        <v>208</v>
      </c>
      <c r="D335" s="613">
        <v>553</v>
      </c>
      <c r="E335" s="585">
        <v>118</v>
      </c>
      <c r="F335" s="584" t="s">
        <v>187</v>
      </c>
      <c r="G335" s="1007"/>
      <c r="H335" s="1007"/>
      <c r="I335" s="1007"/>
      <c r="J335" s="1010"/>
      <c r="K335" s="1013"/>
      <c r="L335" s="1015"/>
      <c r="M335" s="580">
        <v>3</v>
      </c>
      <c r="N335" s="1100"/>
      <c r="O335" s="585" t="s">
        <v>209</v>
      </c>
      <c r="P335" s="614">
        <v>496</v>
      </c>
      <c r="Q335" s="585">
        <v>118</v>
      </c>
      <c r="R335" s="584" t="s">
        <v>187</v>
      </c>
      <c r="S335" s="1007"/>
      <c r="T335" s="1007"/>
      <c r="U335" s="1007"/>
      <c r="V335" s="1007"/>
      <c r="W335" s="1013"/>
      <c r="X335" s="1015"/>
      <c r="Y335" s="580">
        <v>1</v>
      </c>
      <c r="Z335" s="1039"/>
      <c r="AA335" s="585" t="s">
        <v>210</v>
      </c>
      <c r="AB335" s="615">
        <v>5</v>
      </c>
      <c r="AC335" s="585">
        <v>120.5</v>
      </c>
      <c r="AD335" s="584" t="s">
        <v>196</v>
      </c>
      <c r="AE335" s="1007"/>
      <c r="AF335" s="1007"/>
      <c r="AG335" s="1007"/>
      <c r="AH335" s="1010"/>
      <c r="AI335" s="1013"/>
      <c r="AJ335" s="1015"/>
      <c r="AL335" s="200">
        <v>10</v>
      </c>
      <c r="AM335" s="200">
        <v>5</v>
      </c>
      <c r="AN335" s="200">
        <v>61</v>
      </c>
      <c r="AO335" s="1046"/>
    </row>
    <row r="336" spans="1:41" ht="15" x14ac:dyDescent="0.2">
      <c r="A336" s="574"/>
      <c r="B336" s="1097"/>
      <c r="C336" s="605"/>
      <c r="D336" s="616"/>
      <c r="E336" s="605"/>
      <c r="F336" s="607"/>
      <c r="G336" s="1007"/>
      <c r="H336" s="1007"/>
      <c r="I336" s="1007"/>
      <c r="J336" s="1010"/>
      <c r="K336" s="1013"/>
      <c r="L336" s="1015"/>
      <c r="M336" s="578"/>
      <c r="N336" s="1100"/>
      <c r="O336" s="605"/>
      <c r="P336" s="606"/>
      <c r="Q336" s="605"/>
      <c r="R336" s="607"/>
      <c r="S336" s="1007"/>
      <c r="T336" s="1007"/>
      <c r="U336" s="1007"/>
      <c r="V336" s="1007"/>
      <c r="W336" s="1013"/>
      <c r="X336" s="1015"/>
      <c r="Y336" s="580"/>
      <c r="Z336" s="1039"/>
      <c r="AA336" s="605"/>
      <c r="AB336" s="606"/>
      <c r="AC336" s="605"/>
      <c r="AD336" s="607"/>
      <c r="AE336" s="1007"/>
      <c r="AF336" s="1007"/>
      <c r="AG336" s="1007"/>
      <c r="AH336" s="1010"/>
      <c r="AI336" s="1013"/>
      <c r="AJ336" s="1015"/>
      <c r="AL336" s="200">
        <v>11</v>
      </c>
      <c r="AM336" s="200">
        <v>10</v>
      </c>
      <c r="AN336" s="200">
        <v>61</v>
      </c>
      <c r="AO336" s="1046"/>
    </row>
    <row r="337" spans="1:41" ht="15.75" thickBot="1" x14ac:dyDescent="0.25">
      <c r="A337" s="574"/>
      <c r="B337" s="1098"/>
      <c r="C337" s="591"/>
      <c r="D337" s="592"/>
      <c r="E337" s="591"/>
      <c r="F337" s="593"/>
      <c r="G337" s="1008"/>
      <c r="H337" s="1008"/>
      <c r="I337" s="1008"/>
      <c r="J337" s="1011"/>
      <c r="K337" s="1014"/>
      <c r="L337" s="1015"/>
      <c r="M337" s="578"/>
      <c r="N337" s="1101"/>
      <c r="O337" s="591"/>
      <c r="P337" s="592"/>
      <c r="Q337" s="591"/>
      <c r="R337" s="593"/>
      <c r="S337" s="1008"/>
      <c r="T337" s="1008"/>
      <c r="U337" s="1008"/>
      <c r="V337" s="1008"/>
      <c r="W337" s="1014"/>
      <c r="X337" s="1015"/>
      <c r="Y337" s="580"/>
      <c r="Z337" s="1040"/>
      <c r="AA337" s="591"/>
      <c r="AB337" s="592"/>
      <c r="AC337" s="591"/>
      <c r="AD337" s="593"/>
      <c r="AE337" s="1008"/>
      <c r="AF337" s="1008"/>
      <c r="AG337" s="1008"/>
      <c r="AH337" s="1011"/>
      <c r="AI337" s="1014"/>
      <c r="AJ337" s="1015"/>
      <c r="AL337" s="200">
        <v>12</v>
      </c>
      <c r="AM337" s="200">
        <v>3</v>
      </c>
      <c r="AN337" s="200">
        <v>61</v>
      </c>
      <c r="AO337" s="1046"/>
    </row>
    <row r="338" spans="1:41" ht="15" x14ac:dyDescent="0.2">
      <c r="A338" s="574">
        <v>3.5</v>
      </c>
      <c r="B338" s="1090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1006">
        <v>192</v>
      </c>
      <c r="H338" s="1006">
        <v>120</v>
      </c>
      <c r="I338" s="1006">
        <v>18</v>
      </c>
      <c r="J338" s="1006" t="s">
        <v>188</v>
      </c>
      <c r="K338" s="1012">
        <v>130</v>
      </c>
      <c r="L338" s="1015">
        <f>G338-(D338+D339+D340+D341)</f>
        <v>0</v>
      </c>
      <c r="M338" s="580">
        <v>3</v>
      </c>
      <c r="N338" s="1093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1006">
        <v>192</v>
      </c>
      <c r="T338" s="1006">
        <v>118.5</v>
      </c>
      <c r="U338" s="1006">
        <v>18</v>
      </c>
      <c r="V338" s="1006" t="s">
        <v>188</v>
      </c>
      <c r="W338" s="1012">
        <v>130</v>
      </c>
      <c r="X338" s="1015">
        <f>S338-(P338+P339+P340+P341)</f>
        <v>0</v>
      </c>
      <c r="Y338" s="580">
        <v>0.8</v>
      </c>
      <c r="Z338" s="104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1006">
        <v>192</v>
      </c>
      <c r="AF338" s="1006">
        <v>118.5</v>
      </c>
      <c r="AG338" s="1006">
        <v>18</v>
      </c>
      <c r="AH338" s="1006" t="s">
        <v>199</v>
      </c>
      <c r="AI338" s="1012">
        <v>132</v>
      </c>
      <c r="AJ338" s="1015">
        <f>AE338-(AB338+AB339+AB340+AB341)</f>
        <v>0</v>
      </c>
      <c r="AL338" s="200">
        <v>13</v>
      </c>
      <c r="AM338" s="200">
        <v>12</v>
      </c>
      <c r="AN338" s="200">
        <v>61</v>
      </c>
      <c r="AO338" s="1046"/>
    </row>
    <row r="339" spans="1:41" ht="15" x14ac:dyDescent="0.2">
      <c r="A339" s="574">
        <v>3.8</v>
      </c>
      <c r="B339" s="1091"/>
      <c r="C339" s="585" t="s">
        <v>216</v>
      </c>
      <c r="D339" s="620">
        <v>80</v>
      </c>
      <c r="E339" s="585">
        <v>120.5</v>
      </c>
      <c r="F339" s="584" t="s">
        <v>196</v>
      </c>
      <c r="G339" s="1007"/>
      <c r="H339" s="1007"/>
      <c r="I339" s="1007"/>
      <c r="J339" s="1007"/>
      <c r="K339" s="1013"/>
      <c r="L339" s="1015"/>
      <c r="M339" s="580"/>
      <c r="N339" s="1094"/>
      <c r="O339" s="584"/>
      <c r="P339" s="585"/>
      <c r="Q339" s="585"/>
      <c r="R339" s="584"/>
      <c r="S339" s="1007"/>
      <c r="T339" s="1007"/>
      <c r="U339" s="1007"/>
      <c r="V339" s="1007"/>
      <c r="W339" s="1013"/>
      <c r="X339" s="1015"/>
      <c r="Y339" s="580">
        <v>0</v>
      </c>
      <c r="Z339" s="1042"/>
      <c r="AA339" s="585" t="s">
        <v>204</v>
      </c>
      <c r="AB339" s="621">
        <v>52</v>
      </c>
      <c r="AC339" s="585">
        <v>118.5</v>
      </c>
      <c r="AD339" s="584" t="s">
        <v>217</v>
      </c>
      <c r="AE339" s="1007"/>
      <c r="AF339" s="1007"/>
      <c r="AG339" s="1007"/>
      <c r="AH339" s="1007"/>
      <c r="AI339" s="1013"/>
      <c r="AJ339" s="1015"/>
      <c r="AL339" s="200">
        <v>14</v>
      </c>
      <c r="AM339" s="200">
        <v>21</v>
      </c>
      <c r="AN339" s="200">
        <v>61</v>
      </c>
      <c r="AO339" s="1046"/>
    </row>
    <row r="340" spans="1:41" ht="15" x14ac:dyDescent="0.2">
      <c r="A340" s="574"/>
      <c r="B340" s="1091"/>
      <c r="C340" s="605"/>
      <c r="D340" s="605"/>
      <c r="E340" s="605"/>
      <c r="F340" s="607"/>
      <c r="G340" s="1007"/>
      <c r="H340" s="1007"/>
      <c r="I340" s="1007"/>
      <c r="J340" s="1007"/>
      <c r="K340" s="1013"/>
      <c r="L340" s="1015"/>
      <c r="M340" s="580"/>
      <c r="N340" s="1094"/>
      <c r="O340" s="605"/>
      <c r="P340" s="606"/>
      <c r="Q340" s="605"/>
      <c r="R340" s="607"/>
      <c r="S340" s="1007"/>
      <c r="T340" s="1007"/>
      <c r="U340" s="1007"/>
      <c r="V340" s="1007"/>
      <c r="W340" s="1013"/>
      <c r="X340" s="1015"/>
      <c r="Y340" s="580"/>
      <c r="Z340" s="1042"/>
      <c r="AA340" s="605"/>
      <c r="AB340" s="606"/>
      <c r="AC340" s="605"/>
      <c r="AD340" s="607"/>
      <c r="AE340" s="1007"/>
      <c r="AF340" s="1007"/>
      <c r="AG340" s="1007"/>
      <c r="AH340" s="1007"/>
      <c r="AI340" s="1013"/>
      <c r="AJ340" s="1015"/>
      <c r="AL340" s="200">
        <v>15</v>
      </c>
      <c r="AM340" s="200">
        <v>15</v>
      </c>
      <c r="AN340" s="200">
        <v>61</v>
      </c>
      <c r="AO340" s="1046"/>
    </row>
    <row r="341" spans="1:41" ht="15.75" thickBot="1" x14ac:dyDescent="0.25">
      <c r="A341" s="574"/>
      <c r="B341" s="1092"/>
      <c r="C341" s="591"/>
      <c r="D341" s="592"/>
      <c r="E341" s="591"/>
      <c r="F341" s="593"/>
      <c r="G341" s="1008"/>
      <c r="H341" s="1008"/>
      <c r="I341" s="1008"/>
      <c r="J341" s="1008"/>
      <c r="K341" s="1014"/>
      <c r="L341" s="1015"/>
      <c r="M341" s="580"/>
      <c r="N341" s="1095"/>
      <c r="O341" s="591"/>
      <c r="P341" s="592"/>
      <c r="Q341" s="591"/>
      <c r="R341" s="593"/>
      <c r="S341" s="1008"/>
      <c r="T341" s="1008"/>
      <c r="U341" s="1008"/>
      <c r="V341" s="1008"/>
      <c r="W341" s="1014"/>
      <c r="X341" s="1015"/>
      <c r="Y341" s="580"/>
      <c r="Z341" s="1043"/>
      <c r="AA341" s="591"/>
      <c r="AB341" s="592"/>
      <c r="AC341" s="591"/>
      <c r="AD341" s="593"/>
      <c r="AE341" s="1008"/>
      <c r="AF341" s="1008"/>
      <c r="AG341" s="1008"/>
      <c r="AH341" s="1008"/>
      <c r="AI341" s="1014"/>
      <c r="AJ341" s="1015"/>
      <c r="AL341" s="200">
        <v>16</v>
      </c>
      <c r="AM341" s="200">
        <v>6</v>
      </c>
      <c r="AN341" s="200">
        <v>61</v>
      </c>
      <c r="AO341" s="1046"/>
    </row>
    <row r="342" spans="1:41" ht="15" x14ac:dyDescent="0.2">
      <c r="A342" s="574">
        <v>2</v>
      </c>
      <c r="B342" s="1081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1006">
        <v>639</v>
      </c>
      <c r="H342" s="1006">
        <v>121</v>
      </c>
      <c r="I342" s="1006">
        <v>61</v>
      </c>
      <c r="J342" s="1009" t="s">
        <v>191</v>
      </c>
      <c r="K342" s="1012">
        <v>130.5</v>
      </c>
      <c r="L342" s="1015">
        <f>G342-(D342+D343+D344+D345)</f>
        <v>0</v>
      </c>
      <c r="M342" s="580">
        <v>2.5</v>
      </c>
      <c r="N342" s="1035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1006">
        <v>639</v>
      </c>
      <c r="T342" s="1006">
        <v>117.5</v>
      </c>
      <c r="U342" s="1006">
        <v>61</v>
      </c>
      <c r="V342" s="1009" t="s">
        <v>193</v>
      </c>
      <c r="W342" s="1012">
        <v>132</v>
      </c>
      <c r="X342" s="1015">
        <f>S342-(P342+P343+P344+P345)</f>
        <v>0</v>
      </c>
      <c r="Y342" s="580">
        <v>-0.2</v>
      </c>
      <c r="Z342" s="1033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1006">
        <v>639</v>
      </c>
      <c r="AF342" s="1006">
        <v>121</v>
      </c>
      <c r="AG342" s="1006">
        <v>61</v>
      </c>
      <c r="AH342" s="1009" t="s">
        <v>199</v>
      </c>
      <c r="AI342" s="1012">
        <v>132</v>
      </c>
      <c r="AJ342" s="1015">
        <f>AE342-(AB342+AB343+AB344+AB345)</f>
        <v>0</v>
      </c>
      <c r="AL342" s="200">
        <v>17</v>
      </c>
      <c r="AM342" s="200">
        <v>20</v>
      </c>
      <c r="AN342" s="200">
        <v>61</v>
      </c>
      <c r="AO342" s="1046"/>
    </row>
    <row r="343" spans="1:41" ht="15" x14ac:dyDescent="0.2">
      <c r="A343" s="574">
        <v>3</v>
      </c>
      <c r="B343" s="1082"/>
      <c r="C343" s="585" t="s">
        <v>219</v>
      </c>
      <c r="D343" s="625">
        <v>370</v>
      </c>
      <c r="E343" s="585">
        <v>121.5</v>
      </c>
      <c r="F343" s="607" t="s">
        <v>190</v>
      </c>
      <c r="G343" s="1007"/>
      <c r="H343" s="1007"/>
      <c r="I343" s="1007"/>
      <c r="J343" s="1010"/>
      <c r="K343" s="1013"/>
      <c r="L343" s="1015"/>
      <c r="M343" s="580">
        <v>0.56000000000000005</v>
      </c>
      <c r="N343" s="1036"/>
      <c r="O343" s="585" t="s">
        <v>220</v>
      </c>
      <c r="P343" s="626">
        <v>451</v>
      </c>
      <c r="Q343" s="585">
        <v>117</v>
      </c>
      <c r="R343" s="607" t="s">
        <v>190</v>
      </c>
      <c r="S343" s="1007"/>
      <c r="T343" s="1007"/>
      <c r="U343" s="1007"/>
      <c r="V343" s="1010"/>
      <c r="W343" s="1013"/>
      <c r="X343" s="1015"/>
      <c r="Y343" s="580">
        <v>-1</v>
      </c>
      <c r="Z343" s="1034"/>
      <c r="AA343" s="585" t="s">
        <v>221</v>
      </c>
      <c r="AB343" s="627">
        <v>169</v>
      </c>
      <c r="AC343" s="585">
        <v>121</v>
      </c>
      <c r="AD343" s="607" t="s">
        <v>198</v>
      </c>
      <c r="AE343" s="1007"/>
      <c r="AF343" s="1007"/>
      <c r="AG343" s="1007"/>
      <c r="AH343" s="1010"/>
      <c r="AI343" s="1013"/>
      <c r="AJ343" s="1015"/>
      <c r="AL343" s="200">
        <v>18</v>
      </c>
      <c r="AM343" s="200">
        <v>17</v>
      </c>
      <c r="AN343" s="200">
        <v>18</v>
      </c>
      <c r="AO343" s="1046"/>
    </row>
    <row r="344" spans="1:41" ht="15" x14ac:dyDescent="0.2">
      <c r="A344" s="574"/>
      <c r="B344" s="1082"/>
      <c r="C344" s="605"/>
      <c r="D344" s="605"/>
      <c r="E344" s="605"/>
      <c r="F344" s="607"/>
      <c r="G344" s="1007"/>
      <c r="H344" s="1007"/>
      <c r="I344" s="1007"/>
      <c r="J344" s="1010"/>
      <c r="K344" s="1013"/>
      <c r="L344" s="1015"/>
      <c r="M344" s="580">
        <v>1.6</v>
      </c>
      <c r="N344" s="1036"/>
      <c r="O344" s="605" t="s">
        <v>209</v>
      </c>
      <c r="P344" s="628">
        <v>85</v>
      </c>
      <c r="Q344" s="605">
        <v>118</v>
      </c>
      <c r="R344" s="607" t="s">
        <v>198</v>
      </c>
      <c r="S344" s="1007"/>
      <c r="T344" s="1007"/>
      <c r="U344" s="1007"/>
      <c r="V344" s="1010"/>
      <c r="W344" s="1013"/>
      <c r="X344" s="1015"/>
      <c r="Y344" s="580"/>
      <c r="Z344" s="1034"/>
      <c r="AA344" s="605"/>
      <c r="AB344" s="629"/>
      <c r="AC344" s="605"/>
      <c r="AD344" s="607"/>
      <c r="AE344" s="1007"/>
      <c r="AF344" s="1007"/>
      <c r="AG344" s="1007"/>
      <c r="AH344" s="1010"/>
      <c r="AI344" s="1013"/>
      <c r="AJ344" s="1015"/>
      <c r="AL344" s="200">
        <v>19</v>
      </c>
      <c r="AM344" s="200">
        <v>18</v>
      </c>
      <c r="AN344" s="200">
        <v>61</v>
      </c>
      <c r="AO344" s="1046"/>
    </row>
    <row r="345" spans="1:41" ht="15.75" thickBot="1" x14ac:dyDescent="0.25">
      <c r="A345" s="574"/>
      <c r="B345" s="1083"/>
      <c r="C345" s="591"/>
      <c r="D345" s="591"/>
      <c r="E345" s="591"/>
      <c r="F345" s="593"/>
      <c r="G345" s="1008"/>
      <c r="H345" s="1008"/>
      <c r="I345" s="1008"/>
      <c r="J345" s="1011"/>
      <c r="K345" s="1014"/>
      <c r="L345" s="1015"/>
      <c r="M345" s="580">
        <v>3</v>
      </c>
      <c r="N345" s="1037"/>
      <c r="O345" s="591" t="s">
        <v>222</v>
      </c>
      <c r="P345" s="630">
        <v>87</v>
      </c>
      <c r="Q345" s="591">
        <v>115</v>
      </c>
      <c r="R345" s="593" t="s">
        <v>198</v>
      </c>
      <c r="S345" s="1008"/>
      <c r="T345" s="1008"/>
      <c r="U345" s="1008"/>
      <c r="V345" s="1011"/>
      <c r="W345" s="1014"/>
      <c r="X345" s="1015"/>
      <c r="Y345" s="580"/>
      <c r="Z345" s="1034"/>
      <c r="AA345" s="605"/>
      <c r="AB345" s="606"/>
      <c r="AC345" s="605"/>
      <c r="AD345" s="607"/>
      <c r="AE345" s="1008"/>
      <c r="AF345" s="1007"/>
      <c r="AG345" s="1008"/>
      <c r="AH345" s="1010"/>
      <c r="AI345" s="1014"/>
      <c r="AJ345" s="1015"/>
      <c r="AL345" s="200">
        <v>20</v>
      </c>
      <c r="AM345" s="200">
        <v>9</v>
      </c>
      <c r="AN345" s="200">
        <v>61</v>
      </c>
      <c r="AO345" s="1046"/>
    </row>
    <row r="346" spans="1:41" ht="15" x14ac:dyDescent="0.2">
      <c r="A346" s="574">
        <v>1.8</v>
      </c>
      <c r="B346" s="1024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1006">
        <v>640</v>
      </c>
      <c r="H346" s="1006">
        <v>120</v>
      </c>
      <c r="I346" s="1006">
        <v>61</v>
      </c>
      <c r="J346" s="1006" t="s">
        <v>193</v>
      </c>
      <c r="K346" s="1012">
        <v>132</v>
      </c>
      <c r="L346" s="1015">
        <f>G346-(D346+D347+D348+D349)</f>
        <v>0</v>
      </c>
      <c r="M346" s="580">
        <v>-0.26</v>
      </c>
      <c r="N346" s="1027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1006">
        <v>639</v>
      </c>
      <c r="T346" s="1006">
        <v>115</v>
      </c>
      <c r="U346" s="1006">
        <v>61</v>
      </c>
      <c r="V346" s="1006" t="s">
        <v>191</v>
      </c>
      <c r="W346" s="1012">
        <v>130.5</v>
      </c>
      <c r="X346" s="1015">
        <f>S346-(P346+P347+P348+P349)</f>
        <v>0</v>
      </c>
      <c r="Y346" s="580">
        <v>0.97</v>
      </c>
      <c r="Z346" s="1030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1006">
        <v>640</v>
      </c>
      <c r="AF346" s="1006">
        <v>121</v>
      </c>
      <c r="AG346" s="1006">
        <v>61</v>
      </c>
      <c r="AH346" s="1006" t="s">
        <v>193</v>
      </c>
      <c r="AI346" s="1012">
        <v>132</v>
      </c>
      <c r="AJ346" s="1015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25"/>
      <c r="C347" s="585" t="s">
        <v>202</v>
      </c>
      <c r="D347" s="634">
        <v>584</v>
      </c>
      <c r="E347" s="585">
        <v>118.5</v>
      </c>
      <c r="F347" s="584" t="s">
        <v>187</v>
      </c>
      <c r="G347" s="1007"/>
      <c r="H347" s="1007"/>
      <c r="I347" s="1007"/>
      <c r="J347" s="1007"/>
      <c r="K347" s="1013"/>
      <c r="L347" s="1015"/>
      <c r="M347" s="580">
        <v>3</v>
      </c>
      <c r="N347" s="1028"/>
      <c r="O347" s="584" t="s">
        <v>222</v>
      </c>
      <c r="P347" s="635">
        <v>247</v>
      </c>
      <c r="Q347" s="585">
        <v>115</v>
      </c>
      <c r="R347" s="584" t="s">
        <v>187</v>
      </c>
      <c r="S347" s="1007"/>
      <c r="T347" s="1007"/>
      <c r="U347" s="1007"/>
      <c r="V347" s="1007"/>
      <c r="W347" s="1013"/>
      <c r="X347" s="1015"/>
      <c r="Y347" s="580">
        <v>1</v>
      </c>
      <c r="Z347" s="1031"/>
      <c r="AA347" s="585" t="s">
        <v>221</v>
      </c>
      <c r="AB347" s="636">
        <v>182</v>
      </c>
      <c r="AC347" s="585">
        <v>121</v>
      </c>
      <c r="AD347" s="584" t="s">
        <v>187</v>
      </c>
      <c r="AE347" s="1007"/>
      <c r="AF347" s="1007"/>
      <c r="AG347" s="1007"/>
      <c r="AH347" s="1007"/>
      <c r="AI347" s="1013"/>
      <c r="AJ347" s="1015"/>
    </row>
    <row r="348" spans="1:41" ht="15" x14ac:dyDescent="0.2">
      <c r="A348" s="574"/>
      <c r="B348" s="1025"/>
      <c r="C348" s="605"/>
      <c r="D348" s="605"/>
      <c r="E348" s="605"/>
      <c r="F348" s="607"/>
      <c r="G348" s="1007"/>
      <c r="H348" s="1007"/>
      <c r="I348" s="1007"/>
      <c r="J348" s="1007"/>
      <c r="K348" s="1013"/>
      <c r="L348" s="1015"/>
      <c r="M348" s="580"/>
      <c r="N348" s="1028"/>
      <c r="O348" s="605"/>
      <c r="P348" s="606"/>
      <c r="Q348" s="605"/>
      <c r="R348" s="607"/>
      <c r="S348" s="1007"/>
      <c r="T348" s="1007"/>
      <c r="U348" s="1007"/>
      <c r="V348" s="1007"/>
      <c r="W348" s="1013"/>
      <c r="X348" s="1015"/>
      <c r="Y348" s="580">
        <v>0.5</v>
      </c>
      <c r="Z348" s="1031"/>
      <c r="AA348" s="605" t="s">
        <v>226</v>
      </c>
      <c r="AB348" s="637">
        <v>67</v>
      </c>
      <c r="AC348" s="605">
        <v>119.5</v>
      </c>
      <c r="AD348" s="607"/>
      <c r="AE348" s="1007"/>
      <c r="AF348" s="1007"/>
      <c r="AG348" s="1007"/>
      <c r="AH348" s="1007"/>
      <c r="AI348" s="1013"/>
      <c r="AJ348" s="1015"/>
    </row>
    <row r="349" spans="1:41" ht="15.75" thickBot="1" x14ac:dyDescent="0.25">
      <c r="A349" s="574"/>
      <c r="B349" s="1026"/>
      <c r="C349" s="591"/>
      <c r="D349" s="592"/>
      <c r="E349" s="591"/>
      <c r="F349" s="593"/>
      <c r="G349" s="1008"/>
      <c r="H349" s="1008"/>
      <c r="I349" s="1008"/>
      <c r="J349" s="1008"/>
      <c r="K349" s="1014"/>
      <c r="L349" s="1015"/>
      <c r="M349" s="580"/>
      <c r="N349" s="1029"/>
      <c r="O349" s="591"/>
      <c r="P349" s="592"/>
      <c r="Q349" s="591"/>
      <c r="R349" s="593"/>
      <c r="S349" s="1008"/>
      <c r="T349" s="1008"/>
      <c r="U349" s="1008"/>
      <c r="V349" s="1008"/>
      <c r="W349" s="1014"/>
      <c r="X349" s="1015"/>
      <c r="Y349" s="580"/>
      <c r="Z349" s="1032"/>
      <c r="AA349" s="591"/>
      <c r="AB349" s="592"/>
      <c r="AC349" s="591"/>
      <c r="AD349" s="593"/>
      <c r="AE349" s="1008"/>
      <c r="AF349" s="1008"/>
      <c r="AG349" s="1008"/>
      <c r="AH349" s="1008"/>
      <c r="AI349" s="1014"/>
      <c r="AJ349" s="1015"/>
    </row>
    <row r="350" spans="1:41" ht="15" x14ac:dyDescent="0.2">
      <c r="A350" s="574">
        <v>8.16</v>
      </c>
      <c r="B350" s="1016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1006">
        <v>640</v>
      </c>
      <c r="H350" s="1006">
        <v>118.5</v>
      </c>
      <c r="I350" s="1006">
        <v>61</v>
      </c>
      <c r="J350" s="1009" t="s">
        <v>188</v>
      </c>
      <c r="K350" s="1012">
        <v>130</v>
      </c>
      <c r="L350" s="1015">
        <f>G350-(D350+D351+D352+D353)</f>
        <v>0</v>
      </c>
      <c r="M350" s="578">
        <v>5.38</v>
      </c>
      <c r="N350" s="1019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1006">
        <v>640</v>
      </c>
      <c r="T350" s="1006">
        <v>114.5</v>
      </c>
      <c r="U350" s="1006">
        <v>61</v>
      </c>
      <c r="V350" s="1009" t="s">
        <v>188</v>
      </c>
      <c r="W350" s="1012">
        <v>130</v>
      </c>
      <c r="X350" s="1015">
        <f>S350-(P350+P351+P352+P353)</f>
        <v>0</v>
      </c>
      <c r="Y350" s="580">
        <v>1.5</v>
      </c>
      <c r="Z350" s="102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1006">
        <v>640</v>
      </c>
      <c r="AF350" s="1006">
        <v>119.5</v>
      </c>
      <c r="AG350" s="1006">
        <v>61</v>
      </c>
      <c r="AH350" s="1009" t="s">
        <v>193</v>
      </c>
      <c r="AI350" s="1012">
        <v>132</v>
      </c>
      <c r="AJ350" s="1015">
        <f>AE350-(AB350+AB351+AB352+AB353)</f>
        <v>0</v>
      </c>
    </row>
    <row r="351" spans="1:41" ht="15" x14ac:dyDescent="0.2">
      <c r="A351" s="574">
        <v>5</v>
      </c>
      <c r="B351" s="1017"/>
      <c r="C351" s="585" t="s">
        <v>213</v>
      </c>
      <c r="D351" s="641">
        <v>322</v>
      </c>
      <c r="E351" s="585">
        <v>117.5</v>
      </c>
      <c r="F351" s="607" t="s">
        <v>187</v>
      </c>
      <c r="G351" s="1007"/>
      <c r="H351" s="1007"/>
      <c r="I351" s="1007"/>
      <c r="J351" s="1010"/>
      <c r="K351" s="1013"/>
      <c r="L351" s="1015"/>
      <c r="M351" s="580">
        <v>3.56</v>
      </c>
      <c r="N351" s="1020"/>
      <c r="O351" s="585" t="s">
        <v>228</v>
      </c>
      <c r="P351" s="642">
        <v>463</v>
      </c>
      <c r="Q351" s="585">
        <v>113.5</v>
      </c>
      <c r="R351" s="607" t="s">
        <v>190</v>
      </c>
      <c r="S351" s="1007"/>
      <c r="T351" s="1007"/>
      <c r="U351" s="1007"/>
      <c r="V351" s="1010"/>
      <c r="W351" s="1013"/>
      <c r="X351" s="1015"/>
      <c r="Y351" s="580">
        <v>2.2999999999999998</v>
      </c>
      <c r="Z351" s="1023"/>
      <c r="AA351" s="585" t="s">
        <v>204</v>
      </c>
      <c r="AB351" s="643">
        <v>170</v>
      </c>
      <c r="AC351" s="585">
        <v>118.5</v>
      </c>
      <c r="AD351" s="607" t="s">
        <v>229</v>
      </c>
      <c r="AE351" s="1007"/>
      <c r="AF351" s="1007"/>
      <c r="AG351" s="1007"/>
      <c r="AH351" s="1010"/>
      <c r="AI351" s="1013"/>
      <c r="AJ351" s="1015"/>
    </row>
    <row r="352" spans="1:41" ht="15" x14ac:dyDescent="0.2">
      <c r="A352" s="574"/>
      <c r="B352" s="1017"/>
      <c r="C352" s="605"/>
      <c r="D352" s="605"/>
      <c r="E352" s="605"/>
      <c r="F352" s="607"/>
      <c r="G352" s="1007"/>
      <c r="H352" s="1007"/>
      <c r="I352" s="1007"/>
      <c r="J352" s="1010"/>
      <c r="K352" s="1013"/>
      <c r="L352" s="1015"/>
      <c r="M352" s="580"/>
      <c r="N352" s="1020"/>
      <c r="O352" s="605"/>
      <c r="P352" s="605"/>
      <c r="Q352" s="605"/>
      <c r="R352" s="607"/>
      <c r="S352" s="1007"/>
      <c r="T352" s="1007"/>
      <c r="U352" s="1007"/>
      <c r="V352" s="1010"/>
      <c r="W352" s="1013"/>
      <c r="X352" s="1015"/>
      <c r="Y352" s="580"/>
      <c r="Z352" s="1023"/>
      <c r="AA352" s="605"/>
      <c r="AB352" s="605"/>
      <c r="AC352" s="605"/>
      <c r="AD352" s="607"/>
      <c r="AE352" s="1007"/>
      <c r="AF352" s="1007"/>
      <c r="AG352" s="1007"/>
      <c r="AH352" s="1010"/>
      <c r="AI352" s="1013"/>
      <c r="AJ352" s="1015"/>
    </row>
    <row r="353" spans="1:36" ht="15.75" thickBot="1" x14ac:dyDescent="0.25">
      <c r="A353" s="574"/>
      <c r="B353" s="1018"/>
      <c r="C353" s="591"/>
      <c r="D353" s="591"/>
      <c r="E353" s="591"/>
      <c r="F353" s="593"/>
      <c r="G353" s="1008"/>
      <c r="H353" s="1008"/>
      <c r="I353" s="1008"/>
      <c r="J353" s="1011"/>
      <c r="K353" s="1014"/>
      <c r="L353" s="1015"/>
      <c r="M353" s="580"/>
      <c r="N353" s="1021"/>
      <c r="O353" s="591"/>
      <c r="P353" s="591"/>
      <c r="Q353" s="591"/>
      <c r="R353" s="593"/>
      <c r="S353" s="1008"/>
      <c r="T353" s="1008"/>
      <c r="U353" s="1008"/>
      <c r="V353" s="1011"/>
      <c r="W353" s="1014"/>
      <c r="X353" s="1015"/>
      <c r="Y353" s="580"/>
      <c r="Z353" s="1023"/>
      <c r="AA353" s="605"/>
      <c r="AB353" s="606"/>
      <c r="AC353" s="605"/>
      <c r="AD353" s="607"/>
      <c r="AE353" s="1008"/>
      <c r="AF353" s="1007"/>
      <c r="AG353" s="1008"/>
      <c r="AH353" s="1010"/>
      <c r="AI353" s="1014"/>
      <c r="AJ353" s="1015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97" t="s">
        <v>53</v>
      </c>
      <c r="C358" s="998"/>
      <c r="D358" s="998"/>
      <c r="E358" s="998"/>
      <c r="F358" s="998"/>
      <c r="G358" s="998"/>
      <c r="H358" s="999"/>
      <c r="I358" s="997" t="s">
        <v>114</v>
      </c>
      <c r="J358" s="998"/>
      <c r="K358" s="998"/>
      <c r="L358" s="998"/>
      <c r="M358" s="998"/>
      <c r="N358" s="998"/>
      <c r="O358" s="999"/>
      <c r="P358" s="997" t="s">
        <v>63</v>
      </c>
      <c r="Q358" s="998"/>
      <c r="R358" s="998"/>
      <c r="S358" s="998"/>
      <c r="T358" s="998"/>
      <c r="U358" s="998"/>
      <c r="V358" s="999"/>
      <c r="W358" s="1000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1001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97" t="s">
        <v>53</v>
      </c>
      <c r="C371" s="998"/>
      <c r="D371" s="998"/>
      <c r="E371" s="998"/>
      <c r="F371" s="998"/>
      <c r="G371" s="998"/>
      <c r="H371" s="999"/>
      <c r="I371" s="997" t="s">
        <v>114</v>
      </c>
      <c r="J371" s="998"/>
      <c r="K371" s="998"/>
      <c r="L371" s="998"/>
      <c r="M371" s="998"/>
      <c r="N371" s="998"/>
      <c r="O371" s="999"/>
      <c r="P371" s="997" t="s">
        <v>63</v>
      </c>
      <c r="Q371" s="998"/>
      <c r="R371" s="998"/>
      <c r="S371" s="998"/>
      <c r="T371" s="998"/>
      <c r="U371" s="998"/>
      <c r="V371" s="999"/>
      <c r="W371" s="1000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1001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97" t="s">
        <v>53</v>
      </c>
      <c r="C384" s="998"/>
      <c r="D384" s="998"/>
      <c r="E384" s="998"/>
      <c r="F384" s="998"/>
      <c r="G384" s="998"/>
      <c r="H384" s="999"/>
      <c r="I384" s="997" t="s">
        <v>114</v>
      </c>
      <c r="J384" s="998"/>
      <c r="K384" s="998"/>
      <c r="L384" s="998"/>
      <c r="M384" s="998"/>
      <c r="N384" s="998"/>
      <c r="O384" s="999"/>
      <c r="P384" s="997" t="s">
        <v>63</v>
      </c>
      <c r="Q384" s="998"/>
      <c r="R384" s="998"/>
      <c r="S384" s="998"/>
      <c r="T384" s="998"/>
      <c r="U384" s="998"/>
      <c r="V384" s="999"/>
      <c r="W384" s="1000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1001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97" t="s">
        <v>53</v>
      </c>
      <c r="C396" s="998"/>
      <c r="D396" s="998"/>
      <c r="E396" s="998"/>
      <c r="F396" s="998"/>
      <c r="G396" s="998"/>
      <c r="H396" s="999"/>
      <c r="I396" s="997" t="s">
        <v>114</v>
      </c>
      <c r="J396" s="998"/>
      <c r="K396" s="998"/>
      <c r="L396" s="998"/>
      <c r="M396" s="998"/>
      <c r="N396" s="998"/>
      <c r="O396" s="999"/>
      <c r="P396" s="997" t="s">
        <v>63</v>
      </c>
      <c r="Q396" s="998"/>
      <c r="R396" s="998"/>
      <c r="S396" s="998"/>
      <c r="T396" s="998"/>
      <c r="U396" s="998"/>
      <c r="V396" s="999"/>
      <c r="W396" s="1000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1001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97" t="s">
        <v>53</v>
      </c>
      <c r="C409" s="998"/>
      <c r="D409" s="998"/>
      <c r="E409" s="998"/>
      <c r="F409" s="998"/>
      <c r="G409" s="998"/>
      <c r="H409" s="999"/>
      <c r="I409" s="997" t="s">
        <v>114</v>
      </c>
      <c r="J409" s="998"/>
      <c r="K409" s="998"/>
      <c r="L409" s="998"/>
      <c r="M409" s="998"/>
      <c r="N409" s="998"/>
      <c r="O409" s="999"/>
      <c r="P409" s="997" t="s">
        <v>63</v>
      </c>
      <c r="Q409" s="998"/>
      <c r="R409" s="998"/>
      <c r="S409" s="998"/>
      <c r="T409" s="998"/>
      <c r="U409" s="998"/>
      <c r="V409" s="999"/>
      <c r="W409" s="1000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1001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97" t="s">
        <v>53</v>
      </c>
      <c r="C422" s="998"/>
      <c r="D422" s="998"/>
      <c r="E422" s="998"/>
      <c r="F422" s="998"/>
      <c r="G422" s="998"/>
      <c r="H422" s="999"/>
      <c r="I422" s="997" t="s">
        <v>114</v>
      </c>
      <c r="J422" s="998"/>
      <c r="K422" s="998"/>
      <c r="L422" s="998"/>
      <c r="M422" s="998"/>
      <c r="N422" s="998"/>
      <c r="O422" s="999"/>
      <c r="P422" s="997" t="s">
        <v>63</v>
      </c>
      <c r="Q422" s="998"/>
      <c r="R422" s="998"/>
      <c r="S422" s="998"/>
      <c r="T422" s="998"/>
      <c r="U422" s="998"/>
      <c r="V422" s="999"/>
      <c r="W422" s="1000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1001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97" t="s">
        <v>53</v>
      </c>
      <c r="C435" s="998"/>
      <c r="D435" s="998"/>
      <c r="E435" s="998"/>
      <c r="F435" s="998"/>
      <c r="G435" s="998"/>
      <c r="H435" s="999"/>
      <c r="I435" s="997" t="s">
        <v>114</v>
      </c>
      <c r="J435" s="998"/>
      <c r="K435" s="998"/>
      <c r="L435" s="998"/>
      <c r="M435" s="998"/>
      <c r="N435" s="998"/>
      <c r="O435" s="999"/>
      <c r="P435" s="997" t="s">
        <v>63</v>
      </c>
      <c r="Q435" s="998"/>
      <c r="R435" s="998"/>
      <c r="S435" s="998"/>
      <c r="T435" s="998"/>
      <c r="U435" s="998"/>
      <c r="V435" s="999"/>
      <c r="W435" s="1000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1001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97" t="s">
        <v>53</v>
      </c>
      <c r="C448" s="998"/>
      <c r="D448" s="998"/>
      <c r="E448" s="998"/>
      <c r="F448" s="998"/>
      <c r="G448" s="998"/>
      <c r="H448" s="999"/>
      <c r="I448" s="997" t="s">
        <v>114</v>
      </c>
      <c r="J448" s="998"/>
      <c r="K448" s="998"/>
      <c r="L448" s="998"/>
      <c r="M448" s="998"/>
      <c r="N448" s="998"/>
      <c r="O448" s="999"/>
      <c r="P448" s="997" t="s">
        <v>63</v>
      </c>
      <c r="Q448" s="998"/>
      <c r="R448" s="998"/>
      <c r="S448" s="998"/>
      <c r="T448" s="998"/>
      <c r="U448" s="998"/>
      <c r="V448" s="999"/>
      <c r="W448" s="1000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1001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97" t="s">
        <v>53</v>
      </c>
      <c r="C461" s="998"/>
      <c r="D461" s="998"/>
      <c r="E461" s="998"/>
      <c r="F461" s="998"/>
      <c r="G461" s="998"/>
      <c r="H461" s="999"/>
      <c r="I461" s="997" t="s">
        <v>114</v>
      </c>
      <c r="J461" s="998"/>
      <c r="K461" s="998"/>
      <c r="L461" s="998"/>
      <c r="M461" s="998"/>
      <c r="N461" s="998"/>
      <c r="O461" s="999"/>
      <c r="P461" s="997" t="s">
        <v>63</v>
      </c>
      <c r="Q461" s="998"/>
      <c r="R461" s="998"/>
      <c r="S461" s="998"/>
      <c r="T461" s="998"/>
      <c r="U461" s="998"/>
      <c r="V461" s="999"/>
      <c r="W461" s="1000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1001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03" t="s">
        <v>53</v>
      </c>
      <c r="C474" s="1004"/>
      <c r="D474" s="1004"/>
      <c r="E474" s="1004"/>
      <c r="F474" s="1004"/>
      <c r="G474" s="1004"/>
      <c r="H474" s="1005"/>
      <c r="I474" s="1003" t="s">
        <v>114</v>
      </c>
      <c r="J474" s="1004"/>
      <c r="K474" s="1004"/>
      <c r="L474" s="1004"/>
      <c r="M474" s="1004"/>
      <c r="N474" s="1004"/>
      <c r="O474" s="1005"/>
      <c r="P474" s="1003" t="s">
        <v>63</v>
      </c>
      <c r="Q474" s="1004"/>
      <c r="R474" s="1004"/>
      <c r="S474" s="1004"/>
      <c r="T474" s="1004"/>
      <c r="U474" s="1004"/>
      <c r="V474" s="1005"/>
      <c r="W474" s="1000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1001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03" t="s">
        <v>53</v>
      </c>
      <c r="C487" s="1004"/>
      <c r="D487" s="1004"/>
      <c r="E487" s="1004"/>
      <c r="F487" s="1004"/>
      <c r="G487" s="1004"/>
      <c r="H487" s="1005"/>
      <c r="I487" s="1003" t="s">
        <v>114</v>
      </c>
      <c r="J487" s="1004"/>
      <c r="K487" s="1004"/>
      <c r="L487" s="1004"/>
      <c r="M487" s="1004"/>
      <c r="N487" s="1004"/>
      <c r="O487" s="1005"/>
      <c r="P487" s="1003" t="s">
        <v>63</v>
      </c>
      <c r="Q487" s="1004"/>
      <c r="R487" s="1004"/>
      <c r="S487" s="1004"/>
      <c r="T487" s="1004"/>
      <c r="U487" s="1004"/>
      <c r="V487" s="1005"/>
      <c r="W487" s="1000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1001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03" t="s">
        <v>53</v>
      </c>
      <c r="C500" s="1004"/>
      <c r="D500" s="1004"/>
      <c r="E500" s="1004"/>
      <c r="F500" s="1004"/>
      <c r="G500" s="1004"/>
      <c r="H500" s="1005"/>
      <c r="I500" s="1003" t="s">
        <v>114</v>
      </c>
      <c r="J500" s="1004"/>
      <c r="K500" s="1004"/>
      <c r="L500" s="1004"/>
      <c r="M500" s="1004"/>
      <c r="N500" s="1004"/>
      <c r="O500" s="1005"/>
      <c r="P500" s="1003" t="s">
        <v>63</v>
      </c>
      <c r="Q500" s="1004"/>
      <c r="R500" s="1004"/>
      <c r="S500" s="1004"/>
      <c r="T500" s="1004"/>
      <c r="U500" s="1004"/>
      <c r="V500" s="1005"/>
      <c r="W500" s="1000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1001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03" t="s">
        <v>53</v>
      </c>
      <c r="C513" s="1004"/>
      <c r="D513" s="1004"/>
      <c r="E513" s="1004"/>
      <c r="F513" s="1004"/>
      <c r="G513" s="1004"/>
      <c r="H513" s="1005"/>
      <c r="I513" s="1003" t="s">
        <v>114</v>
      </c>
      <c r="J513" s="1004"/>
      <c r="K513" s="1004"/>
      <c r="L513" s="1004"/>
      <c r="M513" s="1004"/>
      <c r="N513" s="1004"/>
      <c r="O513" s="1005"/>
      <c r="P513" s="1003" t="s">
        <v>63</v>
      </c>
      <c r="Q513" s="1004"/>
      <c r="R513" s="1004"/>
      <c r="S513" s="1004"/>
      <c r="T513" s="1004"/>
      <c r="U513" s="1004"/>
      <c r="V513" s="1005"/>
      <c r="W513" s="1000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1001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89" t="s">
        <v>53</v>
      </c>
      <c r="C527" s="990"/>
      <c r="D527" s="990"/>
      <c r="E527" s="990"/>
      <c r="F527" s="990"/>
      <c r="G527" s="990"/>
      <c r="H527" s="991"/>
      <c r="I527" s="989" t="s">
        <v>114</v>
      </c>
      <c r="J527" s="990"/>
      <c r="K527" s="990"/>
      <c r="L527" s="990"/>
      <c r="M527" s="990"/>
      <c r="N527" s="990"/>
      <c r="O527" s="991"/>
      <c r="P527" s="989" t="s">
        <v>63</v>
      </c>
      <c r="Q527" s="990"/>
      <c r="R527" s="990"/>
      <c r="S527" s="990"/>
      <c r="T527" s="990"/>
      <c r="U527" s="990"/>
      <c r="V527" s="991"/>
      <c r="W527" s="995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02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588</v>
      </c>
      <c r="C535" s="852">
        <f>[1]LF!$Q$371</f>
        <v>593</v>
      </c>
      <c r="D535" s="852">
        <f>[1]LF!$AC$371</f>
        <v>589</v>
      </c>
      <c r="E535" s="852">
        <f>[1]LF!$AO$371</f>
        <v>103</v>
      </c>
      <c r="F535" s="852">
        <f>[1]LF!$BA$371</f>
        <v>585</v>
      </c>
      <c r="G535" s="852">
        <f>[1]LF!$BM$371</f>
        <v>588</v>
      </c>
      <c r="H535" s="853">
        <f>[1]LF!$BY$371</f>
        <v>585</v>
      </c>
      <c r="I535" s="854">
        <f>[1]LF!$CK$371</f>
        <v>570</v>
      </c>
      <c r="J535" s="852">
        <f>[1]LF!$CW$371</f>
        <v>569</v>
      </c>
      <c r="K535" s="852">
        <f>[1]LF!$DI$371</f>
        <v>584</v>
      </c>
      <c r="L535" s="852">
        <f>[1]LF!$DU$371</f>
        <v>138</v>
      </c>
      <c r="M535" s="852">
        <f>[1]LF!$EG$371</f>
        <v>590</v>
      </c>
      <c r="N535" s="852">
        <f>[1]LF!$ES$371</f>
        <v>577</v>
      </c>
      <c r="O535" s="855">
        <f>[1]LF!$FE$371</f>
        <v>572</v>
      </c>
      <c r="P535" s="851">
        <f>[1]LF!$FQ$371</f>
        <v>582</v>
      </c>
      <c r="Q535" s="852">
        <f>[1]LF!$GC$371</f>
        <v>585</v>
      </c>
      <c r="R535" s="852">
        <f>[1]LF!$GO$371</f>
        <v>594</v>
      </c>
      <c r="S535" s="852">
        <f>[1]LF!$HA$371</f>
        <v>97</v>
      </c>
      <c r="T535" s="852">
        <f>[1]LF!$HM$371</f>
        <v>596</v>
      </c>
      <c r="U535" s="852">
        <f>[1]LF!$HY$371</f>
        <v>591</v>
      </c>
      <c r="V535" s="853">
        <f>[1]LF!$IK$371</f>
        <v>591</v>
      </c>
      <c r="W535" s="371">
        <f>SUM(B535:V535)</f>
        <v>10867</v>
      </c>
      <c r="X535" s="840" t="s">
        <v>56</v>
      </c>
      <c r="Y535" s="265">
        <f>W521-W535</f>
        <v>587</v>
      </c>
      <c r="Z535" s="266">
        <f>Y535/W535</f>
        <v>5.4016747952516792E-2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92" t="s">
        <v>53</v>
      </c>
      <c r="C541" s="993"/>
      <c r="D541" s="993"/>
      <c r="E541" s="993"/>
      <c r="F541" s="993"/>
      <c r="G541" s="993"/>
      <c r="H541" s="994"/>
      <c r="I541" s="992" t="s">
        <v>114</v>
      </c>
      <c r="J541" s="993"/>
      <c r="K541" s="993"/>
      <c r="L541" s="993"/>
      <c r="M541" s="993"/>
      <c r="N541" s="993"/>
      <c r="O541" s="994"/>
      <c r="P541" s="992" t="s">
        <v>63</v>
      </c>
      <c r="Q541" s="993"/>
      <c r="R541" s="993"/>
      <c r="S541" s="993"/>
      <c r="T541" s="993"/>
      <c r="U541" s="993"/>
      <c r="V541" s="994"/>
      <c r="W541" s="995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96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-502</v>
      </c>
      <c r="Z549" s="266">
        <f>Y549/W549</f>
        <v>-4.4155158765062888E-2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92" t="s">
        <v>53</v>
      </c>
      <c r="C555" s="993"/>
      <c r="D555" s="993"/>
      <c r="E555" s="993"/>
      <c r="F555" s="993"/>
      <c r="G555" s="993"/>
      <c r="H555" s="994"/>
      <c r="I555" s="992" t="s">
        <v>114</v>
      </c>
      <c r="J555" s="993"/>
      <c r="K555" s="993"/>
      <c r="L555" s="993"/>
      <c r="M555" s="993"/>
      <c r="N555" s="993"/>
      <c r="O555" s="994"/>
      <c r="P555" s="992" t="s">
        <v>63</v>
      </c>
      <c r="Q555" s="993"/>
      <c r="R555" s="993"/>
      <c r="S555" s="993"/>
      <c r="T555" s="993"/>
      <c r="U555" s="993"/>
      <c r="V555" s="994"/>
      <c r="W555" s="995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96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92" t="s">
        <v>53</v>
      </c>
      <c r="C568" s="993"/>
      <c r="D568" s="993"/>
      <c r="E568" s="993"/>
      <c r="F568" s="993"/>
      <c r="G568" s="993"/>
      <c r="H568" s="994"/>
      <c r="I568" s="992" t="s">
        <v>114</v>
      </c>
      <c r="J568" s="993"/>
      <c r="K568" s="993"/>
      <c r="L568" s="993"/>
      <c r="M568" s="993"/>
      <c r="N568" s="993"/>
      <c r="O568" s="994"/>
      <c r="P568" s="992" t="s">
        <v>63</v>
      </c>
      <c r="Q568" s="993"/>
      <c r="R568" s="993"/>
      <c r="S568" s="993"/>
      <c r="T568" s="993"/>
      <c r="U568" s="993"/>
      <c r="V568" s="994"/>
      <c r="W568" s="995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96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92" t="s">
        <v>53</v>
      </c>
      <c r="C582" s="993"/>
      <c r="D582" s="993"/>
      <c r="E582" s="993"/>
      <c r="F582" s="993"/>
      <c r="G582" s="993"/>
      <c r="H582" s="994"/>
      <c r="I582" s="992" t="s">
        <v>114</v>
      </c>
      <c r="J582" s="993"/>
      <c r="K582" s="993"/>
      <c r="L582" s="993"/>
      <c r="M582" s="993"/>
      <c r="N582" s="993"/>
      <c r="O582" s="994"/>
      <c r="P582" s="992" t="s">
        <v>63</v>
      </c>
      <c r="Q582" s="993"/>
      <c r="R582" s="993"/>
      <c r="S582" s="993"/>
      <c r="T582" s="993"/>
      <c r="U582" s="993"/>
      <c r="V582" s="994"/>
      <c r="W582" s="995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96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92" t="s">
        <v>53</v>
      </c>
      <c r="C596" s="993"/>
      <c r="D596" s="993"/>
      <c r="E596" s="993"/>
      <c r="F596" s="993"/>
      <c r="G596" s="993"/>
      <c r="H596" s="994"/>
      <c r="I596" s="992" t="s">
        <v>114</v>
      </c>
      <c r="J596" s="993"/>
      <c r="K596" s="993"/>
      <c r="L596" s="993"/>
      <c r="M596" s="993"/>
      <c r="N596" s="993"/>
      <c r="O596" s="994"/>
      <c r="P596" s="992" t="s">
        <v>63</v>
      </c>
      <c r="Q596" s="993"/>
      <c r="R596" s="993"/>
      <c r="S596" s="993"/>
      <c r="T596" s="993"/>
      <c r="U596" s="993"/>
      <c r="V596" s="994"/>
      <c r="W596" s="995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96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992" t="s">
        <v>53</v>
      </c>
      <c r="C610" s="993"/>
      <c r="D610" s="993"/>
      <c r="E610" s="993"/>
      <c r="F610" s="993"/>
      <c r="G610" s="993"/>
      <c r="H610" s="994"/>
      <c r="I610" s="992" t="s">
        <v>114</v>
      </c>
      <c r="J610" s="993"/>
      <c r="K610" s="993"/>
      <c r="L610" s="993"/>
      <c r="M610" s="993"/>
      <c r="N610" s="993"/>
      <c r="O610" s="994"/>
      <c r="P610" s="992" t="s">
        <v>63</v>
      </c>
      <c r="Q610" s="993"/>
      <c r="R610" s="993"/>
      <c r="S610" s="993"/>
      <c r="T610" s="993"/>
      <c r="U610" s="993"/>
      <c r="V610" s="994"/>
      <c r="W610" s="995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996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992" t="s">
        <v>53</v>
      </c>
      <c r="C624" s="993"/>
      <c r="D624" s="993"/>
      <c r="E624" s="993"/>
      <c r="F624" s="993"/>
      <c r="G624" s="993"/>
      <c r="H624" s="994"/>
      <c r="I624" s="992" t="s">
        <v>114</v>
      </c>
      <c r="J624" s="993"/>
      <c r="K624" s="993"/>
      <c r="L624" s="993"/>
      <c r="M624" s="993"/>
      <c r="N624" s="993"/>
      <c r="O624" s="994"/>
      <c r="P624" s="992" t="s">
        <v>63</v>
      </c>
      <c r="Q624" s="993"/>
      <c r="R624" s="993"/>
      <c r="S624" s="993"/>
      <c r="T624" s="993"/>
      <c r="U624" s="993"/>
      <c r="V624" s="994"/>
      <c r="W624" s="995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996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159.80000000000004</v>
      </c>
      <c r="C633" s="936">
        <v>159.80000000000004</v>
      </c>
      <c r="D633" s="936">
        <v>159.80000000000004</v>
      </c>
      <c r="E633" s="936">
        <v>159.80000000000004</v>
      </c>
      <c r="F633" s="936">
        <v>159.80000000000004</v>
      </c>
      <c r="G633" s="936">
        <v>159.80000000000004</v>
      </c>
      <c r="H633" s="937">
        <v>159.80000000000004</v>
      </c>
      <c r="I633" s="935">
        <v>159.80000000000004</v>
      </c>
      <c r="J633" s="936">
        <v>159.80000000000004</v>
      </c>
      <c r="K633" s="936">
        <v>159.80000000000004</v>
      </c>
      <c r="L633" s="936">
        <v>159.80000000000004</v>
      </c>
      <c r="M633" s="936">
        <v>159.80000000000004</v>
      </c>
      <c r="N633" s="936">
        <v>159.80000000000004</v>
      </c>
      <c r="O633" s="937">
        <v>159.80000000000004</v>
      </c>
      <c r="P633" s="935">
        <v>159.80000000000004</v>
      </c>
      <c r="Q633" s="936">
        <v>159.80000000000004</v>
      </c>
      <c r="R633" s="936">
        <v>159.80000000000004</v>
      </c>
      <c r="S633" s="936">
        <v>159.80000000000004</v>
      </c>
      <c r="T633" s="936">
        <v>159.80000000000004</v>
      </c>
      <c r="U633" s="936">
        <v>159.80000000000004</v>
      </c>
      <c r="V633" s="937">
        <v>159.80000000000004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992" t="s">
        <v>53</v>
      </c>
      <c r="C638" s="993"/>
      <c r="D638" s="993"/>
      <c r="E638" s="993"/>
      <c r="F638" s="993"/>
      <c r="G638" s="993"/>
      <c r="H638" s="994"/>
      <c r="I638" s="992" t="s">
        <v>114</v>
      </c>
      <c r="J638" s="993"/>
      <c r="K638" s="993"/>
      <c r="L638" s="993"/>
      <c r="M638" s="993"/>
      <c r="N638" s="993"/>
      <c r="O638" s="994"/>
      <c r="P638" s="992" t="s">
        <v>63</v>
      </c>
      <c r="Q638" s="993"/>
      <c r="R638" s="993"/>
      <c r="S638" s="993"/>
      <c r="T638" s="993"/>
      <c r="U638" s="993"/>
      <c r="V638" s="994"/>
      <c r="W638" s="995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996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>
        <v>159.20000000000005</v>
      </c>
      <c r="C647" s="953">
        <v>159.20000000000005</v>
      </c>
      <c r="D647" s="953">
        <v>159.20000000000005</v>
      </c>
      <c r="E647" s="953">
        <v>159.20000000000005</v>
      </c>
      <c r="F647" s="953">
        <v>159.20000000000005</v>
      </c>
      <c r="G647" s="953">
        <v>159.20000000000005</v>
      </c>
      <c r="H647" s="954">
        <v>159.20000000000005</v>
      </c>
      <c r="I647" s="952">
        <v>159.20000000000005</v>
      </c>
      <c r="J647" s="953">
        <v>159.20000000000005</v>
      </c>
      <c r="K647" s="953">
        <v>159.20000000000005</v>
      </c>
      <c r="L647" s="953">
        <v>159.20000000000005</v>
      </c>
      <c r="M647" s="953">
        <v>159.20000000000005</v>
      </c>
      <c r="N647" s="953">
        <v>159.20000000000005</v>
      </c>
      <c r="O647" s="954">
        <v>159.20000000000005</v>
      </c>
      <c r="P647" s="952">
        <v>159.20000000000005</v>
      </c>
      <c r="Q647" s="953">
        <v>159.20000000000005</v>
      </c>
      <c r="R647" s="953">
        <v>159.20000000000005</v>
      </c>
      <c r="S647" s="953">
        <v>159.20000000000005</v>
      </c>
      <c r="T647" s="953">
        <v>159.20000000000005</v>
      </c>
      <c r="U647" s="953">
        <v>159.20000000000005</v>
      </c>
      <c r="V647" s="954">
        <v>159.20000000000005</v>
      </c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947" t="s">
        <v>26</v>
      </c>
      <c r="Y648" s="947">
        <f>Y647-Y619</f>
        <v>158.81</v>
      </c>
      <c r="Z648" s="947"/>
    </row>
    <row r="651" spans="1:26" ht="13.5" thickBot="1" x14ac:dyDescent="0.25"/>
    <row r="652" spans="1:26" ht="13.5" thickBot="1" x14ac:dyDescent="0.25">
      <c r="A652" s="230" t="s">
        <v>260</v>
      </c>
      <c r="B652" s="992" t="s">
        <v>53</v>
      </c>
      <c r="C652" s="993"/>
      <c r="D652" s="993"/>
      <c r="E652" s="993"/>
      <c r="F652" s="993"/>
      <c r="G652" s="993"/>
      <c r="H652" s="994"/>
      <c r="I652" s="992" t="s">
        <v>114</v>
      </c>
      <c r="J652" s="993"/>
      <c r="K652" s="993"/>
      <c r="L652" s="993"/>
      <c r="M652" s="993"/>
      <c r="N652" s="993"/>
      <c r="O652" s="994"/>
      <c r="P652" s="992" t="s">
        <v>63</v>
      </c>
      <c r="Q652" s="993"/>
      <c r="R652" s="993"/>
      <c r="S652" s="993"/>
      <c r="T652" s="993"/>
      <c r="U652" s="993"/>
      <c r="V652" s="994"/>
      <c r="W652" s="995" t="s">
        <v>55</v>
      </c>
      <c r="X652" s="955">
        <v>781</v>
      </c>
      <c r="Y652" s="955"/>
      <c r="Z652" s="955"/>
    </row>
    <row r="653" spans="1:26" x14ac:dyDescent="0.2">
      <c r="A653" s="231" t="s">
        <v>54</v>
      </c>
      <c r="B653" s="957">
        <v>1</v>
      </c>
      <c r="C653" s="958">
        <v>2</v>
      </c>
      <c r="D653" s="958">
        <v>3</v>
      </c>
      <c r="E653" s="958">
        <v>4</v>
      </c>
      <c r="F653" s="958">
        <v>5</v>
      </c>
      <c r="G653" s="958">
        <v>6</v>
      </c>
      <c r="H653" s="959">
        <v>7</v>
      </c>
      <c r="I653" s="957">
        <v>1</v>
      </c>
      <c r="J653" s="958">
        <v>2</v>
      </c>
      <c r="K653" s="958">
        <v>3</v>
      </c>
      <c r="L653" s="958">
        <v>4</v>
      </c>
      <c r="M653" s="958">
        <v>5</v>
      </c>
      <c r="N653" s="958">
        <v>6</v>
      </c>
      <c r="O653" s="959">
        <v>7</v>
      </c>
      <c r="P653" s="957">
        <v>1</v>
      </c>
      <c r="Q653" s="958">
        <v>2</v>
      </c>
      <c r="R653" s="958">
        <v>3</v>
      </c>
      <c r="S653" s="958">
        <v>4</v>
      </c>
      <c r="T653" s="958">
        <v>5</v>
      </c>
      <c r="U653" s="958">
        <v>6</v>
      </c>
      <c r="V653" s="959">
        <v>7</v>
      </c>
      <c r="W653" s="996"/>
      <c r="X653" s="955"/>
      <c r="Y653" s="955"/>
      <c r="Z653" s="955"/>
    </row>
    <row r="654" spans="1:26" x14ac:dyDescent="0.2">
      <c r="A654" s="236" t="s">
        <v>3</v>
      </c>
      <c r="B654" s="849">
        <v>4122</v>
      </c>
      <c r="C654" s="849">
        <v>4122</v>
      </c>
      <c r="D654" s="849">
        <v>4122</v>
      </c>
      <c r="E654" s="849">
        <v>4122</v>
      </c>
      <c r="F654" s="849">
        <v>4122</v>
      </c>
      <c r="G654" s="849">
        <v>4122</v>
      </c>
      <c r="H654" s="848">
        <v>4122</v>
      </c>
      <c r="I654" s="874">
        <v>4122</v>
      </c>
      <c r="J654" s="849">
        <v>4122</v>
      </c>
      <c r="K654" s="849">
        <v>4122</v>
      </c>
      <c r="L654" s="849">
        <v>4122</v>
      </c>
      <c r="M654" s="849">
        <v>4122</v>
      </c>
      <c r="N654" s="849">
        <v>4122</v>
      </c>
      <c r="O654" s="848">
        <v>4122</v>
      </c>
      <c r="P654" s="874">
        <v>4122</v>
      </c>
      <c r="Q654" s="849">
        <v>4122</v>
      </c>
      <c r="R654" s="849">
        <v>4122</v>
      </c>
      <c r="S654" s="849">
        <v>4122</v>
      </c>
      <c r="T654" s="849">
        <v>4122</v>
      </c>
      <c r="U654" s="849">
        <v>4122</v>
      </c>
      <c r="V654" s="848">
        <v>4122</v>
      </c>
      <c r="W654" s="86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  <c r="Y655" s="955"/>
      <c r="Z655" s="955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98">
        <v>9.5000000000000001E-2</v>
      </c>
      <c r="C657" s="699">
        <v>9.4E-2</v>
      </c>
      <c r="D657" s="801">
        <v>8.5000000000000006E-2</v>
      </c>
      <c r="E657" s="801">
        <v>9.6000000000000002E-2</v>
      </c>
      <c r="F657" s="801">
        <v>0.104</v>
      </c>
      <c r="G657" s="801">
        <v>9.2999999999999999E-2</v>
      </c>
      <c r="H657" s="802">
        <v>9.7000000000000003E-2</v>
      </c>
      <c r="I657" s="809">
        <v>9.1999999999999998E-2</v>
      </c>
      <c r="J657" s="801">
        <v>9.1999999999999998E-2</v>
      </c>
      <c r="K657" s="801">
        <v>8.7999999999999995E-2</v>
      </c>
      <c r="L657" s="801">
        <v>9.6000000000000002E-2</v>
      </c>
      <c r="M657" s="801">
        <v>0.10199999999999999</v>
      </c>
      <c r="N657" s="801">
        <v>0.104</v>
      </c>
      <c r="O657" s="802">
        <v>9.4E-2</v>
      </c>
      <c r="P657" s="809">
        <v>0.10100000000000001</v>
      </c>
      <c r="Q657" s="801">
        <v>8.4000000000000005E-2</v>
      </c>
      <c r="R657" s="801">
        <v>0.09</v>
      </c>
      <c r="S657" s="801">
        <v>0.114</v>
      </c>
      <c r="T657" s="801">
        <v>9.2999999999999999E-2</v>
      </c>
      <c r="U657" s="801">
        <v>9.0999999999999998E-2</v>
      </c>
      <c r="V657" s="802">
        <v>0.09</v>
      </c>
      <c r="W657" s="879">
        <v>9.8000000000000004E-2</v>
      </c>
      <c r="X657" s="228"/>
      <c r="Y657" s="955"/>
      <c r="Z657" s="955"/>
    </row>
    <row r="658" spans="1:26" x14ac:dyDescent="0.2">
      <c r="A658" s="483" t="s">
        <v>1</v>
      </c>
      <c r="B658" s="774">
        <f t="shared" ref="B658:E658" si="318">B655/B654*100-100</f>
        <v>13.197476952935475</v>
      </c>
      <c r="C658" s="775">
        <f t="shared" si="318"/>
        <v>16.715186802523036</v>
      </c>
      <c r="D658" s="775">
        <f t="shared" si="318"/>
        <v>23.774866569626397</v>
      </c>
      <c r="E658" s="775">
        <f t="shared" si="318"/>
        <v>16.739446870451232</v>
      </c>
      <c r="F658" s="775">
        <f>F655/F654*100-100</f>
        <v>14.507520621057736</v>
      </c>
      <c r="G658" s="775">
        <f t="shared" ref="G658:N658" si="319">G655/G654*100-100</f>
        <v>16.375545851528386</v>
      </c>
      <c r="H658" s="787">
        <f t="shared" si="319"/>
        <v>14.919941775836975</v>
      </c>
      <c r="I658" s="774">
        <f t="shared" si="319"/>
        <v>13.197476952935475</v>
      </c>
      <c r="J658" s="775">
        <f t="shared" si="319"/>
        <v>21.858321203299383</v>
      </c>
      <c r="K658" s="775">
        <f t="shared" si="319"/>
        <v>19.990295972828733</v>
      </c>
      <c r="L658" s="775">
        <f t="shared" si="319"/>
        <v>3.9058709364386175</v>
      </c>
      <c r="M658" s="775">
        <f t="shared" si="319"/>
        <v>19.189713731198438</v>
      </c>
      <c r="N658" s="775">
        <f t="shared" si="319"/>
        <v>14.337700145560419</v>
      </c>
      <c r="O658" s="787">
        <f>O655/O654*100-100</f>
        <v>17.564289180009695</v>
      </c>
      <c r="P658" s="774">
        <f t="shared" ref="P658:W658" si="320">P655/P654*100-100</f>
        <v>13.973799126637559</v>
      </c>
      <c r="Q658" s="775">
        <f t="shared" si="320"/>
        <v>21.227559437166434</v>
      </c>
      <c r="R658" s="775">
        <f t="shared" si="320"/>
        <v>19.86899563318778</v>
      </c>
      <c r="S658" s="775">
        <f t="shared" si="320"/>
        <v>16.302765647743826</v>
      </c>
      <c r="T658" s="775">
        <f t="shared" si="320"/>
        <v>19.674915089762251</v>
      </c>
      <c r="U658" s="775">
        <f t="shared" si="320"/>
        <v>20.257156720038822</v>
      </c>
      <c r="V658" s="787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  <c r="Y659" s="955"/>
      <c r="Z659" s="955"/>
    </row>
    <row r="660" spans="1:26" x14ac:dyDescent="0.2">
      <c r="A660" s="267" t="s">
        <v>51</v>
      </c>
      <c r="B660" s="851">
        <v>589</v>
      </c>
      <c r="C660" s="852">
        <v>593</v>
      </c>
      <c r="D660" s="852">
        <v>594</v>
      </c>
      <c r="E660" s="852">
        <v>125</v>
      </c>
      <c r="F660" s="852">
        <v>587</v>
      </c>
      <c r="G660" s="852">
        <v>589</v>
      </c>
      <c r="H660" s="853">
        <v>587</v>
      </c>
      <c r="I660" s="854">
        <v>578</v>
      </c>
      <c r="J660" s="852">
        <v>580</v>
      </c>
      <c r="K660" s="852">
        <v>590</v>
      </c>
      <c r="L660" s="852">
        <v>146</v>
      </c>
      <c r="M660" s="852">
        <v>595</v>
      </c>
      <c r="N660" s="852">
        <v>580</v>
      </c>
      <c r="O660" s="855">
        <v>583</v>
      </c>
      <c r="P660" s="851">
        <v>594</v>
      </c>
      <c r="Q660" s="852">
        <v>598</v>
      </c>
      <c r="R660" s="852">
        <v>602</v>
      </c>
      <c r="S660" s="852">
        <v>72</v>
      </c>
      <c r="T660" s="852">
        <v>608</v>
      </c>
      <c r="U660" s="852">
        <v>598</v>
      </c>
      <c r="V660" s="853">
        <v>602</v>
      </c>
      <c r="W660" s="371">
        <f>SUM(B660:V660)</f>
        <v>10990</v>
      </c>
      <c r="X660" s="955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979">
        <v>157.40000000000006</v>
      </c>
      <c r="C661" s="980">
        <v>157.40000000000006</v>
      </c>
      <c r="D661" s="980">
        <v>157.40000000000006</v>
      </c>
      <c r="E661" s="980">
        <v>157.40000000000006</v>
      </c>
      <c r="F661" s="980">
        <v>157.40000000000006</v>
      </c>
      <c r="G661" s="980">
        <v>157.40000000000006</v>
      </c>
      <c r="H661" s="981">
        <v>157.40000000000006</v>
      </c>
      <c r="I661" s="979">
        <v>157.40000000000006</v>
      </c>
      <c r="J661" s="980">
        <v>157.40000000000006</v>
      </c>
      <c r="K661" s="980">
        <v>157.40000000000006</v>
      </c>
      <c r="L661" s="980">
        <v>157.40000000000006</v>
      </c>
      <c r="M661" s="980">
        <v>157.40000000000006</v>
      </c>
      <c r="N661" s="980">
        <v>157.40000000000006</v>
      </c>
      <c r="O661" s="981">
        <v>157.40000000000006</v>
      </c>
      <c r="P661" s="979">
        <v>157.40000000000006</v>
      </c>
      <c r="Q661" s="980">
        <v>157.40000000000006</v>
      </c>
      <c r="R661" s="980">
        <v>157.40000000000006</v>
      </c>
      <c r="S661" s="980">
        <v>157.40000000000006</v>
      </c>
      <c r="T661" s="980">
        <v>157.40000000000006</v>
      </c>
      <c r="U661" s="980">
        <v>157.40000000000006</v>
      </c>
      <c r="V661" s="981">
        <v>157.40000000000006</v>
      </c>
      <c r="W661" s="956"/>
      <c r="X661" s="955" t="s">
        <v>57</v>
      </c>
      <c r="Y661" s="955">
        <v>158.43</v>
      </c>
      <c r="Z661" s="955"/>
    </row>
    <row r="662" spans="1:26" ht="13.5" thickBot="1" x14ac:dyDescent="0.25">
      <c r="A662" s="268" t="s">
        <v>26</v>
      </c>
      <c r="B662" s="216">
        <f>(B661-B647)</f>
        <v>-1.7999999999999829</v>
      </c>
      <c r="C662" s="217">
        <f t="shared" ref="C662:V662" si="322">(C661-C647)</f>
        <v>-1.7999999999999829</v>
      </c>
      <c r="D662" s="217">
        <f t="shared" si="322"/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322">
        <f t="shared" si="322"/>
        <v>-1.7999999999999829</v>
      </c>
      <c r="I662" s="216">
        <f t="shared" si="322"/>
        <v>-1.7999999999999829</v>
      </c>
      <c r="J662" s="217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322">
        <f t="shared" si="322"/>
        <v>-1.7999999999999829</v>
      </c>
      <c r="P662" s="216">
        <f t="shared" si="322"/>
        <v>-1.7999999999999829</v>
      </c>
      <c r="Q662" s="217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322">
        <f t="shared" si="322"/>
        <v>-1.7999999999999829</v>
      </c>
      <c r="W662" s="333"/>
      <c r="X662" s="955" t="s">
        <v>26</v>
      </c>
      <c r="Y662" s="955">
        <f>Y661-Y633</f>
        <v>-1.2299999999999898</v>
      </c>
      <c r="Z662" s="955"/>
    </row>
    <row r="665" spans="1:26" ht="13.5" thickBot="1" x14ac:dyDescent="0.25"/>
    <row r="666" spans="1:26" ht="13.5" thickBot="1" x14ac:dyDescent="0.25">
      <c r="A666" s="230" t="s">
        <v>261</v>
      </c>
      <c r="B666" s="992" t="s">
        <v>53</v>
      </c>
      <c r="C666" s="993"/>
      <c r="D666" s="993"/>
      <c r="E666" s="993"/>
      <c r="F666" s="993"/>
      <c r="G666" s="993"/>
      <c r="H666" s="994"/>
      <c r="I666" s="992" t="s">
        <v>114</v>
      </c>
      <c r="J666" s="993"/>
      <c r="K666" s="993"/>
      <c r="L666" s="993"/>
      <c r="M666" s="993"/>
      <c r="N666" s="993"/>
      <c r="O666" s="994"/>
      <c r="P666" s="992" t="s">
        <v>63</v>
      </c>
      <c r="Q666" s="993"/>
      <c r="R666" s="993"/>
      <c r="S666" s="993"/>
      <c r="T666" s="993"/>
      <c r="U666" s="993"/>
      <c r="V666" s="994"/>
      <c r="W666" s="995" t="s">
        <v>55</v>
      </c>
      <c r="X666" s="960"/>
      <c r="Y666" s="960"/>
      <c r="Z666" s="960"/>
    </row>
    <row r="667" spans="1:26" x14ac:dyDescent="0.2">
      <c r="A667" s="231" t="s">
        <v>54</v>
      </c>
      <c r="B667" s="962">
        <v>1</v>
      </c>
      <c r="C667" s="963">
        <v>2</v>
      </c>
      <c r="D667" s="963">
        <v>3</v>
      </c>
      <c r="E667" s="963">
        <v>4</v>
      </c>
      <c r="F667" s="963">
        <v>5</v>
      </c>
      <c r="G667" s="963">
        <v>6</v>
      </c>
      <c r="H667" s="964">
        <v>7</v>
      </c>
      <c r="I667" s="962">
        <v>1</v>
      </c>
      <c r="J667" s="963">
        <v>2</v>
      </c>
      <c r="K667" s="963">
        <v>3</v>
      </c>
      <c r="L667" s="963">
        <v>4</v>
      </c>
      <c r="M667" s="963">
        <v>5</v>
      </c>
      <c r="N667" s="963">
        <v>6</v>
      </c>
      <c r="O667" s="964">
        <v>7</v>
      </c>
      <c r="P667" s="962">
        <v>1</v>
      </c>
      <c r="Q667" s="963">
        <v>2</v>
      </c>
      <c r="R667" s="963">
        <v>3</v>
      </c>
      <c r="S667" s="963">
        <v>4</v>
      </c>
      <c r="T667" s="963">
        <v>5</v>
      </c>
      <c r="U667" s="963">
        <v>6</v>
      </c>
      <c r="V667" s="964">
        <v>7</v>
      </c>
      <c r="W667" s="996"/>
      <c r="X667" s="960"/>
      <c r="Y667" s="960"/>
      <c r="Z667" s="960"/>
    </row>
    <row r="668" spans="1:26" x14ac:dyDescent="0.2">
      <c r="A668" s="236" t="s">
        <v>3</v>
      </c>
      <c r="B668" s="849"/>
      <c r="C668" s="849"/>
      <c r="D668" s="849"/>
      <c r="E668" s="849"/>
      <c r="F668" s="849"/>
      <c r="G668" s="849"/>
      <c r="H668" s="848"/>
      <c r="I668" s="874"/>
      <c r="J668" s="849"/>
      <c r="K668" s="849"/>
      <c r="L668" s="849"/>
      <c r="M668" s="849"/>
      <c r="N668" s="849"/>
      <c r="O668" s="848"/>
      <c r="P668" s="874"/>
      <c r="Q668" s="849"/>
      <c r="R668" s="849"/>
      <c r="S668" s="849"/>
      <c r="T668" s="849"/>
      <c r="U668" s="849"/>
      <c r="V668" s="848"/>
      <c r="W668" s="86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  <c r="Y669" s="960"/>
      <c r="Z669" s="960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98"/>
      <c r="C671" s="699"/>
      <c r="D671" s="801"/>
      <c r="E671" s="801"/>
      <c r="F671" s="801"/>
      <c r="G671" s="801"/>
      <c r="H671" s="802"/>
      <c r="I671" s="809"/>
      <c r="J671" s="801"/>
      <c r="K671" s="801"/>
      <c r="L671" s="801"/>
      <c r="M671" s="801"/>
      <c r="N671" s="801"/>
      <c r="O671" s="802"/>
      <c r="P671" s="809"/>
      <c r="Q671" s="801"/>
      <c r="R671" s="801"/>
      <c r="S671" s="801"/>
      <c r="T671" s="801"/>
      <c r="U671" s="801"/>
      <c r="V671" s="802"/>
      <c r="W671" s="879"/>
      <c r="X671" s="228"/>
      <c r="Y671" s="960"/>
      <c r="Z671" s="960"/>
    </row>
    <row r="672" spans="1:26" x14ac:dyDescent="0.2">
      <c r="A672" s="483" t="s">
        <v>1</v>
      </c>
      <c r="B672" s="774" t="e">
        <f t="shared" ref="B672:E672" si="323">B669/B668*100-100</f>
        <v>#DIV/0!</v>
      </c>
      <c r="C672" s="775" t="e">
        <f t="shared" si="323"/>
        <v>#DIV/0!</v>
      </c>
      <c r="D672" s="775" t="e">
        <f t="shared" si="323"/>
        <v>#DIV/0!</v>
      </c>
      <c r="E672" s="775" t="e">
        <f t="shared" si="323"/>
        <v>#DIV/0!</v>
      </c>
      <c r="F672" s="775" t="e">
        <f>F669/F668*100-100</f>
        <v>#DIV/0!</v>
      </c>
      <c r="G672" s="775" t="e">
        <f t="shared" ref="G672:N672" si="324">G669/G668*100-100</f>
        <v>#DIV/0!</v>
      </c>
      <c r="H672" s="787" t="e">
        <f t="shared" si="324"/>
        <v>#DIV/0!</v>
      </c>
      <c r="I672" s="774" t="e">
        <f t="shared" si="324"/>
        <v>#DIV/0!</v>
      </c>
      <c r="J672" s="775" t="e">
        <f t="shared" si="324"/>
        <v>#DIV/0!</v>
      </c>
      <c r="K672" s="775" t="e">
        <f t="shared" si="324"/>
        <v>#DIV/0!</v>
      </c>
      <c r="L672" s="775" t="e">
        <f t="shared" si="324"/>
        <v>#DIV/0!</v>
      </c>
      <c r="M672" s="775" t="e">
        <f t="shared" si="324"/>
        <v>#DIV/0!</v>
      </c>
      <c r="N672" s="775" t="e">
        <f t="shared" si="324"/>
        <v>#DIV/0!</v>
      </c>
      <c r="O672" s="787" t="e">
        <f>O669/O668*100-100</f>
        <v>#DIV/0!</v>
      </c>
      <c r="P672" s="774" t="e">
        <f t="shared" ref="P672:W672" si="325">P669/P668*100-100</f>
        <v>#DIV/0!</v>
      </c>
      <c r="Q672" s="775" t="e">
        <f t="shared" si="325"/>
        <v>#DIV/0!</v>
      </c>
      <c r="R672" s="775" t="e">
        <f t="shared" si="325"/>
        <v>#DIV/0!</v>
      </c>
      <c r="S672" s="775" t="e">
        <f t="shared" si="325"/>
        <v>#DIV/0!</v>
      </c>
      <c r="T672" s="775" t="e">
        <f t="shared" si="325"/>
        <v>#DIV/0!</v>
      </c>
      <c r="U672" s="775" t="e">
        <f t="shared" si="325"/>
        <v>#DIV/0!</v>
      </c>
      <c r="V672" s="787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  <c r="Y673" s="960"/>
      <c r="Z673" s="960"/>
    </row>
    <row r="674" spans="1:26" x14ac:dyDescent="0.2">
      <c r="A674" s="267" t="s">
        <v>51</v>
      </c>
      <c r="B674" s="851">
        <v>589</v>
      </c>
      <c r="C674" s="852">
        <v>593</v>
      </c>
      <c r="D674" s="852">
        <v>592</v>
      </c>
      <c r="E674" s="852">
        <v>118</v>
      </c>
      <c r="F674" s="852">
        <v>587</v>
      </c>
      <c r="G674" s="852">
        <v>588</v>
      </c>
      <c r="H674" s="853">
        <v>586</v>
      </c>
      <c r="I674" s="854">
        <v>575</v>
      </c>
      <c r="J674" s="852">
        <v>575</v>
      </c>
      <c r="K674" s="852">
        <v>588</v>
      </c>
      <c r="L674" s="852">
        <v>142</v>
      </c>
      <c r="M674" s="852">
        <v>592</v>
      </c>
      <c r="N674" s="852">
        <v>579</v>
      </c>
      <c r="O674" s="855">
        <v>575</v>
      </c>
      <c r="P674" s="851">
        <v>583</v>
      </c>
      <c r="Q674" s="852">
        <v>587</v>
      </c>
      <c r="R674" s="852">
        <v>597</v>
      </c>
      <c r="S674" s="852">
        <v>103</v>
      </c>
      <c r="T674" s="852">
        <v>600</v>
      </c>
      <c r="U674" s="852">
        <v>592</v>
      </c>
      <c r="V674" s="853">
        <v>592</v>
      </c>
      <c r="W674" s="371">
        <f>SUM(B674:V674)</f>
        <v>10933</v>
      </c>
      <c r="X674" s="960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979">
        <v>156.80000000000007</v>
      </c>
      <c r="C675" s="980">
        <v>156.80000000000007</v>
      </c>
      <c r="D675" s="980">
        <v>156.80000000000007</v>
      </c>
      <c r="E675" s="980">
        <v>156.80000000000007</v>
      </c>
      <c r="F675" s="980">
        <v>156.80000000000007</v>
      </c>
      <c r="G675" s="980">
        <v>156.80000000000007</v>
      </c>
      <c r="H675" s="981">
        <v>156.80000000000007</v>
      </c>
      <c r="I675" s="979">
        <v>156.80000000000007</v>
      </c>
      <c r="J675" s="980">
        <v>156.80000000000007</v>
      </c>
      <c r="K675" s="980">
        <v>156.80000000000007</v>
      </c>
      <c r="L675" s="980">
        <v>156.80000000000007</v>
      </c>
      <c r="M675" s="980">
        <v>156.80000000000007</v>
      </c>
      <c r="N675" s="980">
        <v>156.80000000000007</v>
      </c>
      <c r="O675" s="981">
        <v>156.80000000000007</v>
      </c>
      <c r="P675" s="979">
        <v>156.80000000000007</v>
      </c>
      <c r="Q675" s="980">
        <v>156.80000000000007</v>
      </c>
      <c r="R675" s="980">
        <v>156.80000000000007</v>
      </c>
      <c r="S675" s="980">
        <v>156.80000000000007</v>
      </c>
      <c r="T675" s="980">
        <v>156.80000000000007</v>
      </c>
      <c r="U675" s="980">
        <v>156.80000000000007</v>
      </c>
      <c r="V675" s="981">
        <v>156.80000000000007</v>
      </c>
      <c r="W675" s="961">
        <v>157.39618699399321</v>
      </c>
      <c r="X675" s="960" t="s">
        <v>57</v>
      </c>
      <c r="Y675" s="960">
        <v>157.5</v>
      </c>
      <c r="Z675" s="960"/>
    </row>
    <row r="676" spans="1:26" ht="13.5" thickBot="1" x14ac:dyDescent="0.25">
      <c r="A676" s="268" t="s">
        <v>26</v>
      </c>
      <c r="B676" s="216">
        <f>(B675-B661)</f>
        <v>-0.59999999999999432</v>
      </c>
      <c r="C676" s="217">
        <f t="shared" ref="C676:V676" si="327">(C675-C661)</f>
        <v>-0.59999999999999432</v>
      </c>
      <c r="D676" s="217">
        <f t="shared" si="327"/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322">
        <f t="shared" si="327"/>
        <v>-0.59999999999999432</v>
      </c>
      <c r="I676" s="216">
        <f t="shared" si="327"/>
        <v>-0.59999999999999432</v>
      </c>
      <c r="J676" s="217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322">
        <f t="shared" si="327"/>
        <v>-0.59999999999999432</v>
      </c>
      <c r="P676" s="216">
        <f t="shared" si="327"/>
        <v>-0.59999999999999432</v>
      </c>
      <c r="Q676" s="217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322">
        <f t="shared" si="327"/>
        <v>-0.59999999999999432</v>
      </c>
      <c r="W676" s="333"/>
      <c r="X676" s="960" t="s">
        <v>26</v>
      </c>
      <c r="Y676" s="960">
        <f>Y675-Y647</f>
        <v>-1.3100000000000023</v>
      </c>
      <c r="Z676" s="960"/>
    </row>
    <row r="679" spans="1:26" ht="13.5" thickBot="1" x14ac:dyDescent="0.25"/>
    <row r="680" spans="1:26" ht="13.5" thickBot="1" x14ac:dyDescent="0.25">
      <c r="A680" s="230" t="s">
        <v>262</v>
      </c>
      <c r="B680" s="989" t="s">
        <v>53</v>
      </c>
      <c r="C680" s="990"/>
      <c r="D680" s="990"/>
      <c r="E680" s="990"/>
      <c r="F680" s="990"/>
      <c r="G680" s="990"/>
      <c r="H680" s="991"/>
      <c r="I680" s="989" t="s">
        <v>114</v>
      </c>
      <c r="J680" s="990"/>
      <c r="K680" s="990"/>
      <c r="L680" s="990"/>
      <c r="M680" s="990"/>
      <c r="N680" s="990"/>
      <c r="O680" s="991"/>
      <c r="P680" s="989" t="s">
        <v>63</v>
      </c>
      <c r="Q680" s="990"/>
      <c r="R680" s="990"/>
      <c r="S680" s="990"/>
      <c r="T680" s="990"/>
      <c r="U680" s="990"/>
      <c r="V680" s="991"/>
      <c r="W680" s="965" t="s">
        <v>55</v>
      </c>
      <c r="X680" s="966"/>
      <c r="Y680" s="966"/>
      <c r="Z680" s="966"/>
    </row>
    <row r="681" spans="1:26" x14ac:dyDescent="0.2">
      <c r="A681" s="231" t="s">
        <v>54</v>
      </c>
      <c r="B681" s="968">
        <v>1</v>
      </c>
      <c r="C681" s="969">
        <v>2</v>
      </c>
      <c r="D681" s="969">
        <v>3</v>
      </c>
      <c r="E681" s="969">
        <v>4</v>
      </c>
      <c r="F681" s="969">
        <v>5</v>
      </c>
      <c r="G681" s="969">
        <v>6</v>
      </c>
      <c r="H681" s="970">
        <v>7</v>
      </c>
      <c r="I681" s="968">
        <v>1</v>
      </c>
      <c r="J681" s="969">
        <v>2</v>
      </c>
      <c r="K681" s="969">
        <v>3</v>
      </c>
      <c r="L681" s="969">
        <v>4</v>
      </c>
      <c r="M681" s="969">
        <v>5</v>
      </c>
      <c r="N681" s="969">
        <v>6</v>
      </c>
      <c r="O681" s="970">
        <v>7</v>
      </c>
      <c r="P681" s="968">
        <v>1</v>
      </c>
      <c r="Q681" s="969">
        <v>2</v>
      </c>
      <c r="R681" s="969">
        <v>3</v>
      </c>
      <c r="S681" s="969">
        <v>4</v>
      </c>
      <c r="T681" s="969">
        <v>5</v>
      </c>
      <c r="U681" s="969">
        <v>6</v>
      </c>
      <c r="V681" s="970">
        <v>7</v>
      </c>
      <c r="W681" s="976"/>
      <c r="X681" s="966"/>
      <c r="Y681" s="966"/>
      <c r="Z681" s="966"/>
    </row>
    <row r="682" spans="1:26" x14ac:dyDescent="0.2">
      <c r="A682" s="236" t="s">
        <v>3</v>
      </c>
      <c r="B682" s="849">
        <v>4158</v>
      </c>
      <c r="C682" s="849">
        <v>4158</v>
      </c>
      <c r="D682" s="849">
        <v>4158</v>
      </c>
      <c r="E682" s="849">
        <v>4158</v>
      </c>
      <c r="F682" s="849">
        <v>4158</v>
      </c>
      <c r="G682" s="849">
        <v>4158</v>
      </c>
      <c r="H682" s="848">
        <v>4158</v>
      </c>
      <c r="I682" s="874">
        <v>4158</v>
      </c>
      <c r="J682" s="849">
        <v>4158</v>
      </c>
      <c r="K682" s="849">
        <v>4158</v>
      </c>
      <c r="L682" s="849">
        <v>4158</v>
      </c>
      <c r="M682" s="849">
        <v>4158</v>
      </c>
      <c r="N682" s="849">
        <v>4158</v>
      </c>
      <c r="O682" s="848">
        <v>4158</v>
      </c>
      <c r="P682" s="874">
        <v>4158</v>
      </c>
      <c r="Q682" s="849">
        <v>4158</v>
      </c>
      <c r="R682" s="849">
        <v>4158</v>
      </c>
      <c r="S682" s="849">
        <v>4158</v>
      </c>
      <c r="T682" s="849">
        <v>4158</v>
      </c>
      <c r="U682" s="849">
        <v>4158</v>
      </c>
      <c r="V682" s="848">
        <v>4158</v>
      </c>
      <c r="W682" s="869">
        <v>4158</v>
      </c>
      <c r="X682" s="210"/>
      <c r="Y682" s="313"/>
      <c r="Z682" s="313"/>
    </row>
    <row r="683" spans="1:26" x14ac:dyDescent="0.2">
      <c r="A683" s="241" t="s">
        <v>6</v>
      </c>
      <c r="B683" s="300">
        <v>4585</v>
      </c>
      <c r="C683" s="301">
        <v>4868</v>
      </c>
      <c r="D683" s="301">
        <v>4983</v>
      </c>
      <c r="E683" s="301">
        <v>4922</v>
      </c>
      <c r="F683" s="301">
        <v>4821</v>
      </c>
      <c r="G683" s="301">
        <v>4764</v>
      </c>
      <c r="H683" s="394">
        <v>4796</v>
      </c>
      <c r="I683" s="300">
        <v>4871</v>
      </c>
      <c r="J683" s="301">
        <v>4968</v>
      </c>
      <c r="K683" s="301">
        <v>4979</v>
      </c>
      <c r="L683" s="301">
        <v>4405</v>
      </c>
      <c r="M683" s="301">
        <v>4904</v>
      </c>
      <c r="N683" s="301">
        <v>4645</v>
      </c>
      <c r="O683" s="394">
        <v>4959</v>
      </c>
      <c r="P683" s="300">
        <v>4709</v>
      </c>
      <c r="Q683" s="301">
        <v>4944</v>
      </c>
      <c r="R683" s="301">
        <v>5019</v>
      </c>
      <c r="S683" s="301">
        <v>4484</v>
      </c>
      <c r="T683" s="301">
        <v>4991</v>
      </c>
      <c r="U683" s="301">
        <v>5056</v>
      </c>
      <c r="V683" s="394">
        <v>4950</v>
      </c>
      <c r="W683" s="317">
        <v>4864</v>
      </c>
      <c r="X683" s="228"/>
      <c r="Y683" s="966"/>
      <c r="Z683" s="966"/>
    </row>
    <row r="684" spans="1:26" x14ac:dyDescent="0.2">
      <c r="A684" s="231" t="s">
        <v>7</v>
      </c>
      <c r="B684" s="302">
        <v>73.8</v>
      </c>
      <c r="C684" s="303">
        <v>66.7</v>
      </c>
      <c r="D684" s="304">
        <v>71.400000000000006</v>
      </c>
      <c r="E684" s="304">
        <v>75</v>
      </c>
      <c r="F684" s="304">
        <v>64.3</v>
      </c>
      <c r="G684" s="304">
        <v>47.6</v>
      </c>
      <c r="H684" s="395">
        <v>61.9</v>
      </c>
      <c r="I684" s="548">
        <v>73.2</v>
      </c>
      <c r="J684" s="304">
        <v>71.400000000000006</v>
      </c>
      <c r="K684" s="304">
        <v>65.099999999999994</v>
      </c>
      <c r="L684" s="304">
        <v>83.3</v>
      </c>
      <c r="M684" s="304">
        <v>71.400000000000006</v>
      </c>
      <c r="N684" s="304">
        <v>69</v>
      </c>
      <c r="O684" s="395">
        <v>64.3</v>
      </c>
      <c r="P684" s="548">
        <v>78.599999999999994</v>
      </c>
      <c r="Q684" s="304">
        <v>81.099999999999994</v>
      </c>
      <c r="R684" s="304">
        <v>78.599999999999994</v>
      </c>
      <c r="S684" s="304">
        <v>68.8</v>
      </c>
      <c r="T684" s="304">
        <v>85.7</v>
      </c>
      <c r="U684" s="304">
        <v>88.1</v>
      </c>
      <c r="V684" s="395">
        <v>85.7</v>
      </c>
      <c r="W684" s="248">
        <v>68.7</v>
      </c>
      <c r="X684" s="210"/>
      <c r="Y684" s="210"/>
      <c r="Z684" s="210"/>
    </row>
    <row r="685" spans="1:26" ht="13.5" thickBot="1" x14ac:dyDescent="0.25">
      <c r="A685" s="256" t="s">
        <v>8</v>
      </c>
      <c r="B685" s="698">
        <v>0.106</v>
      </c>
      <c r="C685" s="699">
        <v>0.10100000000000001</v>
      </c>
      <c r="D685" s="801">
        <v>0.11</v>
      </c>
      <c r="E685" s="801">
        <v>0.11700000000000001</v>
      </c>
      <c r="F685" s="801">
        <v>0.126</v>
      </c>
      <c r="G685" s="801">
        <v>0.14299999999999999</v>
      </c>
      <c r="H685" s="802">
        <v>0.108</v>
      </c>
      <c r="I685" s="809">
        <v>0.105</v>
      </c>
      <c r="J685" s="801">
        <v>9.8000000000000004E-2</v>
      </c>
      <c r="K685" s="801">
        <v>0.105</v>
      </c>
      <c r="L685" s="801">
        <v>7.1999999999999995E-2</v>
      </c>
      <c r="M685" s="801">
        <v>0.10100000000000001</v>
      </c>
      <c r="N685" s="801">
        <v>0.109</v>
      </c>
      <c r="O685" s="802">
        <v>9.8000000000000004E-2</v>
      </c>
      <c r="P685" s="809">
        <v>7.8E-2</v>
      </c>
      <c r="Q685" s="801">
        <v>7.6999999999999999E-2</v>
      </c>
      <c r="R685" s="801">
        <v>9.9000000000000005E-2</v>
      </c>
      <c r="S685" s="801">
        <v>0.1</v>
      </c>
      <c r="T685" s="801">
        <v>6.3E-2</v>
      </c>
      <c r="U685" s="801">
        <v>6.9000000000000006E-2</v>
      </c>
      <c r="V685" s="802">
        <v>7.0999999999999994E-2</v>
      </c>
      <c r="W685" s="879">
        <v>0.10299999999999999</v>
      </c>
      <c r="X685" s="228"/>
      <c r="Y685" s="966"/>
      <c r="Z685" s="966"/>
    </row>
    <row r="686" spans="1:26" x14ac:dyDescent="0.2">
      <c r="A686" s="483" t="s">
        <v>1</v>
      </c>
      <c r="B686" s="774">
        <f t="shared" ref="B686:E686" si="328">B683/B682*100-100</f>
        <v>10.269360269360277</v>
      </c>
      <c r="C686" s="775">
        <f t="shared" si="328"/>
        <v>17.07551707551707</v>
      </c>
      <c r="D686" s="775">
        <f t="shared" si="328"/>
        <v>19.841269841269835</v>
      </c>
      <c r="E686" s="775">
        <f t="shared" si="328"/>
        <v>18.374218374218373</v>
      </c>
      <c r="F686" s="775">
        <f>F683/F682*100-100</f>
        <v>15.945165945165954</v>
      </c>
      <c r="G686" s="775">
        <f t="shared" ref="G686:N686" si="329">G683/G682*100-100</f>
        <v>14.57431457431457</v>
      </c>
      <c r="H686" s="787">
        <f t="shared" si="329"/>
        <v>15.343915343915342</v>
      </c>
      <c r="I686" s="774">
        <f t="shared" si="329"/>
        <v>17.14766714766715</v>
      </c>
      <c r="J686" s="775">
        <f t="shared" si="329"/>
        <v>19.480519480519476</v>
      </c>
      <c r="K686" s="775">
        <f t="shared" si="329"/>
        <v>19.745069745069756</v>
      </c>
      <c r="L686" s="775">
        <f t="shared" si="329"/>
        <v>5.9403559403559285</v>
      </c>
      <c r="M686" s="775">
        <f t="shared" si="329"/>
        <v>17.941317941317948</v>
      </c>
      <c r="N686" s="775">
        <f t="shared" si="329"/>
        <v>11.712361712361712</v>
      </c>
      <c r="O686" s="787">
        <f>O683/O682*100-100</f>
        <v>19.264069264069278</v>
      </c>
      <c r="P686" s="774">
        <f t="shared" ref="P686:W686" si="330">P683/P682*100-100</f>
        <v>13.251563251563255</v>
      </c>
      <c r="Q686" s="775">
        <f t="shared" si="330"/>
        <v>18.903318903318905</v>
      </c>
      <c r="R686" s="775">
        <f t="shared" si="330"/>
        <v>20.707070707070699</v>
      </c>
      <c r="S686" s="775">
        <f t="shared" si="330"/>
        <v>7.8403078403078439</v>
      </c>
      <c r="T686" s="775">
        <f t="shared" si="330"/>
        <v>20.03367003367002</v>
      </c>
      <c r="U686" s="775">
        <f t="shared" si="330"/>
        <v>21.59692159692159</v>
      </c>
      <c r="V686" s="787">
        <f t="shared" si="330"/>
        <v>19.047619047619051</v>
      </c>
      <c r="W686" s="480">
        <f t="shared" si="330"/>
        <v>16.979316979316977</v>
      </c>
      <c r="X686" s="547"/>
      <c r="Y686" s="210"/>
      <c r="Z686" s="210"/>
    </row>
    <row r="687" spans="1:26" ht="13.5" thickBot="1" x14ac:dyDescent="0.25">
      <c r="A687" s="484" t="s">
        <v>27</v>
      </c>
      <c r="B687" s="220">
        <f>B683-B655</f>
        <v>-81</v>
      </c>
      <c r="C687" s="221">
        <f t="shared" ref="C687:V687" si="331">C683-C655</f>
        <v>57</v>
      </c>
      <c r="D687" s="221">
        <f t="shared" si="331"/>
        <v>-119</v>
      </c>
      <c r="E687" s="221">
        <f t="shared" si="331"/>
        <v>110</v>
      </c>
      <c r="F687" s="221">
        <f t="shared" si="331"/>
        <v>101</v>
      </c>
      <c r="G687" s="221">
        <f t="shared" si="331"/>
        <v>-33</v>
      </c>
      <c r="H687" s="226">
        <f t="shared" si="331"/>
        <v>59</v>
      </c>
      <c r="I687" s="220">
        <f t="shared" si="331"/>
        <v>205</v>
      </c>
      <c r="J687" s="221">
        <f t="shared" si="331"/>
        <v>-55</v>
      </c>
      <c r="K687" s="221">
        <f t="shared" si="331"/>
        <v>33</v>
      </c>
      <c r="L687" s="221">
        <f t="shared" si="331"/>
        <v>122</v>
      </c>
      <c r="M687" s="221">
        <f t="shared" si="331"/>
        <v>-9</v>
      </c>
      <c r="N687" s="221">
        <f t="shared" si="331"/>
        <v>-68</v>
      </c>
      <c r="O687" s="226">
        <f t="shared" si="331"/>
        <v>113</v>
      </c>
      <c r="P687" s="220">
        <f t="shared" si="331"/>
        <v>11</v>
      </c>
      <c r="Q687" s="221">
        <f t="shared" si="331"/>
        <v>-53</v>
      </c>
      <c r="R687" s="221">
        <f t="shared" si="331"/>
        <v>78</v>
      </c>
      <c r="S687" s="221">
        <f t="shared" si="331"/>
        <v>-310</v>
      </c>
      <c r="T687" s="221">
        <f t="shared" si="331"/>
        <v>58</v>
      </c>
      <c r="U687" s="221">
        <f t="shared" si="331"/>
        <v>99</v>
      </c>
      <c r="V687" s="226">
        <f t="shared" si="331"/>
        <v>145</v>
      </c>
      <c r="W687" s="370">
        <f>W683-W655</f>
        <v>27</v>
      </c>
      <c r="X687" s="210"/>
      <c r="Y687" s="966"/>
      <c r="Z687" s="966"/>
    </row>
    <row r="688" spans="1:26" x14ac:dyDescent="0.2">
      <c r="A688" s="267" t="s">
        <v>51</v>
      </c>
      <c r="B688" s="851">
        <v>588</v>
      </c>
      <c r="C688" s="852">
        <v>593</v>
      </c>
      <c r="D688" s="852">
        <v>590</v>
      </c>
      <c r="E688" s="852">
        <v>105</v>
      </c>
      <c r="F688" s="852">
        <v>585</v>
      </c>
      <c r="G688" s="852">
        <v>588</v>
      </c>
      <c r="H688" s="853">
        <v>585</v>
      </c>
      <c r="I688" s="854">
        <v>572</v>
      </c>
      <c r="J688" s="852">
        <v>569</v>
      </c>
      <c r="K688" s="852">
        <v>585</v>
      </c>
      <c r="L688" s="852">
        <v>140</v>
      </c>
      <c r="M688" s="852">
        <v>590</v>
      </c>
      <c r="N688" s="852">
        <v>577</v>
      </c>
      <c r="O688" s="855">
        <v>573</v>
      </c>
      <c r="P688" s="851">
        <v>582</v>
      </c>
      <c r="Q688" s="852">
        <v>586</v>
      </c>
      <c r="R688" s="852">
        <v>595</v>
      </c>
      <c r="S688" s="852">
        <v>97</v>
      </c>
      <c r="T688" s="852">
        <v>597</v>
      </c>
      <c r="U688" s="852">
        <v>591</v>
      </c>
      <c r="V688" s="853">
        <v>591</v>
      </c>
      <c r="W688" s="371">
        <f>SUM(B688:V688)</f>
        <v>10879</v>
      </c>
      <c r="X688" s="966" t="s">
        <v>56</v>
      </c>
      <c r="Y688" s="265">
        <f>W674-W688</f>
        <v>54</v>
      </c>
      <c r="Z688" s="266">
        <f>Y688/W688</f>
        <v>4.9636915157643168E-3</v>
      </c>
    </row>
    <row r="689" spans="1:26" x14ac:dyDescent="0.2">
      <c r="A689" s="267" t="s">
        <v>28</v>
      </c>
      <c r="B689" s="971"/>
      <c r="C689" s="972"/>
      <c r="D689" s="972"/>
      <c r="E689" s="972"/>
      <c r="F689" s="972"/>
      <c r="G689" s="972"/>
      <c r="H689" s="973"/>
      <c r="I689" s="971"/>
      <c r="J689" s="972"/>
      <c r="K689" s="972"/>
      <c r="L689" s="972"/>
      <c r="M689" s="972"/>
      <c r="N689" s="972"/>
      <c r="O689" s="973"/>
      <c r="P689" s="971"/>
      <c r="Q689" s="972"/>
      <c r="R689" s="972"/>
      <c r="S689" s="972"/>
      <c r="T689" s="972"/>
      <c r="U689" s="972"/>
      <c r="V689" s="973"/>
      <c r="W689" s="967"/>
      <c r="X689" s="966" t="s">
        <v>57</v>
      </c>
      <c r="Y689" s="966">
        <v>156.83000000000001</v>
      </c>
      <c r="Z689" s="966"/>
    </row>
    <row r="690" spans="1:26" ht="13.5" thickBot="1" x14ac:dyDescent="0.25">
      <c r="A690" s="268" t="s">
        <v>26</v>
      </c>
      <c r="B690" s="216">
        <f t="shared" ref="B690:V690" si="332">(B689-B674)</f>
        <v>-589</v>
      </c>
      <c r="C690" s="217">
        <f t="shared" si="332"/>
        <v>-593</v>
      </c>
      <c r="D690" s="217">
        <f t="shared" si="332"/>
        <v>-592</v>
      </c>
      <c r="E690" s="217">
        <f t="shared" si="332"/>
        <v>-118</v>
      </c>
      <c r="F690" s="217">
        <f t="shared" si="332"/>
        <v>-587</v>
      </c>
      <c r="G690" s="217">
        <f t="shared" si="332"/>
        <v>-588</v>
      </c>
      <c r="H690" s="322">
        <f t="shared" si="332"/>
        <v>-586</v>
      </c>
      <c r="I690" s="216">
        <f t="shared" si="332"/>
        <v>-575</v>
      </c>
      <c r="J690" s="217">
        <f t="shared" si="332"/>
        <v>-575</v>
      </c>
      <c r="K690" s="217">
        <f t="shared" si="332"/>
        <v>-588</v>
      </c>
      <c r="L690" s="217">
        <f t="shared" si="332"/>
        <v>-142</v>
      </c>
      <c r="M690" s="217">
        <f t="shared" si="332"/>
        <v>-592</v>
      </c>
      <c r="N690" s="217">
        <f t="shared" si="332"/>
        <v>-579</v>
      </c>
      <c r="O690" s="322">
        <f t="shared" si="332"/>
        <v>-575</v>
      </c>
      <c r="P690" s="216">
        <f t="shared" si="332"/>
        <v>-583</v>
      </c>
      <c r="Q690" s="217">
        <f t="shared" si="332"/>
        <v>-587</v>
      </c>
      <c r="R690" s="217">
        <f t="shared" si="332"/>
        <v>-597</v>
      </c>
      <c r="S690" s="217">
        <f t="shared" si="332"/>
        <v>-103</v>
      </c>
      <c r="T690" s="217">
        <f t="shared" si="332"/>
        <v>-600</v>
      </c>
      <c r="U690" s="217">
        <f t="shared" si="332"/>
        <v>-592</v>
      </c>
      <c r="V690" s="322">
        <f t="shared" si="332"/>
        <v>-592</v>
      </c>
      <c r="W690" s="333"/>
      <c r="X690" s="966" t="s">
        <v>26</v>
      </c>
      <c r="Y690" s="966">
        <f>Y689-Y675</f>
        <v>-0.66999999999998749</v>
      </c>
      <c r="Z690" s="966"/>
    </row>
  </sheetData>
  <mergeCells count="336"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N338:N341"/>
    <mergeCell ref="B334:B337"/>
    <mergeCell ref="N334:N337"/>
    <mergeCell ref="B666:H666"/>
    <mergeCell ref="I666:O666"/>
    <mergeCell ref="P666:V666"/>
    <mergeCell ref="B342:B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G334:G337"/>
    <mergeCell ref="H334:H337"/>
    <mergeCell ref="I334:I337"/>
    <mergeCell ref="J334:J337"/>
    <mergeCell ref="K334:K337"/>
    <mergeCell ref="L334:L337"/>
    <mergeCell ref="W666:W667"/>
    <mergeCell ref="B652:H652"/>
    <mergeCell ref="I652:O652"/>
    <mergeCell ref="G342:G345"/>
    <mergeCell ref="H342:H345"/>
    <mergeCell ref="I342:I345"/>
    <mergeCell ref="J338:J341"/>
    <mergeCell ref="K338:K341"/>
    <mergeCell ref="L338:L341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V334:V337"/>
    <mergeCell ref="W334:W337"/>
    <mergeCell ref="X334:X337"/>
    <mergeCell ref="S334:S337"/>
    <mergeCell ref="T334:T337"/>
    <mergeCell ref="U334:U337"/>
    <mergeCell ref="J342:J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I610:O610"/>
    <mergeCell ref="P610:V610"/>
    <mergeCell ref="W610:W611"/>
    <mergeCell ref="B624:H624"/>
    <mergeCell ref="I624:O624"/>
    <mergeCell ref="P624:V624"/>
    <mergeCell ref="W624:W625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P680:V680"/>
    <mergeCell ref="I680:O680"/>
    <mergeCell ref="B680:H680"/>
    <mergeCell ref="B596:H596"/>
    <mergeCell ref="I596:O596"/>
    <mergeCell ref="P596:V596"/>
    <mergeCell ref="W596:W597"/>
    <mergeCell ref="B541:H541"/>
    <mergeCell ref="I541:O541"/>
    <mergeCell ref="P541:V541"/>
    <mergeCell ref="W541:W542"/>
    <mergeCell ref="B638:H638"/>
    <mergeCell ref="I638:O638"/>
    <mergeCell ref="P638:V63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</mergeCells>
  <conditionalFormatting sqref="B361:V3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2025-04-12T19:17:06Z</dcterms:modified>
</cp:coreProperties>
</file>