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8\"/>
    </mc:Choice>
  </mc:AlternateContent>
  <bookViews>
    <workbookView xWindow="-120" yWindow="-120" windowWidth="15480" windowHeight="735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Y640" i="249" l="1"/>
  <c r="J730" i="250"/>
  <c r="J631" i="251"/>
  <c r="J618" i="251"/>
  <c r="J605" i="251"/>
  <c r="G632" i="251" l="1"/>
  <c r="F632" i="251"/>
  <c r="E632" i="251"/>
  <c r="D632" i="251"/>
  <c r="C632" i="251"/>
  <c r="B632" i="251"/>
  <c r="H630" i="251"/>
  <c r="J629" i="251" s="1"/>
  <c r="K629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G731" i="250"/>
  <c r="F731" i="250"/>
  <c r="E731" i="250"/>
  <c r="D731" i="250"/>
  <c r="C731" i="250"/>
  <c r="B731" i="250"/>
  <c r="J728" i="250"/>
  <c r="K728" i="250" s="1"/>
  <c r="H728" i="250"/>
  <c r="G728" i="250"/>
  <c r="F728" i="250"/>
  <c r="E728" i="250"/>
  <c r="D728" i="250"/>
  <c r="C728" i="250"/>
  <c r="B728" i="250"/>
  <c r="H727" i="250"/>
  <c r="G727" i="250"/>
  <c r="F727" i="250"/>
  <c r="E727" i="250"/>
  <c r="D727" i="250"/>
  <c r="C727" i="250"/>
  <c r="B727" i="250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W638" i="249"/>
  <c r="Y638" i="249" s="1"/>
  <c r="Z638" i="249" s="1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B637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B636" i="249"/>
  <c r="Y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B704" i="248"/>
  <c r="W702" i="248"/>
  <c r="Y702" i="248" s="1"/>
  <c r="Z702" i="248" s="1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B701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C619" i="251" l="1"/>
  <c r="D619" i="251"/>
  <c r="E619" i="251"/>
  <c r="F619" i="251"/>
  <c r="G619" i="251"/>
  <c r="B619" i="251"/>
  <c r="C626" i="249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B626" i="249"/>
  <c r="C616" i="251"/>
  <c r="D616" i="251"/>
  <c r="E616" i="251"/>
  <c r="F616" i="251"/>
  <c r="G616" i="251"/>
  <c r="H616" i="251"/>
  <c r="B616" i="251"/>
  <c r="J716" i="250" l="1"/>
  <c r="J714" i="250"/>
  <c r="C714" i="250"/>
  <c r="D714" i="250"/>
  <c r="E714" i="250"/>
  <c r="F714" i="250"/>
  <c r="G714" i="250"/>
  <c r="H714" i="250"/>
  <c r="B714" i="250"/>
  <c r="Y626" i="249"/>
  <c r="Y624" i="249"/>
  <c r="W687" i="248"/>
  <c r="W623" i="249"/>
  <c r="C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B623" i="249"/>
  <c r="Y690" i="248"/>
  <c r="Y688" i="248"/>
  <c r="C687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B687" i="248"/>
  <c r="B602" i="251" l="1"/>
  <c r="C602" i="251"/>
  <c r="D602" i="251"/>
  <c r="E602" i="251"/>
  <c r="F602" i="251"/>
  <c r="G602" i="251"/>
  <c r="H602" i="251"/>
  <c r="B603" i="251"/>
  <c r="C603" i="251"/>
  <c r="D603" i="251"/>
  <c r="E603" i="251"/>
  <c r="F603" i="251"/>
  <c r="G603" i="251"/>
  <c r="H603" i="251"/>
  <c r="H604" i="251"/>
  <c r="H617" i="251" l="1"/>
  <c r="H615" i="251"/>
  <c r="G615" i="251"/>
  <c r="F615" i="251"/>
  <c r="E615" i="251"/>
  <c r="D615" i="251"/>
  <c r="C615" i="251"/>
  <c r="B615" i="251"/>
  <c r="G717" i="250"/>
  <c r="F717" i="250"/>
  <c r="E717" i="250"/>
  <c r="D717" i="250"/>
  <c r="C717" i="250"/>
  <c r="B717" i="250"/>
  <c r="H713" i="250"/>
  <c r="G713" i="250"/>
  <c r="F713" i="250"/>
  <c r="E713" i="250"/>
  <c r="D713" i="250"/>
  <c r="C713" i="250"/>
  <c r="B713" i="250"/>
  <c r="W624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W688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16" i="251" l="1"/>
  <c r="K616" i="251" s="1"/>
  <c r="J700" i="250"/>
  <c r="G606" i="251" l="1"/>
  <c r="F606" i="251"/>
  <c r="E606" i="251"/>
  <c r="D606" i="251"/>
  <c r="C606" i="251"/>
  <c r="B606" i="251"/>
  <c r="G703" i="250"/>
  <c r="F703" i="250"/>
  <c r="E703" i="250"/>
  <c r="D703" i="250"/>
  <c r="C703" i="250"/>
  <c r="B703" i="250"/>
  <c r="J702" i="250"/>
  <c r="H700" i="250"/>
  <c r="G700" i="250"/>
  <c r="F700" i="250"/>
  <c r="E700" i="250"/>
  <c r="D700" i="250"/>
  <c r="C700" i="250"/>
  <c r="B700" i="250"/>
  <c r="H699" i="250"/>
  <c r="G699" i="250"/>
  <c r="F699" i="250"/>
  <c r="E699" i="250"/>
  <c r="D699" i="250"/>
  <c r="C699" i="250"/>
  <c r="B699" i="250"/>
  <c r="B673" i="248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10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W674" i="248"/>
  <c r="W673" i="248"/>
  <c r="Z688" i="248" s="1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B672" i="248"/>
  <c r="Z624" i="249" l="1"/>
  <c r="G593" i="251"/>
  <c r="F593" i="251"/>
  <c r="E593" i="251"/>
  <c r="D593" i="251"/>
  <c r="C593" i="251"/>
  <c r="B593" i="251"/>
  <c r="J592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G689" i="250"/>
  <c r="F689" i="250"/>
  <c r="E689" i="250"/>
  <c r="D689" i="250"/>
  <c r="C689" i="250"/>
  <c r="B689" i="250"/>
  <c r="J688" i="250"/>
  <c r="H686" i="250"/>
  <c r="K714" i="250" s="1"/>
  <c r="G686" i="250"/>
  <c r="F686" i="250"/>
  <c r="E686" i="250"/>
  <c r="D686" i="250"/>
  <c r="C686" i="250"/>
  <c r="B686" i="250"/>
  <c r="H685" i="250"/>
  <c r="G685" i="250"/>
  <c r="F685" i="250"/>
  <c r="E685" i="250"/>
  <c r="D685" i="250"/>
  <c r="C685" i="250"/>
  <c r="B685" i="250"/>
  <c r="Y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B598" i="249"/>
  <c r="W596" i="249"/>
  <c r="W595" i="249"/>
  <c r="Y610" i="249" s="1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Y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W660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B659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Y674" i="248" l="1"/>
  <c r="Z674" i="248" s="1"/>
  <c r="Z610" i="249"/>
  <c r="J603" i="251"/>
  <c r="Y584" i="249"/>
  <c r="K603" i="251" l="1"/>
  <c r="G580" i="251"/>
  <c r="F580" i="251"/>
  <c r="E580" i="251"/>
  <c r="D580" i="251"/>
  <c r="C580" i="251"/>
  <c r="B580" i="251"/>
  <c r="J579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G675" i="250"/>
  <c r="F675" i="250"/>
  <c r="E675" i="250"/>
  <c r="D675" i="250"/>
  <c r="C675" i="250"/>
  <c r="B675" i="250"/>
  <c r="J674" i="250"/>
  <c r="H673" i="250"/>
  <c r="H672" i="250"/>
  <c r="G672" i="250"/>
  <c r="F672" i="250"/>
  <c r="E672" i="250"/>
  <c r="D672" i="250"/>
  <c r="C672" i="250"/>
  <c r="B672" i="250"/>
  <c r="H671" i="250"/>
  <c r="G671" i="250"/>
  <c r="F671" i="250"/>
  <c r="E671" i="250"/>
  <c r="D671" i="250"/>
  <c r="C671" i="250"/>
  <c r="B671" i="250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B584" i="249"/>
  <c r="W582" i="249"/>
  <c r="W581" i="249"/>
  <c r="Y596" i="249" s="1"/>
  <c r="Z596" i="249" s="1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Y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W646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K700" i="250" l="1"/>
  <c r="J590" i="251"/>
  <c r="K590" i="251" s="1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C528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B528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B620" i="248"/>
  <c r="C606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B606" i="248"/>
  <c r="T592" i="248"/>
  <c r="E592" i="248"/>
  <c r="D592" i="248"/>
  <c r="C578" i="248"/>
  <c r="C592" i="248" s="1"/>
  <c r="D578" i="248"/>
  <c r="E578" i="248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U578" i="248"/>
  <c r="U592" i="248" s="1"/>
  <c r="V578" i="248"/>
  <c r="V592" i="248" s="1"/>
  <c r="B578" i="248"/>
  <c r="B592" i="248" s="1"/>
  <c r="G567" i="251"/>
  <c r="F567" i="251"/>
  <c r="E567" i="251"/>
  <c r="D567" i="251"/>
  <c r="C567" i="251"/>
  <c r="B567" i="251"/>
  <c r="G554" i="251"/>
  <c r="F554" i="251"/>
  <c r="E554" i="251"/>
  <c r="D554" i="251"/>
  <c r="C554" i="251"/>
  <c r="B554" i="251"/>
  <c r="G541" i="251"/>
  <c r="F541" i="251"/>
  <c r="E541" i="251"/>
  <c r="D541" i="251"/>
  <c r="C541" i="251"/>
  <c r="B541" i="251"/>
  <c r="G528" i="251"/>
  <c r="F528" i="251"/>
  <c r="E528" i="251"/>
  <c r="D528" i="251"/>
  <c r="C528" i="251"/>
  <c r="B528" i="251"/>
  <c r="G515" i="251"/>
  <c r="F515" i="251"/>
  <c r="E515" i="251"/>
  <c r="D515" i="251"/>
  <c r="C515" i="251"/>
  <c r="B515" i="251"/>
  <c r="C502" i="251"/>
  <c r="D502" i="251"/>
  <c r="E502" i="251"/>
  <c r="F502" i="251"/>
  <c r="G502" i="251"/>
  <c r="B502" i="251"/>
  <c r="H659" i="250"/>
  <c r="J686" i="250" s="1"/>
  <c r="K686" i="250" l="1"/>
  <c r="G647" i="250"/>
  <c r="F647" i="250"/>
  <c r="E647" i="250"/>
  <c r="D647" i="250"/>
  <c r="C647" i="250"/>
  <c r="B647" i="250"/>
  <c r="J646" i="250"/>
  <c r="H645" i="250"/>
  <c r="J672" i="250" s="1"/>
  <c r="K672" i="250" s="1"/>
  <c r="H644" i="250"/>
  <c r="G644" i="250"/>
  <c r="F644" i="250"/>
  <c r="E644" i="250"/>
  <c r="D644" i="250"/>
  <c r="C644" i="250"/>
  <c r="B644" i="250"/>
  <c r="H643" i="250"/>
  <c r="G643" i="250"/>
  <c r="F643" i="250"/>
  <c r="E643" i="250"/>
  <c r="D643" i="250"/>
  <c r="C643" i="250"/>
  <c r="B643" i="250"/>
  <c r="Y620" i="248"/>
  <c r="W618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B616" i="248"/>
  <c r="Y618" i="248" l="1"/>
  <c r="Z618" i="248" s="1"/>
  <c r="Y646" i="248"/>
  <c r="Z646" i="248" s="1"/>
  <c r="J566" i="251"/>
  <c r="H565" i="251"/>
  <c r="J577" i="251" s="1"/>
  <c r="K577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G661" i="250"/>
  <c r="F661" i="250"/>
  <c r="E661" i="250"/>
  <c r="D661" i="250"/>
  <c r="C661" i="250"/>
  <c r="B661" i="250"/>
  <c r="J660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Y570" i="249"/>
  <c r="W568" i="249"/>
  <c r="W567" i="249"/>
  <c r="Y582" i="249" s="1"/>
  <c r="Z582" i="249" s="1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Y634" i="248"/>
  <c r="W632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Y660" i="248" l="1"/>
  <c r="J553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Y556" i="249"/>
  <c r="W554" i="249"/>
  <c r="W553" i="249"/>
  <c r="Y568" i="249" s="1"/>
  <c r="Z568" i="249" s="1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Z660" i="248" l="1"/>
  <c r="J564" i="251"/>
  <c r="K564" i="251" s="1"/>
  <c r="C603" i="248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J540" i="251" l="1"/>
  <c r="H539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W540" i="249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Y554" i="249" l="1"/>
  <c r="Z554" i="249" s="1"/>
  <c r="J551" i="251"/>
  <c r="K551" i="251" s="1"/>
  <c r="J658" i="250"/>
  <c r="K658" i="250" s="1"/>
  <c r="Y606" i="248"/>
  <c r="W604" i="248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632" i="248" l="1"/>
  <c r="Z632" i="248" s="1"/>
  <c r="Y528" i="249"/>
  <c r="B525" i="249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J527" i="251" l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W526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Y604" i="248" l="1"/>
  <c r="Z604" i="248" s="1"/>
  <c r="Y540" i="249"/>
  <c r="Z540" i="249" s="1"/>
  <c r="J538" i="251"/>
  <c r="K538" i="251" s="1"/>
  <c r="J630" i="250"/>
  <c r="K630" i="250" s="1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P514" i="249" l="1"/>
  <c r="Q514" i="249"/>
  <c r="R514" i="249"/>
  <c r="S514" i="249"/>
  <c r="T514" i="249"/>
  <c r="U514" i="249"/>
  <c r="V514" i="249"/>
  <c r="J514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Y590" i="248" l="1"/>
  <c r="Z590" i="248" s="1"/>
  <c r="Y526" i="249"/>
  <c r="Z526" i="249" s="1"/>
  <c r="J525" i="251"/>
  <c r="K525" i="251" s="1"/>
  <c r="J616" i="250"/>
  <c r="K616" i="250" s="1"/>
  <c r="B499" i="251"/>
  <c r="C499" i="251"/>
  <c r="D499" i="251"/>
  <c r="E499" i="251"/>
  <c r="F499" i="251"/>
  <c r="G499" i="251"/>
  <c r="J501" i="251"/>
  <c r="H500" i="251" l="1"/>
  <c r="J512" i="251" s="1"/>
  <c r="K512" i="251" s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J602" i="250" s="1"/>
  <c r="K602" i="250" s="1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Y512" i="249" s="1"/>
  <c r="Z512" i="249" s="1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576" i="248" l="1"/>
  <c r="Z576" i="248" s="1"/>
  <c r="H487" i="251"/>
  <c r="J499" i="251" s="1"/>
  <c r="K499" i="251" s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Y499" i="249" s="1"/>
  <c r="Z499" i="249" s="1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563" i="248" s="1"/>
  <c r="Z563" i="248" s="1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Y535" i="248" s="1"/>
  <c r="Z535" i="248" s="1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<sst xmlns="http://schemas.openxmlformats.org/spreadsheetml/2006/main" count="4005" uniqueCount="264">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</sst>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12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588</v>
          </cell>
          <cell r="F371">
            <v>49</v>
          </cell>
          <cell r="Q371">
            <v>590</v>
          </cell>
          <cell r="R371">
            <v>50</v>
          </cell>
          <cell r="AC371">
            <v>588</v>
          </cell>
          <cell r="AD371">
            <v>50</v>
          </cell>
          <cell r="AO371">
            <v>99</v>
          </cell>
          <cell r="AP371">
            <v>10</v>
          </cell>
          <cell r="BA371">
            <v>584</v>
          </cell>
          <cell r="BB371">
            <v>50</v>
          </cell>
          <cell r="BM371">
            <v>586</v>
          </cell>
          <cell r="BN371">
            <v>49</v>
          </cell>
          <cell r="BY371">
            <v>584</v>
          </cell>
          <cell r="BZ371">
            <v>49</v>
          </cell>
          <cell r="CK371">
            <v>567</v>
          </cell>
          <cell r="CL371">
            <v>43</v>
          </cell>
          <cell r="CW371">
            <v>568</v>
          </cell>
          <cell r="CX371">
            <v>44</v>
          </cell>
          <cell r="DI371">
            <v>581</v>
          </cell>
          <cell r="DJ371">
            <v>45</v>
          </cell>
          <cell r="DU371">
            <v>133</v>
          </cell>
          <cell r="DV371">
            <v>11</v>
          </cell>
          <cell r="EG371">
            <v>587</v>
          </cell>
          <cell r="EH371">
            <v>45</v>
          </cell>
          <cell r="ES371">
            <v>576</v>
          </cell>
          <cell r="ET371">
            <v>44</v>
          </cell>
          <cell r="FE371">
            <v>570</v>
          </cell>
          <cell r="FF371">
            <v>44</v>
          </cell>
          <cell r="FQ371">
            <v>579</v>
          </cell>
          <cell r="FR371">
            <v>48</v>
          </cell>
          <cell r="GC371">
            <v>584</v>
          </cell>
          <cell r="GD371">
            <v>48</v>
          </cell>
          <cell r="GO371">
            <v>592</v>
          </cell>
          <cell r="GP371">
            <v>49</v>
          </cell>
          <cell r="HA371">
            <v>94</v>
          </cell>
          <cell r="HB371">
            <v>9</v>
          </cell>
          <cell r="HM371">
            <v>595</v>
          </cell>
          <cell r="HN371">
            <v>50</v>
          </cell>
          <cell r="HY371">
            <v>590</v>
          </cell>
          <cell r="HZ371">
            <v>49</v>
          </cell>
          <cell r="IK371">
            <v>590</v>
          </cell>
          <cell r="IL371">
            <v>48</v>
          </cell>
        </row>
      </sheetData>
      <sheetData sheetId="2">
        <row r="371">
          <cell r="E371">
            <v>477</v>
          </cell>
          <cell r="F371">
            <v>39</v>
          </cell>
          <cell r="Q371">
            <v>510</v>
          </cell>
          <cell r="R371">
            <v>41</v>
          </cell>
          <cell r="AC371">
            <v>97</v>
          </cell>
          <cell r="AD371">
            <v>10</v>
          </cell>
          <cell r="AO371">
            <v>509</v>
          </cell>
          <cell r="AP371">
            <v>42</v>
          </cell>
          <cell r="BA371">
            <v>521</v>
          </cell>
          <cell r="BB371">
            <v>42</v>
          </cell>
          <cell r="BM371">
            <v>527</v>
          </cell>
          <cell r="BN371">
            <v>43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98" t="s">
        <v>18</v>
      </c>
      <c r="C4" s="999"/>
      <c r="D4" s="999"/>
      <c r="E4" s="999"/>
      <c r="F4" s="999"/>
      <c r="G4" s="999"/>
      <c r="H4" s="999"/>
      <c r="I4" s="999"/>
      <c r="J4" s="1000"/>
      <c r="K4" s="998" t="s">
        <v>21</v>
      </c>
      <c r="L4" s="999"/>
      <c r="M4" s="999"/>
      <c r="N4" s="999"/>
      <c r="O4" s="999"/>
      <c r="P4" s="999"/>
      <c r="Q4" s="999"/>
      <c r="R4" s="999"/>
      <c r="S4" s="999"/>
      <c r="T4" s="1000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98" t="s">
        <v>23</v>
      </c>
      <c r="C17" s="999"/>
      <c r="D17" s="999"/>
      <c r="E17" s="999"/>
      <c r="F17" s="1000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40"/>
  <sheetViews>
    <sheetView showGridLines="0" tabSelected="1" topLeftCell="A600" zoomScale="70" zoomScaleNormal="70" workbookViewId="0">
      <selection activeCell="G656" sqref="G656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1051" t="s">
        <v>53</v>
      </c>
      <c r="C8" s="1052"/>
      <c r="D8" s="1052"/>
      <c r="E8" s="1052"/>
      <c r="F8" s="1052"/>
      <c r="G8" s="1053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51" t="s">
        <v>53</v>
      </c>
      <c r="C21" s="1052"/>
      <c r="D21" s="1052"/>
      <c r="E21" s="1052"/>
      <c r="F21" s="1052"/>
      <c r="G21" s="1053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51" t="s">
        <v>53</v>
      </c>
      <c r="C34" s="1052"/>
      <c r="D34" s="1052"/>
      <c r="E34" s="1052"/>
      <c r="F34" s="1052"/>
      <c r="G34" s="1053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1051" t="s">
        <v>53</v>
      </c>
      <c r="C47" s="1052"/>
      <c r="D47" s="1052"/>
      <c r="E47" s="1052"/>
      <c r="F47" s="1052"/>
      <c r="G47" s="1053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1051" t="s">
        <v>53</v>
      </c>
      <c r="C60" s="1052"/>
      <c r="D60" s="1052"/>
      <c r="E60" s="1052"/>
      <c r="F60" s="1053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1051" t="s">
        <v>53</v>
      </c>
      <c r="C73" s="1052"/>
      <c r="D73" s="1052"/>
      <c r="E73" s="1052"/>
      <c r="F73" s="1053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1066" t="s">
        <v>53</v>
      </c>
      <c r="C86" s="1067"/>
      <c r="D86" s="1067"/>
      <c r="E86" s="1067"/>
      <c r="F86" s="1068"/>
      <c r="G86" s="1116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119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1066" t="s">
        <v>53</v>
      </c>
      <c r="C99" s="1067"/>
      <c r="D99" s="1067"/>
      <c r="E99" s="1067"/>
      <c r="F99" s="1068"/>
      <c r="G99" s="1116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119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1066" t="s">
        <v>53</v>
      </c>
      <c r="C112" s="1067"/>
      <c r="D112" s="1067"/>
      <c r="E112" s="1067"/>
      <c r="F112" s="1068"/>
      <c r="G112" s="1116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119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1066" t="s">
        <v>53</v>
      </c>
      <c r="C125" s="1067"/>
      <c r="D125" s="1067"/>
      <c r="E125" s="1067"/>
      <c r="F125" s="1068"/>
      <c r="G125" s="1116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119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1066" t="s">
        <v>53</v>
      </c>
      <c r="C138" s="1067"/>
      <c r="D138" s="1067"/>
      <c r="E138" s="1067"/>
      <c r="F138" s="1068"/>
      <c r="G138" s="1116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119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1066" t="s">
        <v>53</v>
      </c>
      <c r="C151" s="1067"/>
      <c r="D151" s="1067"/>
      <c r="E151" s="1067"/>
      <c r="F151" s="1068"/>
      <c r="G151" s="1116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119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1066" t="s">
        <v>53</v>
      </c>
      <c r="C164" s="1067"/>
      <c r="D164" s="1067"/>
      <c r="E164" s="1067"/>
      <c r="F164" s="1068"/>
      <c r="G164" s="1116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119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21" ht="13.5" thickBot="1" x14ac:dyDescent="0.25">
      <c r="A177" s="272" t="s">
        <v>153</v>
      </c>
      <c r="B177" s="1066" t="s">
        <v>53</v>
      </c>
      <c r="C177" s="1067"/>
      <c r="D177" s="1067"/>
      <c r="E177" s="1067"/>
      <c r="F177" s="1068"/>
      <c r="G177" s="1116" t="s">
        <v>0</v>
      </c>
      <c r="H177" s="200">
        <v>168</v>
      </c>
    </row>
    <row r="178" spans="1:21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118"/>
    </row>
    <row r="179" spans="1:21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21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21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21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21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21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21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  <c r="U185" s="200">
        <v>25</v>
      </c>
    </row>
    <row r="186" spans="1:21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21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21" ht="13.5" thickBot="1" x14ac:dyDescent="0.25"/>
    <row r="190" spans="1:21" ht="13.5" thickBot="1" x14ac:dyDescent="0.25">
      <c r="A190" s="272" t="s">
        <v>158</v>
      </c>
      <c r="B190" s="1066" t="s">
        <v>53</v>
      </c>
      <c r="C190" s="1067"/>
      <c r="D190" s="1067"/>
      <c r="E190" s="1067"/>
      <c r="F190" s="1068"/>
      <c r="G190" s="1116" t="s">
        <v>0</v>
      </c>
    </row>
    <row r="191" spans="1:21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118"/>
    </row>
    <row r="192" spans="1:21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1066" t="s">
        <v>53</v>
      </c>
      <c r="C203" s="1067"/>
      <c r="D203" s="1067"/>
      <c r="E203" s="1067"/>
      <c r="F203" s="1068"/>
      <c r="G203" s="1116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118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1066" t="s">
        <v>53</v>
      </c>
      <c r="C216" s="1067"/>
      <c r="D216" s="1067"/>
      <c r="E216" s="1067"/>
      <c r="F216" s="1068"/>
      <c r="G216" s="1116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118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1066" t="s">
        <v>53</v>
      </c>
      <c r="C229" s="1067"/>
      <c r="D229" s="1067"/>
      <c r="E229" s="1067"/>
      <c r="F229" s="1068"/>
      <c r="G229" s="1116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118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1066" t="s">
        <v>53</v>
      </c>
      <c r="C242" s="1067"/>
      <c r="D242" s="1067"/>
      <c r="E242" s="1067"/>
      <c r="F242" s="1068"/>
      <c r="G242" s="1116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118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1066" t="s">
        <v>53</v>
      </c>
      <c r="C255" s="1067"/>
      <c r="D255" s="1067"/>
      <c r="E255" s="1067"/>
      <c r="F255" s="1068"/>
      <c r="G255" s="1116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118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1066" t="s">
        <v>53</v>
      </c>
      <c r="C268" s="1067"/>
      <c r="D268" s="1067"/>
      <c r="E268" s="1067"/>
      <c r="F268" s="1068"/>
      <c r="G268" s="1116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118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1066" t="s">
        <v>53</v>
      </c>
      <c r="C282" s="1067"/>
      <c r="D282" s="1067"/>
      <c r="E282" s="1068"/>
      <c r="F282" s="1116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118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1003" t="s">
        <v>53</v>
      </c>
      <c r="C296" s="1004"/>
      <c r="D296" s="1004"/>
      <c r="E296" s="1004"/>
      <c r="F296" s="1004"/>
      <c r="G296" s="1004"/>
      <c r="H296" s="1005"/>
      <c r="I296" s="1003" t="s">
        <v>114</v>
      </c>
      <c r="J296" s="1004"/>
      <c r="K296" s="1004"/>
      <c r="L296" s="1004"/>
      <c r="M296" s="1004"/>
      <c r="N296" s="1004"/>
      <c r="O296" s="1005"/>
      <c r="P296" s="1003" t="s">
        <v>63</v>
      </c>
      <c r="Q296" s="1004"/>
      <c r="R296" s="1004"/>
      <c r="S296" s="1004"/>
      <c r="T296" s="1004"/>
      <c r="U296" s="1004"/>
      <c r="V296" s="1005"/>
      <c r="W296" s="1116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117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1003" t="s">
        <v>53</v>
      </c>
      <c r="C309" s="1004"/>
      <c r="D309" s="1004"/>
      <c r="E309" s="1004"/>
      <c r="F309" s="1004"/>
      <c r="G309" s="1004"/>
      <c r="H309" s="1005"/>
      <c r="I309" s="1003" t="s">
        <v>114</v>
      </c>
      <c r="J309" s="1004"/>
      <c r="K309" s="1004"/>
      <c r="L309" s="1004"/>
      <c r="M309" s="1004"/>
      <c r="N309" s="1004"/>
      <c r="O309" s="1005"/>
      <c r="P309" s="1003" t="s">
        <v>63</v>
      </c>
      <c r="Q309" s="1004"/>
      <c r="R309" s="1004"/>
      <c r="S309" s="1004"/>
      <c r="T309" s="1004"/>
      <c r="U309" s="1004"/>
      <c r="V309" s="1005"/>
      <c r="W309" s="1116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117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1003" t="s">
        <v>53</v>
      </c>
      <c r="C322" s="1004"/>
      <c r="D322" s="1004"/>
      <c r="E322" s="1004"/>
      <c r="F322" s="1004"/>
      <c r="G322" s="1004"/>
      <c r="H322" s="1005"/>
      <c r="I322" s="1003" t="s">
        <v>114</v>
      </c>
      <c r="J322" s="1004"/>
      <c r="K322" s="1004"/>
      <c r="L322" s="1004"/>
      <c r="M322" s="1004"/>
      <c r="N322" s="1004"/>
      <c r="O322" s="1005"/>
      <c r="P322" s="1003" t="s">
        <v>63</v>
      </c>
      <c r="Q322" s="1004"/>
      <c r="R322" s="1004"/>
      <c r="S322" s="1004"/>
      <c r="T322" s="1004"/>
      <c r="U322" s="1004"/>
      <c r="V322" s="1005"/>
      <c r="W322" s="1116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117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1003" t="s">
        <v>53</v>
      </c>
      <c r="C335" s="1004"/>
      <c r="D335" s="1004"/>
      <c r="E335" s="1004"/>
      <c r="F335" s="1004"/>
      <c r="G335" s="1004"/>
      <c r="H335" s="1005"/>
      <c r="I335" s="1003" t="s">
        <v>114</v>
      </c>
      <c r="J335" s="1004"/>
      <c r="K335" s="1004"/>
      <c r="L335" s="1004"/>
      <c r="M335" s="1004"/>
      <c r="N335" s="1004"/>
      <c r="O335" s="1005"/>
      <c r="P335" s="1003" t="s">
        <v>63</v>
      </c>
      <c r="Q335" s="1004"/>
      <c r="R335" s="1004"/>
      <c r="S335" s="1004"/>
      <c r="T335" s="1004"/>
      <c r="U335" s="1004"/>
      <c r="V335" s="1005"/>
      <c r="W335" s="1116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117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1003" t="s">
        <v>53</v>
      </c>
      <c r="C348" s="1004"/>
      <c r="D348" s="1004"/>
      <c r="E348" s="1004"/>
      <c r="F348" s="1004"/>
      <c r="G348" s="1004"/>
      <c r="H348" s="1005"/>
      <c r="I348" s="1003" t="s">
        <v>114</v>
      </c>
      <c r="J348" s="1004"/>
      <c r="K348" s="1004"/>
      <c r="L348" s="1004"/>
      <c r="M348" s="1004"/>
      <c r="N348" s="1004"/>
      <c r="O348" s="1005"/>
      <c r="P348" s="1003" t="s">
        <v>63</v>
      </c>
      <c r="Q348" s="1004"/>
      <c r="R348" s="1004"/>
      <c r="S348" s="1004"/>
      <c r="T348" s="1004"/>
      <c r="U348" s="1004"/>
      <c r="V348" s="1005"/>
      <c r="W348" s="1116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117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1003" t="s">
        <v>53</v>
      </c>
      <c r="C361" s="1004"/>
      <c r="D361" s="1004"/>
      <c r="E361" s="1004"/>
      <c r="F361" s="1004"/>
      <c r="G361" s="1004"/>
      <c r="H361" s="1005"/>
      <c r="I361" s="1003" t="s">
        <v>114</v>
      </c>
      <c r="J361" s="1004"/>
      <c r="K361" s="1004"/>
      <c r="L361" s="1004"/>
      <c r="M361" s="1004"/>
      <c r="N361" s="1004"/>
      <c r="O361" s="1005"/>
      <c r="P361" s="1003" t="s">
        <v>63</v>
      </c>
      <c r="Q361" s="1004"/>
      <c r="R361" s="1004"/>
      <c r="S361" s="1004"/>
      <c r="T361" s="1004"/>
      <c r="U361" s="1004"/>
      <c r="V361" s="1005"/>
      <c r="W361" s="1116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117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1003" t="s">
        <v>53</v>
      </c>
      <c r="C374" s="1004"/>
      <c r="D374" s="1004"/>
      <c r="E374" s="1004"/>
      <c r="F374" s="1004"/>
      <c r="G374" s="1004"/>
      <c r="H374" s="1005"/>
      <c r="I374" s="1003" t="s">
        <v>114</v>
      </c>
      <c r="J374" s="1004"/>
      <c r="K374" s="1004"/>
      <c r="L374" s="1004"/>
      <c r="M374" s="1004"/>
      <c r="N374" s="1004"/>
      <c r="O374" s="1005"/>
      <c r="P374" s="1003" t="s">
        <v>63</v>
      </c>
      <c r="Q374" s="1004"/>
      <c r="R374" s="1004"/>
      <c r="S374" s="1004"/>
      <c r="T374" s="1004"/>
      <c r="U374" s="1004"/>
      <c r="V374" s="1005"/>
      <c r="W374" s="1116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117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1003" t="s">
        <v>53</v>
      </c>
      <c r="C387" s="1004"/>
      <c r="D387" s="1004"/>
      <c r="E387" s="1004"/>
      <c r="F387" s="1004"/>
      <c r="G387" s="1004"/>
      <c r="H387" s="1005"/>
      <c r="I387" s="1003" t="s">
        <v>114</v>
      </c>
      <c r="J387" s="1004"/>
      <c r="K387" s="1004"/>
      <c r="L387" s="1004"/>
      <c r="M387" s="1004"/>
      <c r="N387" s="1004"/>
      <c r="O387" s="1005"/>
      <c r="P387" s="1003" t="s">
        <v>63</v>
      </c>
      <c r="Q387" s="1004"/>
      <c r="R387" s="1004"/>
      <c r="S387" s="1004"/>
      <c r="T387" s="1004"/>
      <c r="U387" s="1004"/>
      <c r="V387" s="1005"/>
      <c r="W387" s="1116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117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1003" t="s">
        <v>53</v>
      </c>
      <c r="C400" s="1004"/>
      <c r="D400" s="1004"/>
      <c r="E400" s="1004"/>
      <c r="F400" s="1004"/>
      <c r="G400" s="1004"/>
      <c r="H400" s="1005"/>
      <c r="I400" s="1003" t="s">
        <v>114</v>
      </c>
      <c r="J400" s="1004"/>
      <c r="K400" s="1004"/>
      <c r="L400" s="1004"/>
      <c r="M400" s="1004"/>
      <c r="N400" s="1004"/>
      <c r="O400" s="1005"/>
      <c r="P400" s="1003" t="s">
        <v>63</v>
      </c>
      <c r="Q400" s="1004"/>
      <c r="R400" s="1004"/>
      <c r="S400" s="1004"/>
      <c r="T400" s="1004"/>
      <c r="U400" s="1004"/>
      <c r="V400" s="1005"/>
      <c r="W400" s="1116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117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1003" t="s">
        <v>53</v>
      </c>
      <c r="C413" s="1004"/>
      <c r="D413" s="1004"/>
      <c r="E413" s="1004"/>
      <c r="F413" s="1004"/>
      <c r="G413" s="1004"/>
      <c r="H413" s="1005"/>
      <c r="I413" s="1003" t="s">
        <v>114</v>
      </c>
      <c r="J413" s="1004"/>
      <c r="K413" s="1004"/>
      <c r="L413" s="1004"/>
      <c r="M413" s="1004"/>
      <c r="N413" s="1004"/>
      <c r="O413" s="1005"/>
      <c r="P413" s="1003" t="s">
        <v>63</v>
      </c>
      <c r="Q413" s="1004"/>
      <c r="R413" s="1004"/>
      <c r="S413" s="1004"/>
      <c r="T413" s="1004"/>
      <c r="U413" s="1004"/>
      <c r="V413" s="1005"/>
      <c r="W413" s="1116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117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1003" t="s">
        <v>53</v>
      </c>
      <c r="C426" s="1004"/>
      <c r="D426" s="1004"/>
      <c r="E426" s="1004"/>
      <c r="F426" s="1004"/>
      <c r="G426" s="1004"/>
      <c r="H426" s="1005"/>
      <c r="I426" s="1003" t="s">
        <v>114</v>
      </c>
      <c r="J426" s="1004"/>
      <c r="K426" s="1004"/>
      <c r="L426" s="1004"/>
      <c r="M426" s="1004"/>
      <c r="N426" s="1004"/>
      <c r="O426" s="1005"/>
      <c r="P426" s="1003" t="s">
        <v>63</v>
      </c>
      <c r="Q426" s="1004"/>
      <c r="R426" s="1004"/>
      <c r="S426" s="1004"/>
      <c r="T426" s="1004"/>
      <c r="U426" s="1004"/>
      <c r="V426" s="1005"/>
      <c r="W426" s="1116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117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1003" t="s">
        <v>53</v>
      </c>
      <c r="C439" s="1004"/>
      <c r="D439" s="1004"/>
      <c r="E439" s="1004"/>
      <c r="F439" s="1004"/>
      <c r="G439" s="1004"/>
      <c r="H439" s="1005"/>
      <c r="I439" s="1003" t="s">
        <v>114</v>
      </c>
      <c r="J439" s="1004"/>
      <c r="K439" s="1004"/>
      <c r="L439" s="1004"/>
      <c r="M439" s="1004"/>
      <c r="N439" s="1004"/>
      <c r="O439" s="1005"/>
      <c r="P439" s="1003" t="s">
        <v>63</v>
      </c>
      <c r="Q439" s="1004"/>
      <c r="R439" s="1004"/>
      <c r="S439" s="1004"/>
      <c r="T439" s="1004"/>
      <c r="U439" s="1004"/>
      <c r="V439" s="1005"/>
      <c r="W439" s="1116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117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1003" t="s">
        <v>53</v>
      </c>
      <c r="C452" s="1004"/>
      <c r="D452" s="1004"/>
      <c r="E452" s="1004"/>
      <c r="F452" s="1004"/>
      <c r="G452" s="1004"/>
      <c r="H452" s="1005"/>
      <c r="I452" s="1003" t="s">
        <v>114</v>
      </c>
      <c r="J452" s="1004"/>
      <c r="K452" s="1004"/>
      <c r="L452" s="1004"/>
      <c r="M452" s="1004"/>
      <c r="N452" s="1004"/>
      <c r="O452" s="1005"/>
      <c r="P452" s="1003" t="s">
        <v>63</v>
      </c>
      <c r="Q452" s="1004"/>
      <c r="R452" s="1004"/>
      <c r="S452" s="1004"/>
      <c r="T452" s="1004"/>
      <c r="U452" s="1004"/>
      <c r="V452" s="1005"/>
      <c r="W452" s="1116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117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1003" t="s">
        <v>53</v>
      </c>
      <c r="C465" s="1004"/>
      <c r="D465" s="1004"/>
      <c r="E465" s="1004"/>
      <c r="F465" s="1004"/>
      <c r="G465" s="1004"/>
      <c r="H465" s="1005"/>
      <c r="I465" s="1003" t="s">
        <v>114</v>
      </c>
      <c r="J465" s="1004"/>
      <c r="K465" s="1004"/>
      <c r="L465" s="1004"/>
      <c r="M465" s="1004"/>
      <c r="N465" s="1004"/>
      <c r="O465" s="1005"/>
      <c r="P465" s="1003" t="s">
        <v>63</v>
      </c>
      <c r="Q465" s="1004"/>
      <c r="R465" s="1004"/>
      <c r="S465" s="1004"/>
      <c r="T465" s="1004"/>
      <c r="U465" s="1004"/>
      <c r="V465" s="1005"/>
      <c r="W465" s="1116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117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49</v>
      </c>
      <c r="C473" s="857">
        <f>[1]LF!$R$371</f>
        <v>50</v>
      </c>
      <c r="D473" s="857">
        <f>[1]LF!$AD$371</f>
        <v>50</v>
      </c>
      <c r="E473" s="857">
        <f>[1]LF!$AP$371</f>
        <v>10</v>
      </c>
      <c r="F473" s="857">
        <f>[1]LF!$BB$371</f>
        <v>50</v>
      </c>
      <c r="G473" s="857">
        <f>[1]LF!$BN$371</f>
        <v>49</v>
      </c>
      <c r="H473" s="858">
        <f>[1]LF!$BZ$371</f>
        <v>49</v>
      </c>
      <c r="I473" s="859">
        <f>[1]LF!$CL$371</f>
        <v>43</v>
      </c>
      <c r="J473" s="857">
        <f>[1]LF!$CX$371</f>
        <v>44</v>
      </c>
      <c r="K473" s="857">
        <f>[1]LF!$DJ$371</f>
        <v>45</v>
      </c>
      <c r="L473" s="857">
        <f>[1]LF!$DV$371</f>
        <v>11</v>
      </c>
      <c r="M473" s="857">
        <f>[1]LF!$EH$371</f>
        <v>45</v>
      </c>
      <c r="N473" s="857">
        <f>[1]LF!$ET$371</f>
        <v>44</v>
      </c>
      <c r="O473" s="860">
        <f>[1]LF!$FF$371</f>
        <v>44</v>
      </c>
      <c r="P473" s="851">
        <f>[1]LF!$FR$371</f>
        <v>48</v>
      </c>
      <c r="Q473" s="852">
        <f>[1]LF!$GD$371</f>
        <v>48</v>
      </c>
      <c r="R473" s="852">
        <f>[1]LF!$GP$371</f>
        <v>49</v>
      </c>
      <c r="S473" s="852">
        <f>[1]LF!$HB$371</f>
        <v>9</v>
      </c>
      <c r="T473" s="852">
        <f>[1]LF!$HN$371</f>
        <v>50</v>
      </c>
      <c r="U473" s="852">
        <f>[1]LF!$HZ$371</f>
        <v>49</v>
      </c>
      <c r="V473" s="853">
        <f>[1]LF!$IL$371</f>
        <v>48</v>
      </c>
      <c r="W473" s="371">
        <f>SUM(B473:V473)</f>
        <v>884</v>
      </c>
      <c r="X473" s="835" t="s">
        <v>56</v>
      </c>
      <c r="Y473" s="265">
        <f>W460-W473</f>
        <v>178</v>
      </c>
      <c r="Z473" s="306">
        <f>Y473/W460</f>
        <v>0.16760828625235405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1003" t="s">
        <v>53</v>
      </c>
      <c r="C478" s="1004"/>
      <c r="D478" s="1004"/>
      <c r="E478" s="1004"/>
      <c r="F478" s="1004"/>
      <c r="G478" s="1004"/>
      <c r="H478" s="1005"/>
      <c r="I478" s="1003" t="s">
        <v>114</v>
      </c>
      <c r="J478" s="1004"/>
      <c r="K478" s="1004"/>
      <c r="L478" s="1004"/>
      <c r="M478" s="1004"/>
      <c r="N478" s="1004"/>
      <c r="O478" s="1005"/>
      <c r="P478" s="1003" t="s">
        <v>63</v>
      </c>
      <c r="Q478" s="1004"/>
      <c r="R478" s="1004"/>
      <c r="S478" s="1004"/>
      <c r="T478" s="1004"/>
      <c r="U478" s="1004"/>
      <c r="V478" s="1005"/>
      <c r="W478" s="1116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118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-119</v>
      </c>
      <c r="Z486" s="306">
        <f>Y486/W473</f>
        <v>-0.13461538461538461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1003" t="s">
        <v>53</v>
      </c>
      <c r="C491" s="1004"/>
      <c r="D491" s="1004"/>
      <c r="E491" s="1004"/>
      <c r="F491" s="1004"/>
      <c r="G491" s="1004"/>
      <c r="H491" s="1005"/>
      <c r="I491" s="1003" t="s">
        <v>114</v>
      </c>
      <c r="J491" s="1004"/>
      <c r="K491" s="1004"/>
      <c r="L491" s="1004"/>
      <c r="M491" s="1004"/>
      <c r="N491" s="1004"/>
      <c r="O491" s="1005"/>
      <c r="P491" s="1003" t="s">
        <v>63</v>
      </c>
      <c r="Q491" s="1004"/>
      <c r="R491" s="1004"/>
      <c r="S491" s="1004"/>
      <c r="T491" s="1004"/>
      <c r="U491" s="1004"/>
      <c r="V491" s="1005"/>
      <c r="W491" s="1116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118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1003" t="s">
        <v>53</v>
      </c>
      <c r="C504" s="1004"/>
      <c r="D504" s="1004"/>
      <c r="E504" s="1004"/>
      <c r="F504" s="1004"/>
      <c r="G504" s="1004"/>
      <c r="H504" s="1005"/>
      <c r="I504" s="1003" t="s">
        <v>114</v>
      </c>
      <c r="J504" s="1004"/>
      <c r="K504" s="1004"/>
      <c r="L504" s="1004"/>
      <c r="M504" s="1004"/>
      <c r="N504" s="1004"/>
      <c r="O504" s="1005"/>
      <c r="P504" s="1003" t="s">
        <v>63</v>
      </c>
      <c r="Q504" s="1004"/>
      <c r="R504" s="1004"/>
      <c r="S504" s="1004"/>
      <c r="T504" s="1004"/>
      <c r="U504" s="1004"/>
      <c r="V504" s="1005"/>
      <c r="W504" s="1116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118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>
        <v>150</v>
      </c>
      <c r="C513" s="895">
        <v>150</v>
      </c>
      <c r="D513" s="896">
        <v>149</v>
      </c>
      <c r="E513" s="896">
        <v>150</v>
      </c>
      <c r="F513" s="896">
        <v>149</v>
      </c>
      <c r="G513" s="896">
        <v>148.5</v>
      </c>
      <c r="H513" s="896">
        <v>147.5</v>
      </c>
      <c r="I513" s="895">
        <v>150</v>
      </c>
      <c r="J513" s="895">
        <v>150</v>
      </c>
      <c r="K513" s="896">
        <v>149</v>
      </c>
      <c r="L513" s="896">
        <v>150</v>
      </c>
      <c r="M513" s="896">
        <v>149</v>
      </c>
      <c r="N513" s="896">
        <v>147.5</v>
      </c>
      <c r="O513" s="897">
        <v>147.5</v>
      </c>
      <c r="P513" s="895">
        <v>150</v>
      </c>
      <c r="Q513" s="895">
        <v>150</v>
      </c>
      <c r="R513" s="896">
        <v>149</v>
      </c>
      <c r="S513" s="896">
        <v>150</v>
      </c>
      <c r="T513" s="896">
        <v>149</v>
      </c>
      <c r="U513" s="896">
        <v>148.5</v>
      </c>
      <c r="V513" s="896">
        <v>147.5</v>
      </c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-0.5</v>
      </c>
      <c r="C514" s="551">
        <f t="shared" si="119"/>
        <v>-0.5</v>
      </c>
      <c r="D514" s="551">
        <f t="shared" si="119"/>
        <v>-1</v>
      </c>
      <c r="E514" s="551">
        <f t="shared" si="119"/>
        <v>-0.5</v>
      </c>
      <c r="F514" s="551">
        <f t="shared" si="119"/>
        <v>-0.5</v>
      </c>
      <c r="G514" s="551">
        <f t="shared" si="119"/>
        <v>-0.5</v>
      </c>
      <c r="H514" s="533">
        <f t="shared" si="119"/>
        <v>-1.5</v>
      </c>
      <c r="I514" s="550">
        <f t="shared" si="119"/>
        <v>-0.5</v>
      </c>
      <c r="J514" s="551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33">
        <f t="shared" si="119"/>
        <v>-0.5</v>
      </c>
      <c r="P514" s="550">
        <f t="shared" si="119"/>
        <v>-0.5</v>
      </c>
      <c r="Q514" s="551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33">
        <f t="shared" si="119"/>
        <v>-1.5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1003" t="s">
        <v>53</v>
      </c>
      <c r="C518" s="1004"/>
      <c r="D518" s="1004"/>
      <c r="E518" s="1004"/>
      <c r="F518" s="1004"/>
      <c r="G518" s="1004"/>
      <c r="H518" s="1005"/>
      <c r="I518" s="1003" t="s">
        <v>114</v>
      </c>
      <c r="J518" s="1004"/>
      <c r="K518" s="1004"/>
      <c r="L518" s="1004"/>
      <c r="M518" s="1004"/>
      <c r="N518" s="1004"/>
      <c r="O518" s="1005"/>
      <c r="P518" s="1003" t="s">
        <v>63</v>
      </c>
      <c r="Q518" s="1004"/>
      <c r="R518" s="1004"/>
      <c r="S518" s="1004"/>
      <c r="T518" s="1004"/>
      <c r="U518" s="1004"/>
      <c r="V518" s="1005"/>
      <c r="W518" s="1116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118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W512-W526</f>
        <v>3</v>
      </c>
      <c r="Z526" s="306" t="e">
        <f>Y526/W513</f>
        <v>#DIV/0!</v>
      </c>
    </row>
    <row r="527" spans="1:26" x14ac:dyDescent="0.2">
      <c r="A527" s="267" t="s">
        <v>28</v>
      </c>
      <c r="B527" s="905">
        <v>150.5</v>
      </c>
      <c r="C527" s="905">
        <v>150.5</v>
      </c>
      <c r="D527" s="906">
        <v>150</v>
      </c>
      <c r="E527" s="906">
        <v>150.5</v>
      </c>
      <c r="F527" s="906">
        <v>149.5</v>
      </c>
      <c r="G527" s="906">
        <v>149</v>
      </c>
      <c r="H527" s="906">
        <v>149</v>
      </c>
      <c r="I527" s="905">
        <v>150.5</v>
      </c>
      <c r="J527" s="905">
        <v>150.5</v>
      </c>
      <c r="K527" s="906">
        <v>149.5</v>
      </c>
      <c r="L527" s="906">
        <v>150.5</v>
      </c>
      <c r="M527" s="906">
        <v>149.5</v>
      </c>
      <c r="N527" s="906">
        <v>148</v>
      </c>
      <c r="O527" s="907">
        <v>148</v>
      </c>
      <c r="P527" s="905">
        <v>150.5</v>
      </c>
      <c r="Q527" s="905">
        <v>150.5</v>
      </c>
      <c r="R527" s="906">
        <v>149.5</v>
      </c>
      <c r="S527" s="906">
        <v>150.5</v>
      </c>
      <c r="T527" s="906">
        <v>149.5</v>
      </c>
      <c r="U527" s="906">
        <v>149</v>
      </c>
      <c r="V527" s="906">
        <v>149</v>
      </c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B527-B513</f>
        <v>0.5</v>
      </c>
      <c r="C528" s="551">
        <f t="shared" ref="C528:V528" si="122">C527-C513</f>
        <v>0.5</v>
      </c>
      <c r="D528" s="551">
        <f t="shared" si="122"/>
        <v>1</v>
      </c>
      <c r="E528" s="551">
        <f t="shared" si="122"/>
        <v>0.5</v>
      </c>
      <c r="F528" s="551">
        <f t="shared" si="122"/>
        <v>0.5</v>
      </c>
      <c r="G528" s="551">
        <f t="shared" si="122"/>
        <v>0.5</v>
      </c>
      <c r="H528" s="533">
        <f t="shared" si="122"/>
        <v>1.5</v>
      </c>
      <c r="I528" s="550">
        <f t="shared" si="122"/>
        <v>0.5</v>
      </c>
      <c r="J528" s="551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33">
        <f t="shared" si="122"/>
        <v>0.5</v>
      </c>
      <c r="P528" s="550">
        <f t="shared" si="122"/>
        <v>0.5</v>
      </c>
      <c r="Q528" s="551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33">
        <f t="shared" si="122"/>
        <v>1.5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  <row r="531" spans="1:26" ht="13.5" thickBot="1" x14ac:dyDescent="0.25"/>
    <row r="532" spans="1:26" ht="13.5" thickBot="1" x14ac:dyDescent="0.25">
      <c r="A532" s="272" t="s">
        <v>256</v>
      </c>
      <c r="B532" s="1003" t="s">
        <v>53</v>
      </c>
      <c r="C532" s="1004"/>
      <c r="D532" s="1004"/>
      <c r="E532" s="1004"/>
      <c r="F532" s="1004"/>
      <c r="G532" s="1004"/>
      <c r="H532" s="1005"/>
      <c r="I532" s="1003" t="s">
        <v>114</v>
      </c>
      <c r="J532" s="1004"/>
      <c r="K532" s="1004"/>
      <c r="L532" s="1004"/>
      <c r="M532" s="1004"/>
      <c r="N532" s="1004"/>
      <c r="O532" s="1005"/>
      <c r="P532" s="1003" t="s">
        <v>63</v>
      </c>
      <c r="Q532" s="1004"/>
      <c r="R532" s="1004"/>
      <c r="S532" s="1004"/>
      <c r="T532" s="1004"/>
      <c r="U532" s="1004"/>
      <c r="V532" s="1005"/>
      <c r="W532" s="1116" t="s">
        <v>0</v>
      </c>
      <c r="X532" s="917">
        <v>200</v>
      </c>
      <c r="Y532" s="917"/>
      <c r="Z532" s="917"/>
    </row>
    <row r="533" spans="1:26" x14ac:dyDescent="0.2">
      <c r="A533" s="231" t="s">
        <v>54</v>
      </c>
      <c r="B533" s="795">
        <v>1</v>
      </c>
      <c r="C533" s="796">
        <v>2</v>
      </c>
      <c r="D533" s="796">
        <v>3</v>
      </c>
      <c r="E533" s="796">
        <v>4</v>
      </c>
      <c r="F533" s="796">
        <v>5</v>
      </c>
      <c r="G533" s="796">
        <v>6</v>
      </c>
      <c r="H533" s="797">
        <v>7</v>
      </c>
      <c r="I533" s="795">
        <v>1</v>
      </c>
      <c r="J533" s="796">
        <v>2</v>
      </c>
      <c r="K533" s="796">
        <v>3</v>
      </c>
      <c r="L533" s="796">
        <v>4</v>
      </c>
      <c r="M533" s="796">
        <v>5</v>
      </c>
      <c r="N533" s="796">
        <v>6</v>
      </c>
      <c r="O533" s="797">
        <v>7</v>
      </c>
      <c r="P533" s="795">
        <v>1</v>
      </c>
      <c r="Q533" s="796">
        <v>2</v>
      </c>
      <c r="R533" s="796">
        <v>3</v>
      </c>
      <c r="S533" s="796">
        <v>4</v>
      </c>
      <c r="T533" s="796">
        <v>5</v>
      </c>
      <c r="U533" s="796">
        <v>6</v>
      </c>
      <c r="V533" s="797">
        <v>7</v>
      </c>
      <c r="W533" s="1118"/>
      <c r="X533" s="917"/>
      <c r="Y533" s="917"/>
      <c r="Z533" s="917"/>
    </row>
    <row r="534" spans="1:26" x14ac:dyDescent="0.2">
      <c r="A534" s="236" t="s">
        <v>3</v>
      </c>
      <c r="B534" s="874">
        <v>4325</v>
      </c>
      <c r="C534" s="849">
        <v>4325</v>
      </c>
      <c r="D534" s="849">
        <v>4325</v>
      </c>
      <c r="E534" s="849">
        <v>4325</v>
      </c>
      <c r="F534" s="849">
        <v>4325</v>
      </c>
      <c r="G534" s="849">
        <v>4325</v>
      </c>
      <c r="H534" s="848">
        <v>4325</v>
      </c>
      <c r="I534" s="874">
        <v>4325</v>
      </c>
      <c r="J534" s="849">
        <v>4325</v>
      </c>
      <c r="K534" s="849">
        <v>4325</v>
      </c>
      <c r="L534" s="849">
        <v>4325</v>
      </c>
      <c r="M534" s="849">
        <v>4325</v>
      </c>
      <c r="N534" s="849">
        <v>4325</v>
      </c>
      <c r="O534" s="848">
        <v>4325</v>
      </c>
      <c r="P534" s="874">
        <v>4325</v>
      </c>
      <c r="Q534" s="849">
        <v>4325</v>
      </c>
      <c r="R534" s="849">
        <v>4325</v>
      </c>
      <c r="S534" s="849">
        <v>4325</v>
      </c>
      <c r="T534" s="849">
        <v>4325</v>
      </c>
      <c r="U534" s="849">
        <v>4325</v>
      </c>
      <c r="V534" s="848">
        <v>4325</v>
      </c>
      <c r="W534" s="875">
        <v>4325</v>
      </c>
      <c r="X534" s="917"/>
      <c r="Y534" s="917"/>
      <c r="Z534" s="917"/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  <c r="X535" s="917"/>
      <c r="Y535" s="917"/>
      <c r="Z535" s="917"/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  <c r="X536" s="917"/>
      <c r="Y536" s="917"/>
      <c r="Z536" s="917"/>
    </row>
    <row r="537" spans="1:26" ht="13.5" thickBot="1" x14ac:dyDescent="0.25">
      <c r="A537" s="231" t="s">
        <v>8</v>
      </c>
      <c r="B537" s="698">
        <v>5.2999999999999999E-2</v>
      </c>
      <c r="C537" s="699">
        <v>3.5999999999999997E-2</v>
      </c>
      <c r="D537" s="801">
        <v>4.5999999999999999E-2</v>
      </c>
      <c r="E537" s="801">
        <v>6.3E-2</v>
      </c>
      <c r="F537" s="801">
        <v>2.9000000000000001E-2</v>
      </c>
      <c r="G537" s="801">
        <v>8.5000000000000006E-2</v>
      </c>
      <c r="H537" s="802">
        <v>7.3999999999999996E-2</v>
      </c>
      <c r="I537" s="809">
        <v>5.8000000000000003E-2</v>
      </c>
      <c r="J537" s="801">
        <v>4.8000000000000001E-2</v>
      </c>
      <c r="K537" s="801">
        <v>7.6999999999999999E-2</v>
      </c>
      <c r="L537" s="801">
        <v>9.9000000000000005E-2</v>
      </c>
      <c r="M537" s="801">
        <v>4.2000000000000003E-2</v>
      </c>
      <c r="N537" s="801">
        <v>4.5999999999999999E-2</v>
      </c>
      <c r="O537" s="802">
        <v>2.4E-2</v>
      </c>
      <c r="P537" s="809">
        <v>7.6999999999999999E-2</v>
      </c>
      <c r="Q537" s="801">
        <v>3.2000000000000001E-2</v>
      </c>
      <c r="R537" s="801">
        <v>5.1999999999999998E-2</v>
      </c>
      <c r="S537" s="801">
        <v>3.2000000000000001E-2</v>
      </c>
      <c r="T537" s="801">
        <v>3.5999999999999997E-2</v>
      </c>
      <c r="U537" s="801">
        <v>5.8000000000000003E-2</v>
      </c>
      <c r="V537" s="802">
        <v>4.1000000000000002E-2</v>
      </c>
      <c r="W537" s="879">
        <v>6.9000000000000006E-2</v>
      </c>
      <c r="X537" s="917"/>
      <c r="Y537" s="917"/>
      <c r="Z537" s="917"/>
    </row>
    <row r="538" spans="1:26" x14ac:dyDescent="0.2">
      <c r="A538" s="241" t="s">
        <v>1</v>
      </c>
      <c r="B538" s="774">
        <f t="shared" ref="B538:W538" si="123">B535/B534*100-100</f>
        <v>5.8497109826589622</v>
      </c>
      <c r="C538" s="775">
        <f t="shared" si="123"/>
        <v>6.0115606936416128</v>
      </c>
      <c r="D538" s="775">
        <f t="shared" si="123"/>
        <v>7.1676300578034784</v>
      </c>
      <c r="E538" s="775">
        <f t="shared" si="123"/>
        <v>1.8265895953757223</v>
      </c>
      <c r="F538" s="775">
        <f t="shared" si="123"/>
        <v>10.982658959537559</v>
      </c>
      <c r="G538" s="775">
        <f t="shared" si="123"/>
        <v>14.404624277456662</v>
      </c>
      <c r="H538" s="787">
        <f t="shared" si="123"/>
        <v>12.947976878612707</v>
      </c>
      <c r="I538" s="774">
        <f t="shared" si="123"/>
        <v>1.8959537572254419</v>
      </c>
      <c r="J538" s="775">
        <f t="shared" si="123"/>
        <v>6.4277456647398878</v>
      </c>
      <c r="K538" s="775">
        <f t="shared" si="123"/>
        <v>6.9826589595375737</v>
      </c>
      <c r="L538" s="775">
        <f t="shared" si="123"/>
        <v>-10.104046242774572</v>
      </c>
      <c r="M538" s="775">
        <f t="shared" si="123"/>
        <v>12.947976878612707</v>
      </c>
      <c r="N538" s="775">
        <f t="shared" si="123"/>
        <v>10.936416184971094</v>
      </c>
      <c r="O538" s="787">
        <f t="shared" si="123"/>
        <v>14.589595375722553</v>
      </c>
      <c r="P538" s="774">
        <f t="shared" si="123"/>
        <v>2.404624277456648</v>
      </c>
      <c r="Q538" s="775">
        <f t="shared" si="123"/>
        <v>3.6994219653179243</v>
      </c>
      <c r="R538" s="775">
        <f t="shared" si="123"/>
        <v>2.4971098265895932</v>
      </c>
      <c r="S538" s="775">
        <f t="shared" si="123"/>
        <v>7.6531791907514304</v>
      </c>
      <c r="T538" s="775">
        <f t="shared" si="123"/>
        <v>7.6300578034682189</v>
      </c>
      <c r="U538" s="775">
        <f t="shared" si="123"/>
        <v>10.890173410404614</v>
      </c>
      <c r="V538" s="787">
        <f t="shared" si="123"/>
        <v>14.358381502890168</v>
      </c>
      <c r="W538" s="411">
        <f t="shared" si="123"/>
        <v>8.0462427745664655</v>
      </c>
      <c r="X538" s="917"/>
      <c r="Y538" s="917"/>
      <c r="Z538" s="917"/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  <c r="X539" s="917"/>
      <c r="Y539" s="917"/>
      <c r="Z539" s="917"/>
    </row>
    <row r="540" spans="1:26" x14ac:dyDescent="0.2">
      <c r="A540" s="267" t="s">
        <v>52</v>
      </c>
      <c r="B540" s="856">
        <v>54</v>
      </c>
      <c r="C540" s="857">
        <v>55</v>
      </c>
      <c r="D540" s="857">
        <v>54</v>
      </c>
      <c r="E540" s="857">
        <v>13</v>
      </c>
      <c r="F540" s="857">
        <v>55</v>
      </c>
      <c r="G540" s="857">
        <v>53</v>
      </c>
      <c r="H540" s="858">
        <v>55</v>
      </c>
      <c r="I540" s="859">
        <v>51</v>
      </c>
      <c r="J540" s="857">
        <v>49</v>
      </c>
      <c r="K540" s="857">
        <v>50</v>
      </c>
      <c r="L540" s="857">
        <v>8</v>
      </c>
      <c r="M540" s="857">
        <v>51</v>
      </c>
      <c r="N540" s="857">
        <v>51</v>
      </c>
      <c r="O540" s="860">
        <v>52</v>
      </c>
      <c r="P540" s="851">
        <v>54</v>
      </c>
      <c r="Q540" s="852">
        <v>55</v>
      </c>
      <c r="R540" s="852">
        <v>55</v>
      </c>
      <c r="S540" s="852">
        <v>11</v>
      </c>
      <c r="T540" s="852">
        <v>54</v>
      </c>
      <c r="U540" s="852">
        <v>54</v>
      </c>
      <c r="V540" s="853">
        <v>55</v>
      </c>
      <c r="W540" s="371">
        <f>SUM(B540:V540)</f>
        <v>989</v>
      </c>
      <c r="X540" s="917" t="s">
        <v>56</v>
      </c>
      <c r="Y540" s="265">
        <f>W526-W540</f>
        <v>3</v>
      </c>
      <c r="Z540" s="306" t="e">
        <f>Y540/W527</f>
        <v>#DIV/0!</v>
      </c>
    </row>
    <row r="541" spans="1:26" x14ac:dyDescent="0.2">
      <c r="A541" s="267" t="s">
        <v>28</v>
      </c>
      <c r="B541" s="922">
        <v>150.5</v>
      </c>
      <c r="C541" s="922">
        <v>150.5</v>
      </c>
      <c r="D541" s="923">
        <v>150</v>
      </c>
      <c r="E541" s="923">
        <v>150.5</v>
      </c>
      <c r="F541" s="923">
        <v>149.5</v>
      </c>
      <c r="G541" s="923">
        <v>149</v>
      </c>
      <c r="H541" s="923">
        <v>149</v>
      </c>
      <c r="I541" s="922">
        <v>150.5</v>
      </c>
      <c r="J541" s="922">
        <v>150.5</v>
      </c>
      <c r="K541" s="923">
        <v>149.5</v>
      </c>
      <c r="L541" s="923">
        <v>150.5</v>
      </c>
      <c r="M541" s="923">
        <v>149.5</v>
      </c>
      <c r="N541" s="923">
        <v>148</v>
      </c>
      <c r="O541" s="924">
        <v>148</v>
      </c>
      <c r="P541" s="922">
        <v>150.5</v>
      </c>
      <c r="Q541" s="922">
        <v>150.5</v>
      </c>
      <c r="R541" s="923">
        <v>149.5</v>
      </c>
      <c r="S541" s="923">
        <v>150.5</v>
      </c>
      <c r="T541" s="923">
        <v>149.5</v>
      </c>
      <c r="U541" s="923">
        <v>149</v>
      </c>
      <c r="V541" s="923">
        <v>149</v>
      </c>
      <c r="W541" s="918"/>
      <c r="X541" s="917" t="s">
        <v>57</v>
      </c>
      <c r="Y541" s="917">
        <v>150.53</v>
      </c>
      <c r="Z541" s="917"/>
    </row>
    <row r="542" spans="1:26" ht="13.5" thickBot="1" x14ac:dyDescent="0.25">
      <c r="A542" s="268" t="s">
        <v>26</v>
      </c>
      <c r="B542" s="550">
        <f>B541-B527</f>
        <v>0</v>
      </c>
      <c r="C542" s="551">
        <f t="shared" ref="C542" si="125">C541-C527</f>
        <v>0</v>
      </c>
      <c r="D542" s="551">
        <f t="shared" ref="D542" si="126">D541-D527</f>
        <v>0</v>
      </c>
      <c r="E542" s="551">
        <f t="shared" ref="E542" si="127">E541-E527</f>
        <v>0</v>
      </c>
      <c r="F542" s="551">
        <f t="shared" ref="F542" si="128">F541-F527</f>
        <v>0</v>
      </c>
      <c r="G542" s="551">
        <f t="shared" ref="G542" si="129">G541-G527</f>
        <v>0</v>
      </c>
      <c r="H542" s="533">
        <f t="shared" ref="H542" si="130">H541-H527</f>
        <v>0</v>
      </c>
      <c r="I542" s="550">
        <f t="shared" ref="I542" si="131">I541-I527</f>
        <v>0</v>
      </c>
      <c r="J542" s="551">
        <f t="shared" ref="J542" si="132">J541-J527</f>
        <v>0</v>
      </c>
      <c r="K542" s="551">
        <f t="shared" ref="K542" si="133">K541-K527</f>
        <v>0</v>
      </c>
      <c r="L542" s="551">
        <f t="shared" ref="L542" si="134">L541-L527</f>
        <v>0</v>
      </c>
      <c r="M542" s="551">
        <f t="shared" ref="M542" si="135">M541-M527</f>
        <v>0</v>
      </c>
      <c r="N542" s="551">
        <f t="shared" ref="N542" si="136">N541-N527</f>
        <v>0</v>
      </c>
      <c r="O542" s="533">
        <f t="shared" ref="O542" si="137">O541-O527</f>
        <v>0</v>
      </c>
      <c r="P542" s="550">
        <f t="shared" ref="P542" si="138">P541-P527</f>
        <v>0</v>
      </c>
      <c r="Q542" s="551">
        <f t="shared" ref="Q542" si="139">Q541-Q527</f>
        <v>0</v>
      </c>
      <c r="R542" s="551">
        <f t="shared" ref="R542" si="140">R541-R527</f>
        <v>0</v>
      </c>
      <c r="S542" s="551">
        <f t="shared" ref="S542" si="141">S541-S527</f>
        <v>0</v>
      </c>
      <c r="T542" s="551">
        <f t="shared" ref="T542" si="142">T541-T527</f>
        <v>0</v>
      </c>
      <c r="U542" s="551">
        <f t="shared" ref="U542" si="143">U541-U527</f>
        <v>0</v>
      </c>
      <c r="V542" s="533">
        <f t="shared" ref="V542" si="144">V541-V527</f>
        <v>0</v>
      </c>
      <c r="W542" s="333"/>
      <c r="X542" s="917" t="s">
        <v>26</v>
      </c>
      <c r="Y542" s="917">
        <f>Y541-Y527</f>
        <v>0.46000000000000796</v>
      </c>
      <c r="Z542" s="917"/>
    </row>
    <row r="545" spans="1:26" ht="13.5" thickBot="1" x14ac:dyDescent="0.25"/>
    <row r="546" spans="1:26" ht="13.5" thickBot="1" x14ac:dyDescent="0.25">
      <c r="A546" s="272" t="s">
        <v>257</v>
      </c>
      <c r="B546" s="1003" t="s">
        <v>53</v>
      </c>
      <c r="C546" s="1004"/>
      <c r="D546" s="1004"/>
      <c r="E546" s="1004"/>
      <c r="F546" s="1004"/>
      <c r="G546" s="1004"/>
      <c r="H546" s="1005"/>
      <c r="I546" s="1003" t="s">
        <v>114</v>
      </c>
      <c r="J546" s="1004"/>
      <c r="K546" s="1004"/>
      <c r="L546" s="1004"/>
      <c r="M546" s="1004"/>
      <c r="N546" s="1004"/>
      <c r="O546" s="1005"/>
      <c r="P546" s="1003" t="s">
        <v>63</v>
      </c>
      <c r="Q546" s="1004"/>
      <c r="R546" s="1004"/>
      <c r="S546" s="1004"/>
      <c r="T546" s="1004"/>
      <c r="U546" s="1004"/>
      <c r="V546" s="1005"/>
      <c r="W546" s="1116" t="s">
        <v>0</v>
      </c>
      <c r="X546" s="925">
        <v>228</v>
      </c>
      <c r="Y546" s="925"/>
      <c r="Z546" s="925"/>
    </row>
    <row r="547" spans="1:26" x14ac:dyDescent="0.2">
      <c r="A547" s="231" t="s">
        <v>54</v>
      </c>
      <c r="B547" s="795">
        <v>1</v>
      </c>
      <c r="C547" s="796">
        <v>2</v>
      </c>
      <c r="D547" s="796">
        <v>3</v>
      </c>
      <c r="E547" s="796">
        <v>4</v>
      </c>
      <c r="F547" s="796">
        <v>5</v>
      </c>
      <c r="G547" s="796">
        <v>6</v>
      </c>
      <c r="H547" s="797">
        <v>7</v>
      </c>
      <c r="I547" s="795">
        <v>1</v>
      </c>
      <c r="J547" s="796">
        <v>2</v>
      </c>
      <c r="K547" s="796">
        <v>3</v>
      </c>
      <c r="L547" s="796">
        <v>4</v>
      </c>
      <c r="M547" s="796">
        <v>5</v>
      </c>
      <c r="N547" s="796">
        <v>6</v>
      </c>
      <c r="O547" s="797">
        <v>7</v>
      </c>
      <c r="P547" s="795">
        <v>1</v>
      </c>
      <c r="Q547" s="796">
        <v>2</v>
      </c>
      <c r="R547" s="796">
        <v>3</v>
      </c>
      <c r="S547" s="796">
        <v>4</v>
      </c>
      <c r="T547" s="796">
        <v>5</v>
      </c>
      <c r="U547" s="796">
        <v>6</v>
      </c>
      <c r="V547" s="797">
        <v>7</v>
      </c>
      <c r="W547" s="1118"/>
      <c r="X547" s="925"/>
      <c r="Y547" s="925"/>
      <c r="Z547" s="925"/>
    </row>
    <row r="548" spans="1:26" x14ac:dyDescent="0.2">
      <c r="A548" s="236" t="s">
        <v>3</v>
      </c>
      <c r="B548" s="874">
        <v>4340</v>
      </c>
      <c r="C548" s="849">
        <v>4340</v>
      </c>
      <c r="D548" s="849">
        <v>4340</v>
      </c>
      <c r="E548" s="849">
        <v>4340</v>
      </c>
      <c r="F548" s="849">
        <v>4340</v>
      </c>
      <c r="G548" s="849">
        <v>4340</v>
      </c>
      <c r="H548" s="848">
        <v>4340</v>
      </c>
      <c r="I548" s="874">
        <v>4340</v>
      </c>
      <c r="J548" s="849">
        <v>4340</v>
      </c>
      <c r="K548" s="849">
        <v>4340</v>
      </c>
      <c r="L548" s="849">
        <v>4340</v>
      </c>
      <c r="M548" s="849">
        <v>4340</v>
      </c>
      <c r="N548" s="849">
        <v>4340</v>
      </c>
      <c r="O548" s="848">
        <v>4340</v>
      </c>
      <c r="P548" s="874">
        <v>4340</v>
      </c>
      <c r="Q548" s="849">
        <v>4340</v>
      </c>
      <c r="R548" s="849">
        <v>4340</v>
      </c>
      <c r="S548" s="849">
        <v>4340</v>
      </c>
      <c r="T548" s="849">
        <v>4340</v>
      </c>
      <c r="U548" s="849">
        <v>4340</v>
      </c>
      <c r="V548" s="848">
        <v>4340</v>
      </c>
      <c r="W548" s="875">
        <v>4340</v>
      </c>
      <c r="X548" s="925"/>
      <c r="Y548" s="925"/>
      <c r="Z548" s="925"/>
    </row>
    <row r="549" spans="1:26" x14ac:dyDescent="0.2">
      <c r="A549" s="241" t="s">
        <v>6</v>
      </c>
      <c r="B549" s="300">
        <v>4303</v>
      </c>
      <c r="C549" s="301">
        <v>4381</v>
      </c>
      <c r="D549" s="301">
        <v>4556</v>
      </c>
      <c r="E549" s="301">
        <v>4309</v>
      </c>
      <c r="F549" s="301">
        <v>4523</v>
      </c>
      <c r="G549" s="301">
        <v>4784</v>
      </c>
      <c r="H549" s="394">
        <v>4685</v>
      </c>
      <c r="I549" s="300">
        <v>4077</v>
      </c>
      <c r="J549" s="301">
        <v>4244</v>
      </c>
      <c r="K549" s="301">
        <v>4324</v>
      </c>
      <c r="L549" s="301">
        <v>3822</v>
      </c>
      <c r="M549" s="301">
        <v>4630</v>
      </c>
      <c r="N549" s="301">
        <v>4537</v>
      </c>
      <c r="O549" s="394">
        <v>4546</v>
      </c>
      <c r="P549" s="300">
        <v>4133</v>
      </c>
      <c r="Q549" s="301">
        <v>4035</v>
      </c>
      <c r="R549" s="301">
        <v>4232</v>
      </c>
      <c r="S549" s="301">
        <v>4336</v>
      </c>
      <c r="T549" s="301">
        <v>4410</v>
      </c>
      <c r="U549" s="301">
        <v>4639</v>
      </c>
      <c r="V549" s="394">
        <v>4532</v>
      </c>
      <c r="W549" s="317">
        <v>4407</v>
      </c>
      <c r="X549" s="925"/>
      <c r="Y549" s="925"/>
      <c r="Z549" s="925"/>
    </row>
    <row r="550" spans="1:26" x14ac:dyDescent="0.2">
      <c r="A550" s="231" t="s">
        <v>7</v>
      </c>
      <c r="B550" s="302">
        <v>100</v>
      </c>
      <c r="C550" s="303">
        <v>91.7</v>
      </c>
      <c r="D550" s="304">
        <v>91.7</v>
      </c>
      <c r="E550" s="304">
        <v>100</v>
      </c>
      <c r="F550" s="304">
        <v>100</v>
      </c>
      <c r="G550" s="304">
        <v>91.7</v>
      </c>
      <c r="H550" s="395">
        <v>91.7</v>
      </c>
      <c r="I550" s="548">
        <v>100</v>
      </c>
      <c r="J550" s="304">
        <v>83.3</v>
      </c>
      <c r="K550" s="304">
        <v>66.7</v>
      </c>
      <c r="L550" s="304">
        <v>50</v>
      </c>
      <c r="M550" s="304">
        <v>100</v>
      </c>
      <c r="N550" s="304">
        <v>100</v>
      </c>
      <c r="O550" s="395">
        <v>83.3</v>
      </c>
      <c r="P550" s="548">
        <v>83.3</v>
      </c>
      <c r="Q550" s="304">
        <v>100</v>
      </c>
      <c r="R550" s="304">
        <v>91.7</v>
      </c>
      <c r="S550" s="304">
        <v>100</v>
      </c>
      <c r="T550" s="304">
        <v>100</v>
      </c>
      <c r="U550" s="304">
        <v>91.7</v>
      </c>
      <c r="V550" s="395">
        <v>91.7</v>
      </c>
      <c r="W550" s="248">
        <v>80.7</v>
      </c>
      <c r="X550" s="925"/>
      <c r="Y550" s="925"/>
      <c r="Z550" s="925"/>
    </row>
    <row r="551" spans="1:26" ht="13.5" thickBot="1" x14ac:dyDescent="0.25">
      <c r="A551" s="231" t="s">
        <v>8</v>
      </c>
      <c r="B551" s="698">
        <v>4.8000000000000001E-2</v>
      </c>
      <c r="C551" s="699">
        <v>4.2000000000000003E-2</v>
      </c>
      <c r="D551" s="801">
        <v>0.06</v>
      </c>
      <c r="E551" s="801">
        <v>7.0999999999999994E-2</v>
      </c>
      <c r="F551" s="801">
        <v>3.3000000000000002E-2</v>
      </c>
      <c r="G551" s="801">
        <v>5.8999999999999997E-2</v>
      </c>
      <c r="H551" s="802">
        <v>5.8999999999999997E-2</v>
      </c>
      <c r="I551" s="809">
        <v>5.3999999999999999E-2</v>
      </c>
      <c r="J551" s="801">
        <v>7.2999999999999995E-2</v>
      </c>
      <c r="K551" s="801">
        <v>9.0999999999999998E-2</v>
      </c>
      <c r="L551" s="801">
        <v>0.111</v>
      </c>
      <c r="M551" s="801">
        <v>3.2000000000000001E-2</v>
      </c>
      <c r="N551" s="801">
        <v>4.3999999999999997E-2</v>
      </c>
      <c r="O551" s="802">
        <v>9.2999999999999999E-2</v>
      </c>
      <c r="P551" s="809">
        <v>6.9000000000000006E-2</v>
      </c>
      <c r="Q551" s="801">
        <v>5.5E-2</v>
      </c>
      <c r="R551" s="801">
        <v>5.0999999999999997E-2</v>
      </c>
      <c r="S551" s="801">
        <v>4.1000000000000002E-2</v>
      </c>
      <c r="T551" s="801">
        <v>3.5000000000000003E-2</v>
      </c>
      <c r="U551" s="801">
        <v>5.7000000000000002E-2</v>
      </c>
      <c r="V551" s="802">
        <v>6.5000000000000002E-2</v>
      </c>
      <c r="W551" s="879">
        <v>7.5999999999999998E-2</v>
      </c>
      <c r="X551" s="925"/>
      <c r="Y551" s="925"/>
      <c r="Z551" s="925"/>
    </row>
    <row r="552" spans="1:26" x14ac:dyDescent="0.2">
      <c r="A552" s="241" t="s">
        <v>1</v>
      </c>
      <c r="B552" s="774">
        <f t="shared" ref="B552:W552" si="145">B549/B548*100-100</f>
        <v>-0.85253456221198576</v>
      </c>
      <c r="C552" s="775">
        <f t="shared" si="145"/>
        <v>0.94470046082948045</v>
      </c>
      <c r="D552" s="775">
        <f t="shared" si="145"/>
        <v>4.976958525345637</v>
      </c>
      <c r="E552" s="775">
        <f t="shared" si="145"/>
        <v>-0.7142857142857082</v>
      </c>
      <c r="F552" s="775">
        <f t="shared" si="145"/>
        <v>4.2165898617511459</v>
      </c>
      <c r="G552" s="775">
        <f t="shared" si="145"/>
        <v>10.230414746543786</v>
      </c>
      <c r="H552" s="787">
        <f t="shared" si="145"/>
        <v>7.9493087557603701</v>
      </c>
      <c r="I552" s="774">
        <f t="shared" si="145"/>
        <v>-6.0599078341013808</v>
      </c>
      <c r="J552" s="775">
        <f t="shared" si="145"/>
        <v>-2.2119815668202705</v>
      </c>
      <c r="K552" s="775">
        <f t="shared" si="145"/>
        <v>-0.3686635944700356</v>
      </c>
      <c r="L552" s="775">
        <f t="shared" si="145"/>
        <v>-11.935483870967744</v>
      </c>
      <c r="M552" s="775">
        <f t="shared" si="145"/>
        <v>6.6820276497695943</v>
      </c>
      <c r="N552" s="775">
        <f t="shared" si="145"/>
        <v>4.5391705069124413</v>
      </c>
      <c r="O552" s="787">
        <f t="shared" si="145"/>
        <v>4.7465437788018363</v>
      </c>
      <c r="P552" s="774">
        <f t="shared" si="145"/>
        <v>-4.7695852534562277</v>
      </c>
      <c r="Q552" s="775">
        <f t="shared" si="145"/>
        <v>-7.0276497695852527</v>
      </c>
      <c r="R552" s="775">
        <f t="shared" si="145"/>
        <v>-2.4884792626728114</v>
      </c>
      <c r="S552" s="775">
        <f t="shared" si="145"/>
        <v>-9.2165898617508901E-2</v>
      </c>
      <c r="T552" s="775">
        <f t="shared" si="145"/>
        <v>1.6129032258064484</v>
      </c>
      <c r="U552" s="775">
        <f t="shared" si="145"/>
        <v>6.8894009216589893</v>
      </c>
      <c r="V552" s="787">
        <f t="shared" si="145"/>
        <v>4.4239631336405552</v>
      </c>
      <c r="W552" s="411">
        <f t="shared" si="145"/>
        <v>1.5437788018433025</v>
      </c>
      <c r="X552" s="925"/>
      <c r="Y552" s="925"/>
      <c r="Z552" s="925"/>
    </row>
    <row r="553" spans="1:26" ht="13.5" thickBot="1" x14ac:dyDescent="0.25">
      <c r="A553" s="231" t="s">
        <v>27</v>
      </c>
      <c r="B553" s="220">
        <f>B549-B535</f>
        <v>-275</v>
      </c>
      <c r="C553" s="221">
        <f t="shared" ref="C553:W553" si="146">C549-C535</f>
        <v>-204</v>
      </c>
      <c r="D553" s="221">
        <f t="shared" si="146"/>
        <v>-79</v>
      </c>
      <c r="E553" s="221">
        <f t="shared" si="146"/>
        <v>-95</v>
      </c>
      <c r="F553" s="221">
        <f t="shared" si="146"/>
        <v>-277</v>
      </c>
      <c r="G553" s="221">
        <f t="shared" si="146"/>
        <v>-164</v>
      </c>
      <c r="H553" s="226">
        <f t="shared" si="146"/>
        <v>-200</v>
      </c>
      <c r="I553" s="220">
        <f t="shared" si="146"/>
        <v>-330</v>
      </c>
      <c r="J553" s="221">
        <f t="shared" si="146"/>
        <v>-359</v>
      </c>
      <c r="K553" s="221">
        <f t="shared" si="146"/>
        <v>-303</v>
      </c>
      <c r="L553" s="221">
        <f t="shared" si="146"/>
        <v>-66</v>
      </c>
      <c r="M553" s="221">
        <f t="shared" si="146"/>
        <v>-255</v>
      </c>
      <c r="N553" s="221">
        <f t="shared" si="146"/>
        <v>-261</v>
      </c>
      <c r="O553" s="226">
        <f t="shared" si="146"/>
        <v>-410</v>
      </c>
      <c r="P553" s="220">
        <f t="shared" si="146"/>
        <v>-296</v>
      </c>
      <c r="Q553" s="221">
        <f t="shared" si="146"/>
        <v>-450</v>
      </c>
      <c r="R553" s="221">
        <f t="shared" si="146"/>
        <v>-201</v>
      </c>
      <c r="S553" s="221">
        <f t="shared" si="146"/>
        <v>-320</v>
      </c>
      <c r="T553" s="221">
        <f t="shared" si="146"/>
        <v>-245</v>
      </c>
      <c r="U553" s="221">
        <f t="shared" si="146"/>
        <v>-157</v>
      </c>
      <c r="V553" s="226">
        <f t="shared" si="146"/>
        <v>-414</v>
      </c>
      <c r="W553" s="370">
        <f t="shared" si="146"/>
        <v>-266</v>
      </c>
      <c r="X553" s="925"/>
      <c r="Y553" s="925"/>
      <c r="Z553" s="925"/>
    </row>
    <row r="554" spans="1:26" x14ac:dyDescent="0.2">
      <c r="A554" s="267" t="s">
        <v>52</v>
      </c>
      <c r="B554" s="856">
        <v>54</v>
      </c>
      <c r="C554" s="857">
        <v>55</v>
      </c>
      <c r="D554" s="857">
        <v>54</v>
      </c>
      <c r="E554" s="857">
        <v>13</v>
      </c>
      <c r="F554" s="857">
        <v>55</v>
      </c>
      <c r="G554" s="857">
        <v>53</v>
      </c>
      <c r="H554" s="858">
        <v>55</v>
      </c>
      <c r="I554" s="859">
        <v>51</v>
      </c>
      <c r="J554" s="857">
        <v>49</v>
      </c>
      <c r="K554" s="857">
        <v>50</v>
      </c>
      <c r="L554" s="857">
        <v>7</v>
      </c>
      <c r="M554" s="857">
        <v>51</v>
      </c>
      <c r="N554" s="857">
        <v>51</v>
      </c>
      <c r="O554" s="860">
        <v>52</v>
      </c>
      <c r="P554" s="851">
        <v>54</v>
      </c>
      <c r="Q554" s="852">
        <v>55</v>
      </c>
      <c r="R554" s="852">
        <v>55</v>
      </c>
      <c r="S554" s="852">
        <v>11</v>
      </c>
      <c r="T554" s="852">
        <v>54</v>
      </c>
      <c r="U554" s="852">
        <v>54</v>
      </c>
      <c r="V554" s="853">
        <v>55</v>
      </c>
      <c r="W554" s="371">
        <f>SUM(B554:V554)</f>
        <v>988</v>
      </c>
      <c r="X554" s="925" t="s">
        <v>56</v>
      </c>
      <c r="Y554" s="265">
        <f>W540-W554</f>
        <v>1</v>
      </c>
      <c r="Z554" s="306" t="e">
        <f>Y554/W541</f>
        <v>#DIV/0!</v>
      </c>
    </row>
    <row r="555" spans="1:26" x14ac:dyDescent="0.2">
      <c r="A555" s="267" t="s">
        <v>28</v>
      </c>
      <c r="B555" s="927">
        <v>150.5</v>
      </c>
      <c r="C555" s="927">
        <v>150.5</v>
      </c>
      <c r="D555" s="928">
        <v>150</v>
      </c>
      <c r="E555" s="928">
        <v>150.5</v>
      </c>
      <c r="F555" s="928">
        <v>149.5</v>
      </c>
      <c r="G555" s="928">
        <v>149</v>
      </c>
      <c r="H555" s="928">
        <v>149</v>
      </c>
      <c r="I555" s="927">
        <v>150.5</v>
      </c>
      <c r="J555" s="927">
        <v>150.5</v>
      </c>
      <c r="K555" s="928">
        <v>149.5</v>
      </c>
      <c r="L555" s="928">
        <v>150.5</v>
      </c>
      <c r="M555" s="928">
        <v>149.5</v>
      </c>
      <c r="N555" s="928">
        <v>148</v>
      </c>
      <c r="O555" s="929">
        <v>148</v>
      </c>
      <c r="P555" s="927">
        <v>150.5</v>
      </c>
      <c r="Q555" s="927">
        <v>150.5</v>
      </c>
      <c r="R555" s="928">
        <v>149.5</v>
      </c>
      <c r="S555" s="928">
        <v>150.5</v>
      </c>
      <c r="T555" s="928">
        <v>149.5</v>
      </c>
      <c r="U555" s="928">
        <v>149</v>
      </c>
      <c r="V555" s="928">
        <v>149</v>
      </c>
      <c r="W555" s="926"/>
      <c r="X555" s="925" t="s">
        <v>57</v>
      </c>
      <c r="Y555" s="925">
        <v>150.22</v>
      </c>
      <c r="Z555" s="925"/>
    </row>
    <row r="556" spans="1:26" ht="13.5" thickBot="1" x14ac:dyDescent="0.25">
      <c r="A556" s="268" t="s">
        <v>26</v>
      </c>
      <c r="B556" s="550">
        <f>B555-B541</f>
        <v>0</v>
      </c>
      <c r="C556" s="551">
        <f t="shared" ref="C556" si="147">C555-C541</f>
        <v>0</v>
      </c>
      <c r="D556" s="551">
        <f t="shared" ref="D556" si="148">D555-D541</f>
        <v>0</v>
      </c>
      <c r="E556" s="551">
        <f t="shared" ref="E556" si="149">E555-E541</f>
        <v>0</v>
      </c>
      <c r="F556" s="551">
        <f t="shared" ref="F556" si="150">F555-F541</f>
        <v>0</v>
      </c>
      <c r="G556" s="551">
        <f t="shared" ref="G556" si="151">G555-G541</f>
        <v>0</v>
      </c>
      <c r="H556" s="533">
        <f t="shared" ref="H556" si="152">H555-H541</f>
        <v>0</v>
      </c>
      <c r="I556" s="550">
        <f t="shared" ref="I556" si="153">I555-I541</f>
        <v>0</v>
      </c>
      <c r="J556" s="551">
        <f t="shared" ref="J556" si="154">J555-J541</f>
        <v>0</v>
      </c>
      <c r="K556" s="551">
        <f t="shared" ref="K556" si="155">K555-K541</f>
        <v>0</v>
      </c>
      <c r="L556" s="551">
        <f t="shared" ref="L556" si="156">L555-L541</f>
        <v>0</v>
      </c>
      <c r="M556" s="551">
        <f t="shared" ref="M556" si="157">M555-M541</f>
        <v>0</v>
      </c>
      <c r="N556" s="551">
        <f t="shared" ref="N556" si="158">N555-N541</f>
        <v>0</v>
      </c>
      <c r="O556" s="533">
        <f t="shared" ref="O556" si="159">O555-O541</f>
        <v>0</v>
      </c>
      <c r="P556" s="550">
        <f t="shared" ref="P556" si="160">P555-P541</f>
        <v>0</v>
      </c>
      <c r="Q556" s="551">
        <f t="shared" ref="Q556" si="161">Q555-Q541</f>
        <v>0</v>
      </c>
      <c r="R556" s="551">
        <f t="shared" ref="R556" si="162">R555-R541</f>
        <v>0</v>
      </c>
      <c r="S556" s="551">
        <f t="shared" ref="S556" si="163">S555-S541</f>
        <v>0</v>
      </c>
      <c r="T556" s="551">
        <f t="shared" ref="T556" si="164">T555-T541</f>
        <v>0</v>
      </c>
      <c r="U556" s="551">
        <f t="shared" ref="U556" si="165">U555-U541</f>
        <v>0</v>
      </c>
      <c r="V556" s="533">
        <f t="shared" ref="V556" si="166">V555-V541</f>
        <v>0</v>
      </c>
      <c r="W556" s="333"/>
      <c r="X556" s="925" t="s">
        <v>26</v>
      </c>
      <c r="Y556" s="925">
        <f>Y555-Y541</f>
        <v>-0.31000000000000227</v>
      </c>
      <c r="Z556" s="925"/>
    </row>
    <row r="559" spans="1:26" ht="13.5" thickBot="1" x14ac:dyDescent="0.25"/>
    <row r="560" spans="1:26" ht="13.5" thickBot="1" x14ac:dyDescent="0.25">
      <c r="A560" s="272" t="s">
        <v>258</v>
      </c>
      <c r="B560" s="1003" t="s">
        <v>53</v>
      </c>
      <c r="C560" s="1004"/>
      <c r="D560" s="1004"/>
      <c r="E560" s="1004"/>
      <c r="F560" s="1004"/>
      <c r="G560" s="1004"/>
      <c r="H560" s="1005"/>
      <c r="I560" s="1003" t="s">
        <v>114</v>
      </c>
      <c r="J560" s="1004"/>
      <c r="K560" s="1004"/>
      <c r="L560" s="1004"/>
      <c r="M560" s="1004"/>
      <c r="N560" s="1004"/>
      <c r="O560" s="1005"/>
      <c r="P560" s="1003" t="s">
        <v>63</v>
      </c>
      <c r="Q560" s="1004"/>
      <c r="R560" s="1004"/>
      <c r="S560" s="1004"/>
      <c r="T560" s="1004"/>
      <c r="U560" s="1004"/>
      <c r="V560" s="1005"/>
      <c r="W560" s="1116" t="s">
        <v>0</v>
      </c>
      <c r="X560" s="930">
        <v>228</v>
      </c>
      <c r="Y560" s="930"/>
      <c r="Z560" s="930"/>
    </row>
    <row r="561" spans="1:26" x14ac:dyDescent="0.2">
      <c r="A561" s="231" t="s">
        <v>54</v>
      </c>
      <c r="B561" s="795">
        <v>1</v>
      </c>
      <c r="C561" s="796">
        <v>2</v>
      </c>
      <c r="D561" s="796">
        <v>3</v>
      </c>
      <c r="E561" s="796">
        <v>4</v>
      </c>
      <c r="F561" s="796">
        <v>5</v>
      </c>
      <c r="G561" s="796">
        <v>6</v>
      </c>
      <c r="H561" s="797">
        <v>7</v>
      </c>
      <c r="I561" s="795">
        <v>1</v>
      </c>
      <c r="J561" s="796">
        <v>2</v>
      </c>
      <c r="K561" s="796">
        <v>3</v>
      </c>
      <c r="L561" s="796">
        <v>4</v>
      </c>
      <c r="M561" s="796">
        <v>5</v>
      </c>
      <c r="N561" s="796">
        <v>6</v>
      </c>
      <c r="O561" s="797">
        <v>7</v>
      </c>
      <c r="P561" s="795">
        <v>1</v>
      </c>
      <c r="Q561" s="796">
        <v>2</v>
      </c>
      <c r="R561" s="796">
        <v>3</v>
      </c>
      <c r="S561" s="796">
        <v>4</v>
      </c>
      <c r="T561" s="796">
        <v>5</v>
      </c>
      <c r="U561" s="796">
        <v>6</v>
      </c>
      <c r="V561" s="797">
        <v>7</v>
      </c>
      <c r="W561" s="1118"/>
      <c r="X561" s="930"/>
      <c r="Y561" s="930"/>
      <c r="Z561" s="930"/>
    </row>
    <row r="562" spans="1:26" x14ac:dyDescent="0.2">
      <c r="A562" s="236" t="s">
        <v>3</v>
      </c>
      <c r="B562" s="874">
        <v>4355</v>
      </c>
      <c r="C562" s="849">
        <v>4355</v>
      </c>
      <c r="D562" s="849">
        <v>4355</v>
      </c>
      <c r="E562" s="849">
        <v>4355</v>
      </c>
      <c r="F562" s="849">
        <v>4355</v>
      </c>
      <c r="G562" s="849">
        <v>4355</v>
      </c>
      <c r="H562" s="848">
        <v>4355</v>
      </c>
      <c r="I562" s="874">
        <v>4355</v>
      </c>
      <c r="J562" s="849">
        <v>4355</v>
      </c>
      <c r="K562" s="849">
        <v>4355</v>
      </c>
      <c r="L562" s="849">
        <v>4355</v>
      </c>
      <c r="M562" s="849">
        <v>4355</v>
      </c>
      <c r="N562" s="849">
        <v>4355</v>
      </c>
      <c r="O562" s="848">
        <v>4355</v>
      </c>
      <c r="P562" s="874">
        <v>4355</v>
      </c>
      <c r="Q562" s="849">
        <v>4355</v>
      </c>
      <c r="R562" s="849">
        <v>4355</v>
      </c>
      <c r="S562" s="849">
        <v>4355</v>
      </c>
      <c r="T562" s="849">
        <v>4355</v>
      </c>
      <c r="U562" s="849">
        <v>4355</v>
      </c>
      <c r="V562" s="848">
        <v>4355</v>
      </c>
      <c r="W562" s="875">
        <v>4355</v>
      </c>
      <c r="X562" s="930"/>
      <c r="Y562" s="930"/>
      <c r="Z562" s="930"/>
    </row>
    <row r="563" spans="1:26" x14ac:dyDescent="0.2">
      <c r="A563" s="241" t="s">
        <v>6</v>
      </c>
      <c r="B563" s="300">
        <v>4651</v>
      </c>
      <c r="C563" s="301">
        <v>4755</v>
      </c>
      <c r="D563" s="301">
        <v>4724</v>
      </c>
      <c r="E563" s="301">
        <v>4633</v>
      </c>
      <c r="F563" s="301">
        <v>4815</v>
      </c>
      <c r="G563" s="301">
        <v>5000</v>
      </c>
      <c r="H563" s="394">
        <v>4866</v>
      </c>
      <c r="I563" s="300">
        <v>4528</v>
      </c>
      <c r="J563" s="301">
        <v>4752</v>
      </c>
      <c r="K563" s="301">
        <v>4750</v>
      </c>
      <c r="L563" s="301">
        <v>4111</v>
      </c>
      <c r="M563" s="301">
        <v>4915</v>
      </c>
      <c r="N563" s="301">
        <v>4799</v>
      </c>
      <c r="O563" s="394">
        <v>4935</v>
      </c>
      <c r="P563" s="300">
        <v>4549</v>
      </c>
      <c r="Q563" s="301">
        <v>4443</v>
      </c>
      <c r="R563" s="301">
        <v>4522</v>
      </c>
      <c r="S563" s="301">
        <v>4764</v>
      </c>
      <c r="T563" s="301">
        <v>4676</v>
      </c>
      <c r="U563" s="301">
        <v>4831</v>
      </c>
      <c r="V563" s="394">
        <v>4981</v>
      </c>
      <c r="W563" s="317">
        <v>4733</v>
      </c>
      <c r="X563" s="930"/>
      <c r="Y563" s="930"/>
      <c r="Z563" s="930"/>
    </row>
    <row r="564" spans="1:26" x14ac:dyDescent="0.2">
      <c r="A564" s="231" t="s">
        <v>7</v>
      </c>
      <c r="B564" s="302">
        <v>91.7</v>
      </c>
      <c r="C564" s="303">
        <v>91.7</v>
      </c>
      <c r="D564" s="304">
        <v>100</v>
      </c>
      <c r="E564" s="304">
        <v>80</v>
      </c>
      <c r="F564" s="304">
        <v>91.7</v>
      </c>
      <c r="G564" s="304">
        <v>100</v>
      </c>
      <c r="H564" s="395">
        <v>83.3</v>
      </c>
      <c r="I564" s="548">
        <v>100</v>
      </c>
      <c r="J564" s="304">
        <v>91.7</v>
      </c>
      <c r="K564" s="304">
        <v>91.7</v>
      </c>
      <c r="L564" s="304">
        <v>60</v>
      </c>
      <c r="M564" s="304">
        <v>100</v>
      </c>
      <c r="N564" s="304">
        <v>100</v>
      </c>
      <c r="O564" s="395">
        <v>83.3</v>
      </c>
      <c r="P564" s="548">
        <v>91.7</v>
      </c>
      <c r="Q564" s="304">
        <v>91.7</v>
      </c>
      <c r="R564" s="304">
        <v>100</v>
      </c>
      <c r="S564" s="304">
        <v>100</v>
      </c>
      <c r="T564" s="304">
        <v>100</v>
      </c>
      <c r="U564" s="304">
        <v>100</v>
      </c>
      <c r="V564" s="395">
        <v>100</v>
      </c>
      <c r="W564" s="248">
        <v>90</v>
      </c>
      <c r="X564" s="930"/>
      <c r="Y564" s="930"/>
      <c r="Z564" s="930"/>
    </row>
    <row r="565" spans="1:26" ht="13.5" thickBot="1" x14ac:dyDescent="0.25">
      <c r="A565" s="231" t="s">
        <v>8</v>
      </c>
      <c r="B565" s="698">
        <v>6.3E-2</v>
      </c>
      <c r="C565" s="699">
        <v>5.6000000000000001E-2</v>
      </c>
      <c r="D565" s="801">
        <v>5.2999999999999999E-2</v>
      </c>
      <c r="E565" s="801">
        <v>9.2999999999999999E-2</v>
      </c>
      <c r="F565" s="801">
        <v>4.2000000000000003E-2</v>
      </c>
      <c r="G565" s="801">
        <v>5.5E-2</v>
      </c>
      <c r="H565" s="802">
        <v>0.06</v>
      </c>
      <c r="I565" s="809">
        <v>0.05</v>
      </c>
      <c r="J565" s="801">
        <v>5.8000000000000003E-2</v>
      </c>
      <c r="K565" s="801">
        <v>5.5E-2</v>
      </c>
      <c r="L565" s="801">
        <v>8.5999999999999993E-2</v>
      </c>
      <c r="M565" s="801">
        <v>3.7999999999999999E-2</v>
      </c>
      <c r="N565" s="801">
        <v>3.5999999999999997E-2</v>
      </c>
      <c r="O565" s="802">
        <v>7.2999999999999995E-2</v>
      </c>
      <c r="P565" s="809">
        <v>6.2E-2</v>
      </c>
      <c r="Q565" s="801">
        <v>5.3999999999999999E-2</v>
      </c>
      <c r="R565" s="801">
        <v>3.6999999999999998E-2</v>
      </c>
      <c r="S565" s="801">
        <v>4.4999999999999998E-2</v>
      </c>
      <c r="T565" s="801">
        <v>2.1999999999999999E-2</v>
      </c>
      <c r="U565" s="801">
        <v>4.8000000000000001E-2</v>
      </c>
      <c r="V565" s="802">
        <v>4.2999999999999997E-2</v>
      </c>
      <c r="W565" s="879">
        <v>6.4000000000000001E-2</v>
      </c>
      <c r="X565" s="930"/>
      <c r="Y565" s="930"/>
      <c r="Z565" s="930"/>
    </row>
    <row r="566" spans="1:26" x14ac:dyDescent="0.2">
      <c r="A566" s="241" t="s">
        <v>1</v>
      </c>
      <c r="B566" s="774">
        <f t="shared" ref="B566:W566" si="167">B563/B562*100-100</f>
        <v>6.7967853042479902</v>
      </c>
      <c r="C566" s="775">
        <f t="shared" si="167"/>
        <v>9.1848450057405273</v>
      </c>
      <c r="D566" s="775">
        <f t="shared" si="167"/>
        <v>8.4730195177956489</v>
      </c>
      <c r="E566" s="775">
        <f t="shared" si="167"/>
        <v>6.3834672789896558</v>
      </c>
      <c r="F566" s="775">
        <f t="shared" si="167"/>
        <v>10.562571756601599</v>
      </c>
      <c r="G566" s="775">
        <f t="shared" si="167"/>
        <v>14.810562571756591</v>
      </c>
      <c r="H566" s="787">
        <f t="shared" si="167"/>
        <v>11.733639494833525</v>
      </c>
      <c r="I566" s="774">
        <f t="shared" si="167"/>
        <v>3.9724454649827834</v>
      </c>
      <c r="J566" s="775">
        <f t="shared" si="167"/>
        <v>9.1159586681974787</v>
      </c>
      <c r="K566" s="775">
        <f t="shared" si="167"/>
        <v>9.0700344431687654</v>
      </c>
      <c r="L566" s="775">
        <f t="shared" si="167"/>
        <v>-5.6027554535017146</v>
      </c>
      <c r="M566" s="775">
        <f t="shared" si="167"/>
        <v>12.858783008036738</v>
      </c>
      <c r="N566" s="775">
        <f t="shared" si="167"/>
        <v>10.195177956371992</v>
      </c>
      <c r="O566" s="787">
        <f t="shared" si="167"/>
        <v>13.318025258323772</v>
      </c>
      <c r="P566" s="774">
        <f t="shared" si="167"/>
        <v>4.4546498277841664</v>
      </c>
      <c r="Q566" s="775">
        <f t="shared" si="167"/>
        <v>2.0206659012629018</v>
      </c>
      <c r="R566" s="775">
        <f t="shared" si="167"/>
        <v>3.8346727898966719</v>
      </c>
      <c r="S566" s="775">
        <f t="shared" si="167"/>
        <v>9.3915040183697016</v>
      </c>
      <c r="T566" s="775">
        <f t="shared" si="167"/>
        <v>7.3708381171067714</v>
      </c>
      <c r="U566" s="775">
        <f t="shared" si="167"/>
        <v>10.929965556831235</v>
      </c>
      <c r="V566" s="787">
        <f t="shared" si="167"/>
        <v>14.374282433983936</v>
      </c>
      <c r="W566" s="411">
        <f t="shared" si="167"/>
        <v>8.6796785304247948</v>
      </c>
      <c r="X566" s="930"/>
      <c r="Y566" s="930"/>
      <c r="Z566" s="930"/>
    </row>
    <row r="567" spans="1:26" ht="13.5" thickBot="1" x14ac:dyDescent="0.25">
      <c r="A567" s="231" t="s">
        <v>27</v>
      </c>
      <c r="B567" s="220">
        <f>B563-B549</f>
        <v>348</v>
      </c>
      <c r="C567" s="221">
        <f t="shared" ref="C567:W567" si="168">C563-C549</f>
        <v>374</v>
      </c>
      <c r="D567" s="221">
        <f t="shared" si="168"/>
        <v>168</v>
      </c>
      <c r="E567" s="221">
        <f t="shared" si="168"/>
        <v>324</v>
      </c>
      <c r="F567" s="221">
        <f t="shared" si="168"/>
        <v>292</v>
      </c>
      <c r="G567" s="221">
        <f t="shared" si="168"/>
        <v>216</v>
      </c>
      <c r="H567" s="226">
        <f t="shared" si="168"/>
        <v>181</v>
      </c>
      <c r="I567" s="220">
        <f t="shared" si="168"/>
        <v>451</v>
      </c>
      <c r="J567" s="221">
        <f t="shared" si="168"/>
        <v>508</v>
      </c>
      <c r="K567" s="221">
        <f t="shared" si="168"/>
        <v>426</v>
      </c>
      <c r="L567" s="221">
        <f t="shared" si="168"/>
        <v>289</v>
      </c>
      <c r="M567" s="221">
        <f t="shared" si="168"/>
        <v>285</v>
      </c>
      <c r="N567" s="221">
        <f t="shared" si="168"/>
        <v>262</v>
      </c>
      <c r="O567" s="226">
        <f t="shared" si="168"/>
        <v>389</v>
      </c>
      <c r="P567" s="220">
        <f t="shared" si="168"/>
        <v>416</v>
      </c>
      <c r="Q567" s="221">
        <f t="shared" si="168"/>
        <v>408</v>
      </c>
      <c r="R567" s="221">
        <f t="shared" si="168"/>
        <v>290</v>
      </c>
      <c r="S567" s="221">
        <f t="shared" si="168"/>
        <v>428</v>
      </c>
      <c r="T567" s="221">
        <f t="shared" si="168"/>
        <v>266</v>
      </c>
      <c r="U567" s="221">
        <f t="shared" si="168"/>
        <v>192</v>
      </c>
      <c r="V567" s="226">
        <f t="shared" si="168"/>
        <v>449</v>
      </c>
      <c r="W567" s="370">
        <f t="shared" si="168"/>
        <v>326</v>
      </c>
      <c r="X567" s="930"/>
      <c r="Y567" s="930"/>
      <c r="Z567" s="930"/>
    </row>
    <row r="568" spans="1:26" x14ac:dyDescent="0.2">
      <c r="A568" s="267" t="s">
        <v>52</v>
      </c>
      <c r="B568" s="856">
        <v>54</v>
      </c>
      <c r="C568" s="857">
        <v>55</v>
      </c>
      <c r="D568" s="857">
        <v>54</v>
      </c>
      <c r="E568" s="857">
        <v>13</v>
      </c>
      <c r="F568" s="857">
        <v>55</v>
      </c>
      <c r="G568" s="857">
        <v>53</v>
      </c>
      <c r="H568" s="858">
        <v>55</v>
      </c>
      <c r="I568" s="859">
        <v>51</v>
      </c>
      <c r="J568" s="857">
        <v>49</v>
      </c>
      <c r="K568" s="857">
        <v>50</v>
      </c>
      <c r="L568" s="857">
        <v>7</v>
      </c>
      <c r="M568" s="857">
        <v>51</v>
      </c>
      <c r="N568" s="857">
        <v>51</v>
      </c>
      <c r="O568" s="860">
        <v>52</v>
      </c>
      <c r="P568" s="851">
        <v>54</v>
      </c>
      <c r="Q568" s="852">
        <v>55</v>
      </c>
      <c r="R568" s="852">
        <v>55</v>
      </c>
      <c r="S568" s="852">
        <v>11</v>
      </c>
      <c r="T568" s="852">
        <v>54</v>
      </c>
      <c r="U568" s="852">
        <v>54</v>
      </c>
      <c r="V568" s="853">
        <v>55</v>
      </c>
      <c r="W568" s="371">
        <f>SUM(B568:V568)</f>
        <v>988</v>
      </c>
      <c r="X568" s="930" t="s">
        <v>56</v>
      </c>
      <c r="Y568" s="265">
        <f>W553-W568</f>
        <v>-1254</v>
      </c>
      <c r="Z568" s="306" t="e">
        <f>Y568/W555</f>
        <v>#DIV/0!</v>
      </c>
    </row>
    <row r="569" spans="1:26" x14ac:dyDescent="0.2">
      <c r="A569" s="267" t="s">
        <v>28</v>
      </c>
      <c r="B569" s="935">
        <v>150.5</v>
      </c>
      <c r="C569" s="935">
        <v>150.5</v>
      </c>
      <c r="D569" s="936">
        <v>150</v>
      </c>
      <c r="E569" s="936">
        <v>150.5</v>
      </c>
      <c r="F569" s="936">
        <v>149.5</v>
      </c>
      <c r="G569" s="936">
        <v>149</v>
      </c>
      <c r="H569" s="936">
        <v>149</v>
      </c>
      <c r="I569" s="935">
        <v>150.5</v>
      </c>
      <c r="J569" s="935">
        <v>150.5</v>
      </c>
      <c r="K569" s="936">
        <v>149.5</v>
      </c>
      <c r="L569" s="936">
        <v>150.5</v>
      </c>
      <c r="M569" s="936">
        <v>149.5</v>
      </c>
      <c r="N569" s="936">
        <v>148</v>
      </c>
      <c r="O569" s="937">
        <v>148</v>
      </c>
      <c r="P569" s="935">
        <v>150.5</v>
      </c>
      <c r="Q569" s="935">
        <v>150.5</v>
      </c>
      <c r="R569" s="936">
        <v>149.5</v>
      </c>
      <c r="S569" s="936">
        <v>150.5</v>
      </c>
      <c r="T569" s="936">
        <v>149.5</v>
      </c>
      <c r="U569" s="936">
        <v>149</v>
      </c>
      <c r="V569" s="936">
        <v>149</v>
      </c>
      <c r="W569" s="931"/>
      <c r="X569" s="930" t="s">
        <v>57</v>
      </c>
      <c r="Y569" s="930">
        <v>150.12</v>
      </c>
      <c r="Z569" s="930"/>
    </row>
    <row r="570" spans="1:26" ht="13.5" thickBot="1" x14ac:dyDescent="0.25">
      <c r="A570" s="268" t="s">
        <v>26</v>
      </c>
      <c r="B570" s="550">
        <f>B569-B555</f>
        <v>0</v>
      </c>
      <c r="C570" s="551">
        <f t="shared" ref="C570" si="169">C569-C555</f>
        <v>0</v>
      </c>
      <c r="D570" s="551">
        <f t="shared" ref="D570" si="170">D569-D555</f>
        <v>0</v>
      </c>
      <c r="E570" s="551">
        <f t="shared" ref="E570" si="171">E569-E555</f>
        <v>0</v>
      </c>
      <c r="F570" s="551">
        <f t="shared" ref="F570" si="172">F569-F555</f>
        <v>0</v>
      </c>
      <c r="G570" s="551">
        <f t="shared" ref="G570" si="173">G569-G555</f>
        <v>0</v>
      </c>
      <c r="H570" s="533">
        <f t="shared" ref="H570" si="174">H569-H555</f>
        <v>0</v>
      </c>
      <c r="I570" s="550">
        <f t="shared" ref="I570" si="175">I569-I555</f>
        <v>0</v>
      </c>
      <c r="J570" s="551">
        <f t="shared" ref="J570" si="176">J569-J555</f>
        <v>0</v>
      </c>
      <c r="K570" s="551">
        <f t="shared" ref="K570" si="177">K569-K555</f>
        <v>0</v>
      </c>
      <c r="L570" s="551">
        <f t="shared" ref="L570" si="178">L569-L555</f>
        <v>0</v>
      </c>
      <c r="M570" s="551">
        <f t="shared" ref="M570" si="179">M569-M555</f>
        <v>0</v>
      </c>
      <c r="N570" s="551">
        <f t="shared" ref="N570" si="180">N569-N555</f>
        <v>0</v>
      </c>
      <c r="O570" s="533">
        <f t="shared" ref="O570" si="181">O569-O555</f>
        <v>0</v>
      </c>
      <c r="P570" s="550">
        <f t="shared" ref="P570" si="182">P569-P555</f>
        <v>0</v>
      </c>
      <c r="Q570" s="551">
        <f t="shared" ref="Q570" si="183">Q569-Q555</f>
        <v>0</v>
      </c>
      <c r="R570" s="551">
        <f t="shared" ref="R570" si="184">R569-R555</f>
        <v>0</v>
      </c>
      <c r="S570" s="551">
        <f t="shared" ref="S570" si="185">S569-S555</f>
        <v>0</v>
      </c>
      <c r="T570" s="551">
        <f t="shared" ref="T570" si="186">T569-T555</f>
        <v>0</v>
      </c>
      <c r="U570" s="551">
        <f t="shared" ref="U570" si="187">U569-U555</f>
        <v>0</v>
      </c>
      <c r="V570" s="533">
        <f t="shared" ref="V570" si="188">V569-V555</f>
        <v>0</v>
      </c>
      <c r="W570" s="333"/>
      <c r="X570" s="930" t="s">
        <v>26</v>
      </c>
      <c r="Y570" s="930">
        <f>Y569-Y555</f>
        <v>-9.9999999999994316E-2</v>
      </c>
      <c r="Z570" s="930"/>
    </row>
    <row r="573" spans="1:26" ht="13.5" thickBot="1" x14ac:dyDescent="0.25"/>
    <row r="574" spans="1:26" ht="13.5" thickBot="1" x14ac:dyDescent="0.25">
      <c r="A574" s="272" t="s">
        <v>259</v>
      </c>
      <c r="B574" s="1003" t="s">
        <v>53</v>
      </c>
      <c r="C574" s="1004"/>
      <c r="D574" s="1004"/>
      <c r="E574" s="1004"/>
      <c r="F574" s="1004"/>
      <c r="G574" s="1004"/>
      <c r="H574" s="1005"/>
      <c r="I574" s="1003" t="s">
        <v>114</v>
      </c>
      <c r="J574" s="1004"/>
      <c r="K574" s="1004"/>
      <c r="L574" s="1004"/>
      <c r="M574" s="1004"/>
      <c r="N574" s="1004"/>
      <c r="O574" s="1005"/>
      <c r="P574" s="1003" t="s">
        <v>63</v>
      </c>
      <c r="Q574" s="1004"/>
      <c r="R574" s="1004"/>
      <c r="S574" s="1004"/>
      <c r="T574" s="1004"/>
      <c r="U574" s="1004"/>
      <c r="V574" s="1005"/>
      <c r="W574" s="1116" t="s">
        <v>0</v>
      </c>
      <c r="X574" s="947">
        <v>228</v>
      </c>
      <c r="Y574" s="947"/>
      <c r="Z574" s="947"/>
    </row>
    <row r="575" spans="1:26" x14ac:dyDescent="0.2">
      <c r="A575" s="231" t="s">
        <v>54</v>
      </c>
      <c r="B575" s="795">
        <v>1</v>
      </c>
      <c r="C575" s="796">
        <v>2</v>
      </c>
      <c r="D575" s="796">
        <v>3</v>
      </c>
      <c r="E575" s="796">
        <v>4</v>
      </c>
      <c r="F575" s="796">
        <v>5</v>
      </c>
      <c r="G575" s="796">
        <v>6</v>
      </c>
      <c r="H575" s="797">
        <v>7</v>
      </c>
      <c r="I575" s="795">
        <v>1</v>
      </c>
      <c r="J575" s="796">
        <v>2</v>
      </c>
      <c r="K575" s="796">
        <v>3</v>
      </c>
      <c r="L575" s="796">
        <v>4</v>
      </c>
      <c r="M575" s="796">
        <v>5</v>
      </c>
      <c r="N575" s="796">
        <v>6</v>
      </c>
      <c r="O575" s="797">
        <v>7</v>
      </c>
      <c r="P575" s="795">
        <v>1</v>
      </c>
      <c r="Q575" s="796">
        <v>2</v>
      </c>
      <c r="R575" s="796">
        <v>3</v>
      </c>
      <c r="S575" s="796">
        <v>4</v>
      </c>
      <c r="T575" s="796">
        <v>5</v>
      </c>
      <c r="U575" s="796">
        <v>6</v>
      </c>
      <c r="V575" s="797">
        <v>7</v>
      </c>
      <c r="W575" s="1118"/>
      <c r="X575" s="947"/>
      <c r="Y575" s="947"/>
      <c r="Z575" s="947"/>
    </row>
    <row r="576" spans="1:26" x14ac:dyDescent="0.2">
      <c r="A576" s="236" t="s">
        <v>3</v>
      </c>
      <c r="B576" s="874">
        <v>4370</v>
      </c>
      <c r="C576" s="849">
        <v>4370</v>
      </c>
      <c r="D576" s="849">
        <v>4370</v>
      </c>
      <c r="E576" s="849">
        <v>4370</v>
      </c>
      <c r="F576" s="849">
        <v>4370</v>
      </c>
      <c r="G576" s="849">
        <v>4370</v>
      </c>
      <c r="H576" s="848">
        <v>4370</v>
      </c>
      <c r="I576" s="874">
        <v>4370</v>
      </c>
      <c r="J576" s="849">
        <v>4370</v>
      </c>
      <c r="K576" s="849">
        <v>4370</v>
      </c>
      <c r="L576" s="849">
        <v>4370</v>
      </c>
      <c r="M576" s="849">
        <v>4370</v>
      </c>
      <c r="N576" s="849">
        <v>4370</v>
      </c>
      <c r="O576" s="848">
        <v>4370</v>
      </c>
      <c r="P576" s="874">
        <v>4370</v>
      </c>
      <c r="Q576" s="849">
        <v>4370</v>
      </c>
      <c r="R576" s="849">
        <v>4370</v>
      </c>
      <c r="S576" s="849">
        <v>4370</v>
      </c>
      <c r="T576" s="849">
        <v>4370</v>
      </c>
      <c r="U576" s="849">
        <v>4370</v>
      </c>
      <c r="V576" s="848">
        <v>4370</v>
      </c>
      <c r="W576" s="875">
        <v>4370</v>
      </c>
      <c r="X576" s="947"/>
      <c r="Y576" s="947"/>
      <c r="Z576" s="947"/>
    </row>
    <row r="577" spans="1:26" x14ac:dyDescent="0.2">
      <c r="A577" s="241" t="s">
        <v>6</v>
      </c>
      <c r="B577" s="300">
        <v>4518</v>
      </c>
      <c r="C577" s="301">
        <v>4795</v>
      </c>
      <c r="D577" s="301">
        <v>4802</v>
      </c>
      <c r="E577" s="301">
        <v>4696</v>
      </c>
      <c r="F577" s="301">
        <v>4931</v>
      </c>
      <c r="G577" s="301">
        <v>5085</v>
      </c>
      <c r="H577" s="394">
        <v>5178</v>
      </c>
      <c r="I577" s="300">
        <v>4511</v>
      </c>
      <c r="J577" s="301">
        <v>4798</v>
      </c>
      <c r="K577" s="301">
        <v>4615</v>
      </c>
      <c r="L577" s="301">
        <v>4097</v>
      </c>
      <c r="M577" s="301">
        <v>4879</v>
      </c>
      <c r="N577" s="301">
        <v>4984</v>
      </c>
      <c r="O577" s="394">
        <v>5117</v>
      </c>
      <c r="P577" s="300">
        <v>4619</v>
      </c>
      <c r="Q577" s="301">
        <v>4506</v>
      </c>
      <c r="R577" s="301">
        <v>4638</v>
      </c>
      <c r="S577" s="301">
        <v>4853</v>
      </c>
      <c r="T577" s="301">
        <v>4836</v>
      </c>
      <c r="U577" s="301">
        <v>4919</v>
      </c>
      <c r="V577" s="394">
        <v>4996</v>
      </c>
      <c r="W577" s="317">
        <v>4804</v>
      </c>
      <c r="X577" s="947"/>
      <c r="Y577" s="947"/>
      <c r="Z577" s="947"/>
    </row>
    <row r="578" spans="1:26" x14ac:dyDescent="0.2">
      <c r="A578" s="231" t="s">
        <v>7</v>
      </c>
      <c r="B578" s="302">
        <v>91.7</v>
      </c>
      <c r="C578" s="303">
        <v>75</v>
      </c>
      <c r="D578" s="304">
        <v>100</v>
      </c>
      <c r="E578" s="304">
        <v>100</v>
      </c>
      <c r="F578" s="304">
        <v>100</v>
      </c>
      <c r="G578" s="304">
        <v>100</v>
      </c>
      <c r="H578" s="395">
        <v>91.7</v>
      </c>
      <c r="I578" s="548">
        <v>100</v>
      </c>
      <c r="J578" s="304">
        <v>83.3</v>
      </c>
      <c r="K578" s="304">
        <v>83.3</v>
      </c>
      <c r="L578" s="304">
        <v>75</v>
      </c>
      <c r="M578" s="304">
        <v>92.3</v>
      </c>
      <c r="N578" s="304">
        <v>100</v>
      </c>
      <c r="O578" s="395">
        <v>91.7</v>
      </c>
      <c r="P578" s="548">
        <v>75</v>
      </c>
      <c r="Q578" s="304">
        <v>75</v>
      </c>
      <c r="R578" s="304">
        <v>91.7</v>
      </c>
      <c r="S578" s="304">
        <v>100</v>
      </c>
      <c r="T578" s="304">
        <v>91.7</v>
      </c>
      <c r="U578" s="304">
        <v>100</v>
      </c>
      <c r="V578" s="395">
        <v>91.7</v>
      </c>
      <c r="W578" s="248">
        <v>82.5</v>
      </c>
      <c r="X578" s="947"/>
      <c r="Y578" s="947"/>
      <c r="Z578" s="947"/>
    </row>
    <row r="579" spans="1:26" ht="13.5" thickBot="1" x14ac:dyDescent="0.25">
      <c r="A579" s="231" t="s">
        <v>8</v>
      </c>
      <c r="B579" s="698">
        <v>4.7E-2</v>
      </c>
      <c r="C579" s="699">
        <v>7.0999999999999994E-2</v>
      </c>
      <c r="D579" s="801">
        <v>5.5E-2</v>
      </c>
      <c r="E579" s="801">
        <v>8.5000000000000006E-2</v>
      </c>
      <c r="F579" s="801">
        <v>4.9000000000000002E-2</v>
      </c>
      <c r="G579" s="801">
        <v>6.4000000000000001E-2</v>
      </c>
      <c r="H579" s="802">
        <v>6.7000000000000004E-2</v>
      </c>
      <c r="I579" s="809">
        <v>5.0999999999999997E-2</v>
      </c>
      <c r="J579" s="801">
        <v>7.4999999999999997E-2</v>
      </c>
      <c r="K579" s="801">
        <v>7.0999999999999994E-2</v>
      </c>
      <c r="L579" s="801">
        <v>8.7999999999999995E-2</v>
      </c>
      <c r="M579" s="801">
        <v>5.7000000000000002E-2</v>
      </c>
      <c r="N579" s="801">
        <v>4.5999999999999999E-2</v>
      </c>
      <c r="O579" s="802">
        <v>6.2E-2</v>
      </c>
      <c r="P579" s="809">
        <v>7.9000000000000001E-2</v>
      </c>
      <c r="Q579" s="801">
        <v>8.3000000000000004E-2</v>
      </c>
      <c r="R579" s="801">
        <v>5.6000000000000001E-2</v>
      </c>
      <c r="S579" s="801">
        <v>3.1E-2</v>
      </c>
      <c r="T579" s="801">
        <v>3.9E-2</v>
      </c>
      <c r="U579" s="801">
        <v>5.2999999999999999E-2</v>
      </c>
      <c r="V579" s="802">
        <v>5.3999999999999999E-2</v>
      </c>
      <c r="W579" s="879">
        <v>7.4999999999999997E-2</v>
      </c>
      <c r="X579" s="947"/>
      <c r="Y579" s="947"/>
      <c r="Z579" s="947"/>
    </row>
    <row r="580" spans="1:26" x14ac:dyDescent="0.2">
      <c r="A580" s="241" t="s">
        <v>1</v>
      </c>
      <c r="B580" s="774">
        <f t="shared" ref="B580:W580" si="189">B577/B576*100-100</f>
        <v>3.3867276887871895</v>
      </c>
      <c r="C580" s="775">
        <f t="shared" si="189"/>
        <v>9.7254004576658986</v>
      </c>
      <c r="D580" s="775">
        <f t="shared" si="189"/>
        <v>9.8855835240274672</v>
      </c>
      <c r="E580" s="775">
        <f t="shared" si="189"/>
        <v>7.4599542334096185</v>
      </c>
      <c r="F580" s="775">
        <f t="shared" si="189"/>
        <v>12.837528604119001</v>
      </c>
      <c r="G580" s="775">
        <f t="shared" si="189"/>
        <v>16.361556064073241</v>
      </c>
      <c r="H580" s="787">
        <f t="shared" si="189"/>
        <v>18.48970251716247</v>
      </c>
      <c r="I580" s="774">
        <f t="shared" si="189"/>
        <v>3.2265446224256209</v>
      </c>
      <c r="J580" s="775">
        <f t="shared" si="189"/>
        <v>9.7940503432494239</v>
      </c>
      <c r="K580" s="775">
        <f t="shared" si="189"/>
        <v>5.6064073226544764</v>
      </c>
      <c r="L580" s="775">
        <f t="shared" si="189"/>
        <v>-6.2471395881006941</v>
      </c>
      <c r="M580" s="775">
        <f t="shared" si="189"/>
        <v>11.647597254004566</v>
      </c>
      <c r="N580" s="775">
        <f t="shared" si="189"/>
        <v>14.050343249427911</v>
      </c>
      <c r="O580" s="787">
        <f t="shared" si="189"/>
        <v>17.093821510297474</v>
      </c>
      <c r="P580" s="774">
        <f t="shared" si="189"/>
        <v>5.6979405034324913</v>
      </c>
      <c r="Q580" s="775">
        <f t="shared" si="189"/>
        <v>3.1121281464531023</v>
      </c>
      <c r="R580" s="775">
        <f t="shared" si="189"/>
        <v>6.1327231121281329</v>
      </c>
      <c r="S580" s="775">
        <f t="shared" si="189"/>
        <v>11.052631578947356</v>
      </c>
      <c r="T580" s="775">
        <f t="shared" si="189"/>
        <v>10.663615560640721</v>
      </c>
      <c r="U580" s="775">
        <f t="shared" si="189"/>
        <v>12.562929061784885</v>
      </c>
      <c r="V580" s="787">
        <f t="shared" si="189"/>
        <v>14.324942791762012</v>
      </c>
      <c r="W580" s="411">
        <f t="shared" si="189"/>
        <v>9.9313501144164889</v>
      </c>
      <c r="X580" s="947"/>
      <c r="Y580" s="947"/>
      <c r="Z580" s="947"/>
    </row>
    <row r="581" spans="1:26" ht="13.5" thickBot="1" x14ac:dyDescent="0.25">
      <c r="A581" s="231" t="s">
        <v>27</v>
      </c>
      <c r="B581" s="220">
        <f>B577-B563</f>
        <v>-133</v>
      </c>
      <c r="C581" s="221">
        <f t="shared" ref="C581:W581" si="190">C577-C563</f>
        <v>40</v>
      </c>
      <c r="D581" s="221">
        <f t="shared" si="190"/>
        <v>78</v>
      </c>
      <c r="E581" s="221">
        <f t="shared" si="190"/>
        <v>63</v>
      </c>
      <c r="F581" s="221">
        <f t="shared" si="190"/>
        <v>116</v>
      </c>
      <c r="G581" s="221">
        <f t="shared" si="190"/>
        <v>85</v>
      </c>
      <c r="H581" s="226">
        <f t="shared" si="190"/>
        <v>312</v>
      </c>
      <c r="I581" s="220">
        <f t="shared" si="190"/>
        <v>-17</v>
      </c>
      <c r="J581" s="221">
        <f t="shared" si="190"/>
        <v>46</v>
      </c>
      <c r="K581" s="221">
        <f t="shared" si="190"/>
        <v>-135</v>
      </c>
      <c r="L581" s="221">
        <f t="shared" si="190"/>
        <v>-14</v>
      </c>
      <c r="M581" s="221">
        <f t="shared" si="190"/>
        <v>-36</v>
      </c>
      <c r="N581" s="221">
        <f t="shared" si="190"/>
        <v>185</v>
      </c>
      <c r="O581" s="226">
        <f t="shared" si="190"/>
        <v>182</v>
      </c>
      <c r="P581" s="220">
        <f t="shared" si="190"/>
        <v>70</v>
      </c>
      <c r="Q581" s="221">
        <f t="shared" si="190"/>
        <v>63</v>
      </c>
      <c r="R581" s="221">
        <f t="shared" si="190"/>
        <v>116</v>
      </c>
      <c r="S581" s="221">
        <f t="shared" si="190"/>
        <v>89</v>
      </c>
      <c r="T581" s="221">
        <f t="shared" si="190"/>
        <v>160</v>
      </c>
      <c r="U581" s="221">
        <f t="shared" si="190"/>
        <v>88</v>
      </c>
      <c r="V581" s="226">
        <f t="shared" si="190"/>
        <v>15</v>
      </c>
      <c r="W581" s="370">
        <f t="shared" si="190"/>
        <v>71</v>
      </c>
      <c r="X581" s="947"/>
      <c r="Y581" s="947"/>
      <c r="Z581" s="947"/>
    </row>
    <row r="582" spans="1:26" x14ac:dyDescent="0.2">
      <c r="A582" s="267" t="s">
        <v>52</v>
      </c>
      <c r="B582" s="856">
        <v>54</v>
      </c>
      <c r="C582" s="857">
        <v>55</v>
      </c>
      <c r="D582" s="857">
        <v>54</v>
      </c>
      <c r="E582" s="857">
        <v>13</v>
      </c>
      <c r="F582" s="857">
        <v>55</v>
      </c>
      <c r="G582" s="857">
        <v>53</v>
      </c>
      <c r="H582" s="858">
        <v>55</v>
      </c>
      <c r="I582" s="859">
        <v>51</v>
      </c>
      <c r="J582" s="857">
        <v>49</v>
      </c>
      <c r="K582" s="857">
        <v>50</v>
      </c>
      <c r="L582" s="857">
        <v>7</v>
      </c>
      <c r="M582" s="857">
        <v>51</v>
      </c>
      <c r="N582" s="857">
        <v>49</v>
      </c>
      <c r="O582" s="860">
        <v>52</v>
      </c>
      <c r="P582" s="851">
        <v>53</v>
      </c>
      <c r="Q582" s="852">
        <v>55</v>
      </c>
      <c r="R582" s="852">
        <v>55</v>
      </c>
      <c r="S582" s="852">
        <v>11</v>
      </c>
      <c r="T582" s="852">
        <v>53</v>
      </c>
      <c r="U582" s="852">
        <v>54</v>
      </c>
      <c r="V582" s="853">
        <v>55</v>
      </c>
      <c r="W582" s="371">
        <f>SUM(B582:V582)</f>
        <v>984</v>
      </c>
      <c r="X582" s="947" t="s">
        <v>56</v>
      </c>
      <c r="Y582" s="265">
        <f>W567-W582</f>
        <v>-658</v>
      </c>
      <c r="Z582" s="306" t="e">
        <f>Y582/W569</f>
        <v>#DIV/0!</v>
      </c>
    </row>
    <row r="583" spans="1:26" x14ac:dyDescent="0.2">
      <c r="A583" s="267" t="s">
        <v>28</v>
      </c>
      <c r="B583" s="952">
        <v>151</v>
      </c>
      <c r="C583" s="952">
        <v>151</v>
      </c>
      <c r="D583" s="953">
        <v>150.5</v>
      </c>
      <c r="E583" s="953">
        <v>151</v>
      </c>
      <c r="F583" s="953">
        <v>150</v>
      </c>
      <c r="G583" s="953">
        <v>149.5</v>
      </c>
      <c r="H583" s="953">
        <v>149.5</v>
      </c>
      <c r="I583" s="952">
        <v>151</v>
      </c>
      <c r="J583" s="952">
        <v>151</v>
      </c>
      <c r="K583" s="953">
        <v>150</v>
      </c>
      <c r="L583" s="953">
        <v>151</v>
      </c>
      <c r="M583" s="953">
        <v>150</v>
      </c>
      <c r="N583" s="953">
        <v>148.5</v>
      </c>
      <c r="O583" s="954">
        <v>148.5</v>
      </c>
      <c r="P583" s="952">
        <v>151</v>
      </c>
      <c r="Q583" s="952">
        <v>151</v>
      </c>
      <c r="R583" s="953">
        <v>150</v>
      </c>
      <c r="S583" s="953">
        <v>151</v>
      </c>
      <c r="T583" s="953">
        <v>150</v>
      </c>
      <c r="U583" s="953">
        <v>149.5</v>
      </c>
      <c r="V583" s="953">
        <v>149.5</v>
      </c>
      <c r="W583" s="948"/>
      <c r="X583" s="947" t="s">
        <v>57</v>
      </c>
      <c r="Y583" s="947">
        <v>150.30000000000001</v>
      </c>
      <c r="Z583" s="947"/>
    </row>
    <row r="584" spans="1:26" ht="13.5" thickBot="1" x14ac:dyDescent="0.25">
      <c r="A584" s="268" t="s">
        <v>26</v>
      </c>
      <c r="B584" s="550">
        <f>B583-B569</f>
        <v>0.5</v>
      </c>
      <c r="C584" s="551">
        <f t="shared" ref="C584:V584" si="191">C583-C569</f>
        <v>0.5</v>
      </c>
      <c r="D584" s="551">
        <f t="shared" si="191"/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33">
        <f t="shared" si="191"/>
        <v>0.5</v>
      </c>
      <c r="I584" s="550">
        <f t="shared" si="191"/>
        <v>0.5</v>
      </c>
      <c r="J584" s="551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33">
        <f t="shared" si="191"/>
        <v>0.5</v>
      </c>
      <c r="P584" s="550">
        <f t="shared" si="191"/>
        <v>0.5</v>
      </c>
      <c r="Q584" s="551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33">
        <f t="shared" si="191"/>
        <v>0.5</v>
      </c>
      <c r="W584" s="333"/>
      <c r="X584" s="947" t="s">
        <v>26</v>
      </c>
      <c r="Y584" s="947">
        <f>Y583-Y569</f>
        <v>0.18000000000000682</v>
      </c>
      <c r="Z584" s="947"/>
    </row>
    <row r="587" spans="1:26" ht="13.5" thickBot="1" x14ac:dyDescent="0.25"/>
    <row r="588" spans="1:26" ht="13.5" thickBot="1" x14ac:dyDescent="0.25">
      <c r="A588" s="272" t="s">
        <v>260</v>
      </c>
      <c r="B588" s="1003" t="s">
        <v>53</v>
      </c>
      <c r="C588" s="1004"/>
      <c r="D588" s="1004"/>
      <c r="E588" s="1004"/>
      <c r="F588" s="1004"/>
      <c r="G588" s="1004"/>
      <c r="H588" s="1005"/>
      <c r="I588" s="1003" t="s">
        <v>114</v>
      </c>
      <c r="J588" s="1004"/>
      <c r="K588" s="1004"/>
      <c r="L588" s="1004"/>
      <c r="M588" s="1004"/>
      <c r="N588" s="1004"/>
      <c r="O588" s="1005"/>
      <c r="P588" s="1003" t="s">
        <v>63</v>
      </c>
      <c r="Q588" s="1004"/>
      <c r="R588" s="1004"/>
      <c r="S588" s="1004"/>
      <c r="T588" s="1004"/>
      <c r="U588" s="1004"/>
      <c r="V588" s="1005"/>
      <c r="W588" s="1116" t="s">
        <v>0</v>
      </c>
      <c r="X588" s="955">
        <v>228</v>
      </c>
      <c r="Y588" s="955"/>
      <c r="Z588" s="955"/>
    </row>
    <row r="589" spans="1:26" x14ac:dyDescent="0.2">
      <c r="A589" s="231" t="s">
        <v>54</v>
      </c>
      <c r="B589" s="795">
        <v>1</v>
      </c>
      <c r="C589" s="796">
        <v>2</v>
      </c>
      <c r="D589" s="796">
        <v>3</v>
      </c>
      <c r="E589" s="796">
        <v>4</v>
      </c>
      <c r="F589" s="796">
        <v>5</v>
      </c>
      <c r="G589" s="796">
        <v>6</v>
      </c>
      <c r="H589" s="797">
        <v>7</v>
      </c>
      <c r="I589" s="795">
        <v>1</v>
      </c>
      <c r="J589" s="796">
        <v>2</v>
      </c>
      <c r="K589" s="796">
        <v>3</v>
      </c>
      <c r="L589" s="796">
        <v>4</v>
      </c>
      <c r="M589" s="796">
        <v>5</v>
      </c>
      <c r="N589" s="796">
        <v>6</v>
      </c>
      <c r="O589" s="797">
        <v>7</v>
      </c>
      <c r="P589" s="795">
        <v>1</v>
      </c>
      <c r="Q589" s="796">
        <v>2</v>
      </c>
      <c r="R589" s="796">
        <v>3</v>
      </c>
      <c r="S589" s="796">
        <v>4</v>
      </c>
      <c r="T589" s="796">
        <v>5</v>
      </c>
      <c r="U589" s="796">
        <v>6</v>
      </c>
      <c r="V589" s="797">
        <v>7</v>
      </c>
      <c r="W589" s="1118"/>
      <c r="X589" s="955"/>
      <c r="Y589" s="955"/>
      <c r="Z589" s="955"/>
    </row>
    <row r="590" spans="1:26" x14ac:dyDescent="0.2">
      <c r="A590" s="236" t="s">
        <v>3</v>
      </c>
      <c r="B590" s="874">
        <v>4385</v>
      </c>
      <c r="C590" s="849">
        <v>4385</v>
      </c>
      <c r="D590" s="849">
        <v>4385</v>
      </c>
      <c r="E590" s="849">
        <v>4385</v>
      </c>
      <c r="F590" s="849">
        <v>4385</v>
      </c>
      <c r="G590" s="849">
        <v>4385</v>
      </c>
      <c r="H590" s="848">
        <v>4385</v>
      </c>
      <c r="I590" s="874">
        <v>4385</v>
      </c>
      <c r="J590" s="849">
        <v>4385</v>
      </c>
      <c r="K590" s="849">
        <v>4385</v>
      </c>
      <c r="L590" s="849">
        <v>4385</v>
      </c>
      <c r="M590" s="849">
        <v>4385</v>
      </c>
      <c r="N590" s="849">
        <v>4385</v>
      </c>
      <c r="O590" s="848">
        <v>4385</v>
      </c>
      <c r="P590" s="874">
        <v>4385</v>
      </c>
      <c r="Q590" s="849">
        <v>4385</v>
      </c>
      <c r="R590" s="849">
        <v>4385</v>
      </c>
      <c r="S590" s="849">
        <v>4385</v>
      </c>
      <c r="T590" s="849">
        <v>4385</v>
      </c>
      <c r="U590" s="849">
        <v>4385</v>
      </c>
      <c r="V590" s="848">
        <v>4385</v>
      </c>
      <c r="W590" s="875">
        <v>4385</v>
      </c>
      <c r="X590" s="955"/>
      <c r="Y590" s="955"/>
      <c r="Z590" s="955"/>
    </row>
    <row r="591" spans="1:26" x14ac:dyDescent="0.2">
      <c r="A591" s="241" t="s">
        <v>6</v>
      </c>
      <c r="B591" s="300">
        <v>4631</v>
      </c>
      <c r="C591" s="301">
        <v>4902</v>
      </c>
      <c r="D591" s="301">
        <v>4827</v>
      </c>
      <c r="E591" s="301">
        <v>4550</v>
      </c>
      <c r="F591" s="301">
        <v>4849</v>
      </c>
      <c r="G591" s="301">
        <v>5134</v>
      </c>
      <c r="H591" s="394">
        <v>5175</v>
      </c>
      <c r="I591" s="300">
        <v>4639</v>
      </c>
      <c r="J591" s="301">
        <v>4755</v>
      </c>
      <c r="K591" s="301">
        <v>4749</v>
      </c>
      <c r="L591" s="301">
        <v>4397</v>
      </c>
      <c r="M591" s="301">
        <v>4931</v>
      </c>
      <c r="N591" s="301">
        <v>4922</v>
      </c>
      <c r="O591" s="394">
        <v>5010</v>
      </c>
      <c r="P591" s="300">
        <v>4694</v>
      </c>
      <c r="Q591" s="301">
        <v>4617</v>
      </c>
      <c r="R591" s="301">
        <v>4468</v>
      </c>
      <c r="S591" s="301">
        <v>4622</v>
      </c>
      <c r="T591" s="301">
        <v>4730</v>
      </c>
      <c r="U591" s="301">
        <v>4950</v>
      </c>
      <c r="V591" s="394">
        <v>4994</v>
      </c>
      <c r="W591" s="317">
        <v>4818</v>
      </c>
      <c r="X591" s="955"/>
      <c r="Y591" s="955"/>
      <c r="Z591" s="955"/>
    </row>
    <row r="592" spans="1:26" x14ac:dyDescent="0.2">
      <c r="A592" s="231" t="s">
        <v>7</v>
      </c>
      <c r="B592" s="302">
        <v>83.3</v>
      </c>
      <c r="C592" s="303">
        <v>83.3</v>
      </c>
      <c r="D592" s="304">
        <v>100</v>
      </c>
      <c r="E592" s="304">
        <v>75</v>
      </c>
      <c r="F592" s="304">
        <v>100</v>
      </c>
      <c r="G592" s="304">
        <v>83.3</v>
      </c>
      <c r="H592" s="395">
        <v>66.7</v>
      </c>
      <c r="I592" s="548">
        <v>91.7</v>
      </c>
      <c r="J592" s="304">
        <v>100</v>
      </c>
      <c r="K592" s="304">
        <v>83.3</v>
      </c>
      <c r="L592" s="304">
        <v>50</v>
      </c>
      <c r="M592" s="304">
        <v>83.3</v>
      </c>
      <c r="N592" s="304">
        <v>100</v>
      </c>
      <c r="O592" s="395">
        <v>91.7</v>
      </c>
      <c r="P592" s="548">
        <v>91.7</v>
      </c>
      <c r="Q592" s="304">
        <v>100</v>
      </c>
      <c r="R592" s="304">
        <v>100</v>
      </c>
      <c r="S592" s="304">
        <v>50</v>
      </c>
      <c r="T592" s="304">
        <v>100</v>
      </c>
      <c r="U592" s="304">
        <v>100</v>
      </c>
      <c r="V592" s="395">
        <v>100</v>
      </c>
      <c r="W592" s="248">
        <v>86</v>
      </c>
      <c r="X592" s="955"/>
      <c r="Y592" s="955"/>
      <c r="Z592" s="955"/>
    </row>
    <row r="593" spans="1:26" ht="13.5" thickBot="1" x14ac:dyDescent="0.25">
      <c r="A593" s="231" t="s">
        <v>8</v>
      </c>
      <c r="B593" s="698">
        <v>7.0999999999999994E-2</v>
      </c>
      <c r="C593" s="699">
        <v>7.0999999999999994E-2</v>
      </c>
      <c r="D593" s="801">
        <v>6.4000000000000001E-2</v>
      </c>
      <c r="E593" s="801">
        <v>9.9000000000000005E-2</v>
      </c>
      <c r="F593" s="801">
        <v>2.5000000000000001E-2</v>
      </c>
      <c r="G593" s="801">
        <v>8.3000000000000004E-2</v>
      </c>
      <c r="H593" s="802">
        <v>9.0999999999999998E-2</v>
      </c>
      <c r="I593" s="809">
        <v>6.4000000000000001E-2</v>
      </c>
      <c r="J593" s="801">
        <v>4.8000000000000001E-2</v>
      </c>
      <c r="K593" s="801">
        <v>6.2E-2</v>
      </c>
      <c r="L593" s="801">
        <v>0.104</v>
      </c>
      <c r="M593" s="801">
        <v>7.6999999999999999E-2</v>
      </c>
      <c r="N593" s="801">
        <v>4.3999999999999997E-2</v>
      </c>
      <c r="O593" s="802">
        <v>5.3999999999999999E-2</v>
      </c>
      <c r="P593" s="809">
        <v>6.5000000000000002E-2</v>
      </c>
      <c r="Q593" s="801">
        <v>5.7000000000000002E-2</v>
      </c>
      <c r="R593" s="801">
        <v>4.4999999999999998E-2</v>
      </c>
      <c r="S593" s="801">
        <v>8.5999999999999993E-2</v>
      </c>
      <c r="T593" s="801">
        <v>4.2000000000000003E-2</v>
      </c>
      <c r="U593" s="801">
        <v>5.7000000000000002E-2</v>
      </c>
      <c r="V593" s="802">
        <v>4.2000000000000003E-2</v>
      </c>
      <c r="W593" s="879">
        <v>7.1999999999999995E-2</v>
      </c>
      <c r="X593" s="955"/>
      <c r="Y593" s="955"/>
      <c r="Z593" s="955"/>
    </row>
    <row r="594" spans="1:26" x14ac:dyDescent="0.2">
      <c r="A594" s="241" t="s">
        <v>1</v>
      </c>
      <c r="B594" s="774">
        <f t="shared" ref="B594:W594" si="192">B591/B590*100-100</f>
        <v>5.6100342075256577</v>
      </c>
      <c r="C594" s="775">
        <f t="shared" si="192"/>
        <v>11.790193842645394</v>
      </c>
      <c r="D594" s="775">
        <f t="shared" si="192"/>
        <v>10.079817559863187</v>
      </c>
      <c r="E594" s="775">
        <f t="shared" si="192"/>
        <v>3.7628278221208689</v>
      </c>
      <c r="F594" s="775">
        <f t="shared" si="192"/>
        <v>10.581527936145946</v>
      </c>
      <c r="G594" s="775">
        <f t="shared" si="192"/>
        <v>17.08095781071836</v>
      </c>
      <c r="H594" s="787">
        <f t="shared" si="192"/>
        <v>18.015963511972629</v>
      </c>
      <c r="I594" s="774">
        <f t="shared" si="192"/>
        <v>5.7924743443557674</v>
      </c>
      <c r="J594" s="775">
        <f t="shared" si="192"/>
        <v>8.4378563283922432</v>
      </c>
      <c r="K594" s="775">
        <f t="shared" si="192"/>
        <v>8.3010262257696752</v>
      </c>
      <c r="L594" s="775">
        <f t="shared" si="192"/>
        <v>0.27366020524515022</v>
      </c>
      <c r="M594" s="775">
        <f t="shared" si="192"/>
        <v>12.451539338654499</v>
      </c>
      <c r="N594" s="775">
        <f t="shared" si="192"/>
        <v>12.246294184720625</v>
      </c>
      <c r="O594" s="787">
        <f t="shared" si="192"/>
        <v>14.25313568985176</v>
      </c>
      <c r="P594" s="774">
        <f t="shared" si="192"/>
        <v>7.0467502850627142</v>
      </c>
      <c r="Q594" s="775">
        <f t="shared" si="192"/>
        <v>5.2907639680729801</v>
      </c>
      <c r="R594" s="775">
        <f t="shared" si="192"/>
        <v>1.8928164196123163</v>
      </c>
      <c r="S594" s="775">
        <f t="shared" si="192"/>
        <v>5.4047890535917844</v>
      </c>
      <c r="T594" s="775">
        <f t="shared" si="192"/>
        <v>7.8677309007981791</v>
      </c>
      <c r="U594" s="775">
        <f t="shared" si="192"/>
        <v>12.884834663625995</v>
      </c>
      <c r="V594" s="787">
        <f t="shared" si="192"/>
        <v>13.888255416191569</v>
      </c>
      <c r="W594" s="411">
        <f t="shared" si="192"/>
        <v>9.8745724059292996</v>
      </c>
      <c r="X594" s="955"/>
      <c r="Y594" s="955"/>
      <c r="Z594" s="955"/>
    </row>
    <row r="595" spans="1:26" ht="13.5" thickBot="1" x14ac:dyDescent="0.25">
      <c r="A595" s="231" t="s">
        <v>27</v>
      </c>
      <c r="B595" s="220">
        <f>B591-B577</f>
        <v>113</v>
      </c>
      <c r="C595" s="221">
        <f t="shared" ref="C595:W595" si="193">C591-C577</f>
        <v>107</v>
      </c>
      <c r="D595" s="221">
        <f t="shared" si="193"/>
        <v>25</v>
      </c>
      <c r="E595" s="221">
        <f t="shared" si="193"/>
        <v>-146</v>
      </c>
      <c r="F595" s="221">
        <f t="shared" si="193"/>
        <v>-82</v>
      </c>
      <c r="G595" s="221">
        <f t="shared" si="193"/>
        <v>49</v>
      </c>
      <c r="H595" s="226">
        <f t="shared" si="193"/>
        <v>-3</v>
      </c>
      <c r="I595" s="220">
        <f t="shared" si="193"/>
        <v>128</v>
      </c>
      <c r="J595" s="221">
        <f t="shared" si="193"/>
        <v>-43</v>
      </c>
      <c r="K595" s="221">
        <f t="shared" si="193"/>
        <v>134</v>
      </c>
      <c r="L595" s="221">
        <f t="shared" si="193"/>
        <v>300</v>
      </c>
      <c r="M595" s="221">
        <f t="shared" si="193"/>
        <v>52</v>
      </c>
      <c r="N595" s="221">
        <f t="shared" si="193"/>
        <v>-62</v>
      </c>
      <c r="O595" s="226">
        <f t="shared" si="193"/>
        <v>-107</v>
      </c>
      <c r="P595" s="220">
        <f t="shared" si="193"/>
        <v>75</v>
      </c>
      <c r="Q595" s="221">
        <f t="shared" si="193"/>
        <v>111</v>
      </c>
      <c r="R595" s="221">
        <f t="shared" si="193"/>
        <v>-170</v>
      </c>
      <c r="S595" s="221">
        <f t="shared" si="193"/>
        <v>-231</v>
      </c>
      <c r="T595" s="221">
        <f t="shared" si="193"/>
        <v>-106</v>
      </c>
      <c r="U595" s="221">
        <f t="shared" si="193"/>
        <v>31</v>
      </c>
      <c r="V595" s="226">
        <f t="shared" si="193"/>
        <v>-2</v>
      </c>
      <c r="W595" s="370">
        <f t="shared" si="193"/>
        <v>14</v>
      </c>
      <c r="X595" s="955"/>
      <c r="Y595" s="955"/>
      <c r="Z595" s="955"/>
    </row>
    <row r="596" spans="1:26" x14ac:dyDescent="0.2">
      <c r="A596" s="267" t="s">
        <v>52</v>
      </c>
      <c r="B596" s="856">
        <v>54</v>
      </c>
      <c r="C596" s="857">
        <v>55</v>
      </c>
      <c r="D596" s="857">
        <v>54</v>
      </c>
      <c r="E596" s="857">
        <v>12</v>
      </c>
      <c r="F596" s="857">
        <v>55</v>
      </c>
      <c r="G596" s="857">
        <v>53</v>
      </c>
      <c r="H596" s="858">
        <v>55</v>
      </c>
      <c r="I596" s="859">
        <v>51</v>
      </c>
      <c r="J596" s="857">
        <v>49</v>
      </c>
      <c r="K596" s="857">
        <v>50</v>
      </c>
      <c r="L596" s="857">
        <v>7</v>
      </c>
      <c r="M596" s="857">
        <v>51</v>
      </c>
      <c r="N596" s="857">
        <v>49</v>
      </c>
      <c r="O596" s="860">
        <v>52</v>
      </c>
      <c r="P596" s="851">
        <v>53</v>
      </c>
      <c r="Q596" s="852">
        <v>55</v>
      </c>
      <c r="R596" s="852">
        <v>55</v>
      </c>
      <c r="S596" s="852">
        <v>9</v>
      </c>
      <c r="T596" s="852">
        <v>53</v>
      </c>
      <c r="U596" s="852">
        <v>54</v>
      </c>
      <c r="V596" s="853">
        <v>55</v>
      </c>
      <c r="W596" s="371">
        <f>SUM(B596:V596)</f>
        <v>981</v>
      </c>
      <c r="X596" s="955" t="s">
        <v>56</v>
      </c>
      <c r="Y596" s="265">
        <f>W581-W596</f>
        <v>-910</v>
      </c>
      <c r="Z596" s="306" t="e">
        <f>Y596/W583</f>
        <v>#DIV/0!</v>
      </c>
    </row>
    <row r="597" spans="1:26" x14ac:dyDescent="0.2">
      <c r="A597" s="267" t="s">
        <v>28</v>
      </c>
      <c r="B597" s="979">
        <v>152</v>
      </c>
      <c r="C597" s="979">
        <v>152</v>
      </c>
      <c r="D597" s="980">
        <v>151.5</v>
      </c>
      <c r="E597" s="980">
        <v>152</v>
      </c>
      <c r="F597" s="980">
        <v>151</v>
      </c>
      <c r="G597" s="980">
        <v>150.5</v>
      </c>
      <c r="H597" s="980">
        <v>150.5</v>
      </c>
      <c r="I597" s="979">
        <v>152</v>
      </c>
      <c r="J597" s="979">
        <v>152</v>
      </c>
      <c r="K597" s="980">
        <v>151</v>
      </c>
      <c r="L597" s="980">
        <v>152</v>
      </c>
      <c r="M597" s="980">
        <v>150.5</v>
      </c>
      <c r="N597" s="980">
        <v>149.5</v>
      </c>
      <c r="O597" s="981">
        <v>149.5</v>
      </c>
      <c r="P597" s="979">
        <v>152</v>
      </c>
      <c r="Q597" s="979">
        <v>152</v>
      </c>
      <c r="R597" s="980">
        <v>151.5</v>
      </c>
      <c r="S597" s="980">
        <v>152</v>
      </c>
      <c r="T597" s="980">
        <v>151</v>
      </c>
      <c r="U597" s="980">
        <v>150.5</v>
      </c>
      <c r="V597" s="980">
        <v>150.5</v>
      </c>
      <c r="W597" s="956"/>
      <c r="X597" s="955" t="s">
        <v>57</v>
      </c>
      <c r="Y597" s="955">
        <v>150.53</v>
      </c>
      <c r="Z597" s="955"/>
    </row>
    <row r="598" spans="1:26" ht="13.5" thickBot="1" x14ac:dyDescent="0.25">
      <c r="A598" s="268" t="s">
        <v>26</v>
      </c>
      <c r="B598" s="550">
        <f>B597-B583</f>
        <v>1</v>
      </c>
      <c r="C598" s="551">
        <f t="shared" ref="C598:V598" si="194">C597-C583</f>
        <v>1</v>
      </c>
      <c r="D598" s="551">
        <f t="shared" si="194"/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33">
        <f t="shared" si="194"/>
        <v>1</v>
      </c>
      <c r="I598" s="550">
        <f t="shared" si="194"/>
        <v>1</v>
      </c>
      <c r="J598" s="551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0.5</v>
      </c>
      <c r="N598" s="551">
        <f t="shared" si="194"/>
        <v>1</v>
      </c>
      <c r="O598" s="533">
        <f t="shared" si="194"/>
        <v>1</v>
      </c>
      <c r="P598" s="550">
        <f t="shared" si="194"/>
        <v>1</v>
      </c>
      <c r="Q598" s="551">
        <f t="shared" si="194"/>
        <v>1</v>
      </c>
      <c r="R598" s="551">
        <f t="shared" si="194"/>
        <v>1.5</v>
      </c>
      <c r="S598" s="551">
        <f t="shared" si="194"/>
        <v>1</v>
      </c>
      <c r="T598" s="551">
        <f t="shared" si="194"/>
        <v>1</v>
      </c>
      <c r="U598" s="551">
        <f t="shared" si="194"/>
        <v>1</v>
      </c>
      <c r="V598" s="533">
        <f t="shared" si="194"/>
        <v>1</v>
      </c>
      <c r="W598" s="333"/>
      <c r="X598" s="955" t="s">
        <v>26</v>
      </c>
      <c r="Y598" s="955">
        <f>Y597-Y583</f>
        <v>0.22999999999998977</v>
      </c>
      <c r="Z598" s="955"/>
    </row>
    <row r="601" spans="1:26" ht="13.5" thickBot="1" x14ac:dyDescent="0.25"/>
    <row r="602" spans="1:26" ht="13.5" thickBot="1" x14ac:dyDescent="0.25">
      <c r="A602" s="272" t="s">
        <v>261</v>
      </c>
      <c r="B602" s="1003" t="s">
        <v>53</v>
      </c>
      <c r="C602" s="1004"/>
      <c r="D602" s="1004"/>
      <c r="E602" s="1004"/>
      <c r="F602" s="1004"/>
      <c r="G602" s="1004"/>
      <c r="H602" s="1005"/>
      <c r="I602" s="1003" t="s">
        <v>114</v>
      </c>
      <c r="J602" s="1004"/>
      <c r="K602" s="1004"/>
      <c r="L602" s="1004"/>
      <c r="M602" s="1004"/>
      <c r="N602" s="1004"/>
      <c r="O602" s="1005"/>
      <c r="P602" s="1003" t="s">
        <v>63</v>
      </c>
      <c r="Q602" s="1004"/>
      <c r="R602" s="1004"/>
      <c r="S602" s="1004"/>
      <c r="T602" s="1004"/>
      <c r="U602" s="1004"/>
      <c r="V602" s="1005"/>
      <c r="W602" s="1116" t="s">
        <v>0</v>
      </c>
      <c r="X602" s="960">
        <v>230</v>
      </c>
      <c r="Y602" s="960"/>
      <c r="Z602" s="960"/>
    </row>
    <row r="603" spans="1:26" x14ac:dyDescent="0.2">
      <c r="A603" s="231" t="s">
        <v>54</v>
      </c>
      <c r="B603" s="795">
        <v>1</v>
      </c>
      <c r="C603" s="796">
        <v>2</v>
      </c>
      <c r="D603" s="796">
        <v>3</v>
      </c>
      <c r="E603" s="796">
        <v>4</v>
      </c>
      <c r="F603" s="796">
        <v>5</v>
      </c>
      <c r="G603" s="796">
        <v>6</v>
      </c>
      <c r="H603" s="797">
        <v>7</v>
      </c>
      <c r="I603" s="795">
        <v>1</v>
      </c>
      <c r="J603" s="796">
        <v>2</v>
      </c>
      <c r="K603" s="796">
        <v>3</v>
      </c>
      <c r="L603" s="796">
        <v>4</v>
      </c>
      <c r="M603" s="796">
        <v>5</v>
      </c>
      <c r="N603" s="796">
        <v>6</v>
      </c>
      <c r="O603" s="797">
        <v>7</v>
      </c>
      <c r="P603" s="795">
        <v>1</v>
      </c>
      <c r="Q603" s="796">
        <v>2</v>
      </c>
      <c r="R603" s="796">
        <v>3</v>
      </c>
      <c r="S603" s="796">
        <v>4</v>
      </c>
      <c r="T603" s="796">
        <v>5</v>
      </c>
      <c r="U603" s="796">
        <v>6</v>
      </c>
      <c r="V603" s="797">
        <v>7</v>
      </c>
      <c r="W603" s="1118"/>
      <c r="X603" s="960"/>
      <c r="Y603" s="960"/>
      <c r="Z603" s="960"/>
    </row>
    <row r="604" spans="1:26" x14ac:dyDescent="0.2">
      <c r="A604" s="236" t="s">
        <v>3</v>
      </c>
      <c r="B604" s="874">
        <v>4400</v>
      </c>
      <c r="C604" s="849">
        <v>4400</v>
      </c>
      <c r="D604" s="849">
        <v>4400</v>
      </c>
      <c r="E604" s="849">
        <v>4400</v>
      </c>
      <c r="F604" s="849">
        <v>4400</v>
      </c>
      <c r="G604" s="849">
        <v>4400</v>
      </c>
      <c r="H604" s="848">
        <v>4400</v>
      </c>
      <c r="I604" s="874">
        <v>4400</v>
      </c>
      <c r="J604" s="849">
        <v>4400</v>
      </c>
      <c r="K604" s="849">
        <v>4400</v>
      </c>
      <c r="L604" s="849">
        <v>4400</v>
      </c>
      <c r="M604" s="849">
        <v>4400</v>
      </c>
      <c r="N604" s="849">
        <v>4400</v>
      </c>
      <c r="O604" s="848">
        <v>4400</v>
      </c>
      <c r="P604" s="874">
        <v>4400</v>
      </c>
      <c r="Q604" s="849">
        <v>4400</v>
      </c>
      <c r="R604" s="849">
        <v>4400</v>
      </c>
      <c r="S604" s="849">
        <v>4400</v>
      </c>
      <c r="T604" s="849">
        <v>4400</v>
      </c>
      <c r="U604" s="849">
        <v>4400</v>
      </c>
      <c r="V604" s="848">
        <v>4400</v>
      </c>
      <c r="W604" s="875">
        <v>4400</v>
      </c>
      <c r="X604" s="960"/>
      <c r="Y604" s="960"/>
      <c r="Z604" s="960"/>
    </row>
    <row r="605" spans="1:26" x14ac:dyDescent="0.2">
      <c r="A605" s="241" t="s">
        <v>6</v>
      </c>
      <c r="B605" s="300">
        <v>4591</v>
      </c>
      <c r="C605" s="301">
        <v>4682</v>
      </c>
      <c r="D605" s="301">
        <v>4911</v>
      </c>
      <c r="E605" s="301">
        <v>4350</v>
      </c>
      <c r="F605" s="301">
        <v>4768</v>
      </c>
      <c r="G605" s="301">
        <v>5036</v>
      </c>
      <c r="H605" s="394">
        <v>5303</v>
      </c>
      <c r="I605" s="300">
        <v>4515</v>
      </c>
      <c r="J605" s="301">
        <v>4668</v>
      </c>
      <c r="K605" s="301">
        <v>4827</v>
      </c>
      <c r="L605" s="301">
        <v>4232</v>
      </c>
      <c r="M605" s="301">
        <v>4890</v>
      </c>
      <c r="N605" s="301">
        <v>4894</v>
      </c>
      <c r="O605" s="394">
        <v>5226</v>
      </c>
      <c r="P605" s="300">
        <v>4393</v>
      </c>
      <c r="Q605" s="301">
        <v>4650</v>
      </c>
      <c r="R605" s="301">
        <v>4795</v>
      </c>
      <c r="S605" s="301">
        <v>4032</v>
      </c>
      <c r="T605" s="301">
        <v>4830</v>
      </c>
      <c r="U605" s="301">
        <v>4888</v>
      </c>
      <c r="V605" s="394">
        <v>5212</v>
      </c>
      <c r="W605" s="317">
        <v>4800</v>
      </c>
      <c r="X605" s="960"/>
      <c r="Y605" s="960"/>
      <c r="Z605" s="960"/>
    </row>
    <row r="606" spans="1:26" x14ac:dyDescent="0.2">
      <c r="A606" s="231" t="s">
        <v>7</v>
      </c>
      <c r="B606" s="302">
        <v>100</v>
      </c>
      <c r="C606" s="303">
        <v>100</v>
      </c>
      <c r="D606" s="304">
        <v>100</v>
      </c>
      <c r="E606" s="304">
        <v>100</v>
      </c>
      <c r="F606" s="304">
        <v>100</v>
      </c>
      <c r="G606" s="304">
        <v>100</v>
      </c>
      <c r="H606" s="395">
        <v>100</v>
      </c>
      <c r="I606" s="548">
        <v>100</v>
      </c>
      <c r="J606" s="304">
        <v>100</v>
      </c>
      <c r="K606" s="304">
        <v>91.7</v>
      </c>
      <c r="L606" s="304">
        <v>100</v>
      </c>
      <c r="M606" s="304">
        <v>100</v>
      </c>
      <c r="N606" s="304">
        <v>100</v>
      </c>
      <c r="O606" s="395">
        <v>91.7</v>
      </c>
      <c r="P606" s="548">
        <v>100</v>
      </c>
      <c r="Q606" s="304">
        <v>91.7</v>
      </c>
      <c r="R606" s="304">
        <v>100</v>
      </c>
      <c r="S606" s="304">
        <v>100</v>
      </c>
      <c r="T606" s="304">
        <v>100</v>
      </c>
      <c r="U606" s="304">
        <v>100</v>
      </c>
      <c r="V606" s="395">
        <v>100</v>
      </c>
      <c r="W606" s="248">
        <v>84.3</v>
      </c>
      <c r="X606" s="960"/>
      <c r="Y606" s="960"/>
      <c r="Z606" s="960"/>
    </row>
    <row r="607" spans="1:26" ht="13.5" thickBot="1" x14ac:dyDescent="0.25">
      <c r="A607" s="231" t="s">
        <v>8</v>
      </c>
      <c r="B607" s="698">
        <v>2.5000000000000001E-2</v>
      </c>
      <c r="C607" s="699">
        <v>3.7999999999999999E-2</v>
      </c>
      <c r="D607" s="801">
        <v>2.8000000000000001E-2</v>
      </c>
      <c r="E607" s="801">
        <v>7.8E-2</v>
      </c>
      <c r="F607" s="801">
        <v>2.3E-2</v>
      </c>
      <c r="G607" s="801">
        <v>2.9000000000000001E-2</v>
      </c>
      <c r="H607" s="802">
        <v>2.9000000000000001E-2</v>
      </c>
      <c r="I607" s="809">
        <v>3.9E-2</v>
      </c>
      <c r="J607" s="801">
        <v>5.1999999999999998E-2</v>
      </c>
      <c r="K607" s="801">
        <v>5.5E-2</v>
      </c>
      <c r="L607" s="801">
        <v>3.7999999999999999E-2</v>
      </c>
      <c r="M607" s="801">
        <v>3.3000000000000002E-2</v>
      </c>
      <c r="N607" s="801">
        <v>1.7000000000000001E-2</v>
      </c>
      <c r="O607" s="802">
        <v>0.05</v>
      </c>
      <c r="P607" s="809">
        <v>3.5999999999999997E-2</v>
      </c>
      <c r="Q607" s="801">
        <v>0.06</v>
      </c>
      <c r="R607" s="801">
        <v>3.5000000000000003E-2</v>
      </c>
      <c r="S607" s="801">
        <v>5.7000000000000002E-2</v>
      </c>
      <c r="T607" s="801">
        <v>0.03</v>
      </c>
      <c r="U607" s="801">
        <v>0.03</v>
      </c>
      <c r="V607" s="802">
        <v>2.4E-2</v>
      </c>
      <c r="W607" s="879">
        <v>6.8000000000000005E-2</v>
      </c>
      <c r="X607" s="960"/>
      <c r="Y607" s="960"/>
      <c r="Z607" s="960"/>
    </row>
    <row r="608" spans="1:26" x14ac:dyDescent="0.2">
      <c r="A608" s="241" t="s">
        <v>1</v>
      </c>
      <c r="B608" s="774">
        <f t="shared" ref="B608:W608" si="195">B605/B604*100-100</f>
        <v>4.3409090909090935</v>
      </c>
      <c r="C608" s="775">
        <f t="shared" si="195"/>
        <v>6.4090909090909207</v>
      </c>
      <c r="D608" s="775">
        <f t="shared" si="195"/>
        <v>11.613636363636374</v>
      </c>
      <c r="E608" s="775">
        <f t="shared" si="195"/>
        <v>-1.1363636363636402</v>
      </c>
      <c r="F608" s="775">
        <f t="shared" si="195"/>
        <v>8.363636363636374</v>
      </c>
      <c r="G608" s="775">
        <f t="shared" si="195"/>
        <v>14.454545454545453</v>
      </c>
      <c r="H608" s="787">
        <f t="shared" si="195"/>
        <v>20.52272727272728</v>
      </c>
      <c r="I608" s="774">
        <f t="shared" si="195"/>
        <v>2.6136363636363598</v>
      </c>
      <c r="J608" s="775">
        <f t="shared" si="195"/>
        <v>6.0909090909090793</v>
      </c>
      <c r="K608" s="775">
        <f t="shared" si="195"/>
        <v>9.704545454545439</v>
      </c>
      <c r="L608" s="775">
        <f t="shared" si="195"/>
        <v>-3.8181818181818272</v>
      </c>
      <c r="M608" s="775">
        <f t="shared" si="195"/>
        <v>11.136363636363626</v>
      </c>
      <c r="N608" s="775">
        <f t="shared" si="195"/>
        <v>11.227272727272734</v>
      </c>
      <c r="O608" s="787">
        <f t="shared" si="195"/>
        <v>18.77272727272728</v>
      </c>
      <c r="P608" s="774">
        <f t="shared" si="195"/>
        <v>-0.15909090909090651</v>
      </c>
      <c r="Q608" s="775">
        <f t="shared" si="195"/>
        <v>5.681818181818187</v>
      </c>
      <c r="R608" s="775">
        <f t="shared" si="195"/>
        <v>8.9772727272727337</v>
      </c>
      <c r="S608" s="775">
        <f t="shared" si="195"/>
        <v>-8.3636363636363598</v>
      </c>
      <c r="T608" s="775">
        <f t="shared" si="195"/>
        <v>9.7727272727272663</v>
      </c>
      <c r="U608" s="775">
        <f t="shared" si="195"/>
        <v>11.090909090909079</v>
      </c>
      <c r="V608" s="787">
        <f t="shared" si="195"/>
        <v>18.454545454545453</v>
      </c>
      <c r="W608" s="411">
        <f t="shared" si="195"/>
        <v>9.0909090909090793</v>
      </c>
      <c r="X608" s="960"/>
      <c r="Y608" s="960"/>
      <c r="Z608" s="960"/>
    </row>
    <row r="609" spans="1:26" ht="13.5" thickBot="1" x14ac:dyDescent="0.25">
      <c r="A609" s="231" t="s">
        <v>27</v>
      </c>
      <c r="B609" s="220">
        <f>B605-B591</f>
        <v>-40</v>
      </c>
      <c r="C609" s="221">
        <f t="shared" ref="C609:W609" si="196">C605-C591</f>
        <v>-220</v>
      </c>
      <c r="D609" s="221">
        <f t="shared" si="196"/>
        <v>84</v>
      </c>
      <c r="E609" s="221">
        <f t="shared" si="196"/>
        <v>-200</v>
      </c>
      <c r="F609" s="221">
        <f t="shared" si="196"/>
        <v>-81</v>
      </c>
      <c r="G609" s="221">
        <f t="shared" si="196"/>
        <v>-98</v>
      </c>
      <c r="H609" s="226">
        <f t="shared" si="196"/>
        <v>128</v>
      </c>
      <c r="I609" s="220">
        <f t="shared" si="196"/>
        <v>-124</v>
      </c>
      <c r="J609" s="221">
        <f t="shared" si="196"/>
        <v>-87</v>
      </c>
      <c r="K609" s="221">
        <f t="shared" si="196"/>
        <v>78</v>
      </c>
      <c r="L609" s="221">
        <f t="shared" si="196"/>
        <v>-165</v>
      </c>
      <c r="M609" s="221">
        <f t="shared" si="196"/>
        <v>-41</v>
      </c>
      <c r="N609" s="221">
        <f t="shared" si="196"/>
        <v>-28</v>
      </c>
      <c r="O609" s="226">
        <f t="shared" si="196"/>
        <v>216</v>
      </c>
      <c r="P609" s="220">
        <f t="shared" si="196"/>
        <v>-301</v>
      </c>
      <c r="Q609" s="221">
        <f t="shared" si="196"/>
        <v>33</v>
      </c>
      <c r="R609" s="221">
        <f t="shared" si="196"/>
        <v>327</v>
      </c>
      <c r="S609" s="221">
        <f t="shared" si="196"/>
        <v>-590</v>
      </c>
      <c r="T609" s="221">
        <f t="shared" si="196"/>
        <v>100</v>
      </c>
      <c r="U609" s="221">
        <f t="shared" si="196"/>
        <v>-62</v>
      </c>
      <c r="V609" s="226">
        <f t="shared" si="196"/>
        <v>218</v>
      </c>
      <c r="W609" s="370">
        <f t="shared" si="196"/>
        <v>-18</v>
      </c>
      <c r="X609" s="960"/>
      <c r="Y609" s="960"/>
      <c r="Z609" s="960"/>
    </row>
    <row r="610" spans="1:26" x14ac:dyDescent="0.2">
      <c r="A610" s="267" t="s">
        <v>52</v>
      </c>
      <c r="B610" s="856">
        <v>49</v>
      </c>
      <c r="C610" s="857">
        <v>50</v>
      </c>
      <c r="D610" s="857">
        <v>50</v>
      </c>
      <c r="E610" s="857">
        <v>10</v>
      </c>
      <c r="F610" s="857">
        <v>50</v>
      </c>
      <c r="G610" s="857">
        <v>49</v>
      </c>
      <c r="H610" s="858">
        <v>49</v>
      </c>
      <c r="I610" s="859">
        <v>43</v>
      </c>
      <c r="J610" s="857">
        <v>44</v>
      </c>
      <c r="K610" s="857">
        <v>45</v>
      </c>
      <c r="L610" s="857">
        <v>11</v>
      </c>
      <c r="M610" s="857">
        <v>45</v>
      </c>
      <c r="N610" s="857">
        <v>44</v>
      </c>
      <c r="O610" s="860">
        <v>44</v>
      </c>
      <c r="P610" s="851">
        <v>48</v>
      </c>
      <c r="Q610" s="852">
        <v>49</v>
      </c>
      <c r="R610" s="852">
        <v>49</v>
      </c>
      <c r="S610" s="852">
        <v>9</v>
      </c>
      <c r="T610" s="852">
        <v>50</v>
      </c>
      <c r="U610" s="852">
        <v>49</v>
      </c>
      <c r="V610" s="853">
        <v>48</v>
      </c>
      <c r="W610" s="371">
        <f>SUM(B610:V610)</f>
        <v>885</v>
      </c>
      <c r="X610" s="960" t="s">
        <v>56</v>
      </c>
      <c r="Y610" s="265">
        <f>W595-W610</f>
        <v>-871</v>
      </c>
      <c r="Z610" s="306" t="e">
        <f>Y610/W597</f>
        <v>#DIV/0!</v>
      </c>
    </row>
    <row r="611" spans="1:26" x14ac:dyDescent="0.2">
      <c r="A611" s="267" t="s">
        <v>28</v>
      </c>
      <c r="B611" s="979">
        <v>152</v>
      </c>
      <c r="C611" s="979">
        <v>152</v>
      </c>
      <c r="D611" s="980">
        <v>151.5</v>
      </c>
      <c r="E611" s="980">
        <v>152</v>
      </c>
      <c r="F611" s="980">
        <v>151</v>
      </c>
      <c r="G611" s="980">
        <v>150.5</v>
      </c>
      <c r="H611" s="980">
        <v>150.5</v>
      </c>
      <c r="I611" s="979">
        <v>152</v>
      </c>
      <c r="J611" s="979">
        <v>152</v>
      </c>
      <c r="K611" s="980">
        <v>151</v>
      </c>
      <c r="L611" s="980">
        <v>152</v>
      </c>
      <c r="M611" s="980">
        <v>150.5</v>
      </c>
      <c r="N611" s="980">
        <v>149.5</v>
      </c>
      <c r="O611" s="981">
        <v>149.5</v>
      </c>
      <c r="P611" s="979">
        <v>152</v>
      </c>
      <c r="Q611" s="979">
        <v>152</v>
      </c>
      <c r="R611" s="980">
        <v>151.5</v>
      </c>
      <c r="S611" s="980">
        <v>152</v>
      </c>
      <c r="T611" s="980">
        <v>151</v>
      </c>
      <c r="U611" s="980">
        <v>150.5</v>
      </c>
      <c r="V611" s="980">
        <v>150.5</v>
      </c>
      <c r="W611" s="961">
        <v>151.17227319062178</v>
      </c>
      <c r="X611" s="960" t="s">
        <v>57</v>
      </c>
      <c r="Y611" s="960">
        <v>151.16999999999999</v>
      </c>
      <c r="Z611" s="960"/>
    </row>
    <row r="612" spans="1:26" ht="13.5" thickBot="1" x14ac:dyDescent="0.25">
      <c r="A612" s="268" t="s">
        <v>26</v>
      </c>
      <c r="B612" s="550">
        <f>B611-B597</f>
        <v>0</v>
      </c>
      <c r="C612" s="551">
        <f t="shared" ref="C612:V612" si="197">C611-C597</f>
        <v>0</v>
      </c>
      <c r="D612" s="551">
        <f t="shared" si="197"/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33">
        <f t="shared" si="197"/>
        <v>0</v>
      </c>
      <c r="I612" s="550">
        <f t="shared" si="197"/>
        <v>0</v>
      </c>
      <c r="J612" s="551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33">
        <f t="shared" si="197"/>
        <v>0</v>
      </c>
      <c r="P612" s="550">
        <f t="shared" si="197"/>
        <v>0</v>
      </c>
      <c r="Q612" s="551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33">
        <f t="shared" si="197"/>
        <v>0</v>
      </c>
      <c r="W612" s="333"/>
      <c r="X612" s="960" t="s">
        <v>26</v>
      </c>
      <c r="Y612" s="960">
        <f>Y611-Y597</f>
        <v>0.63999999999998636</v>
      </c>
      <c r="Z612" s="960"/>
    </row>
    <row r="615" spans="1:26" ht="13.5" thickBot="1" x14ac:dyDescent="0.25"/>
    <row r="616" spans="1:26" ht="13.5" thickBot="1" x14ac:dyDescent="0.25">
      <c r="A616" s="272" t="s">
        <v>262</v>
      </c>
      <c r="B616" s="1003" t="s">
        <v>53</v>
      </c>
      <c r="C616" s="1004"/>
      <c r="D616" s="1004"/>
      <c r="E616" s="1004"/>
      <c r="F616" s="1004"/>
      <c r="G616" s="1004"/>
      <c r="H616" s="1005"/>
      <c r="I616" s="1003" t="s">
        <v>114</v>
      </c>
      <c r="J616" s="1004"/>
      <c r="K616" s="1004"/>
      <c r="L616" s="1004"/>
      <c r="M616" s="1004"/>
      <c r="N616" s="1004"/>
      <c r="O616" s="1005"/>
      <c r="P616" s="1003" t="s">
        <v>63</v>
      </c>
      <c r="Q616" s="1004"/>
      <c r="R616" s="1004"/>
      <c r="S616" s="1004"/>
      <c r="T616" s="1004"/>
      <c r="U616" s="1004"/>
      <c r="V616" s="1005"/>
      <c r="W616" s="977" t="s">
        <v>0</v>
      </c>
      <c r="X616" s="966">
        <v>230</v>
      </c>
      <c r="Y616" s="966"/>
      <c r="Z616" s="966"/>
    </row>
    <row r="617" spans="1:26" x14ac:dyDescent="0.2">
      <c r="A617" s="231" t="s">
        <v>54</v>
      </c>
      <c r="B617" s="795">
        <v>1</v>
      </c>
      <c r="C617" s="796">
        <v>2</v>
      </c>
      <c r="D617" s="796">
        <v>3</v>
      </c>
      <c r="E617" s="796">
        <v>4</v>
      </c>
      <c r="F617" s="796">
        <v>5</v>
      </c>
      <c r="G617" s="796">
        <v>6</v>
      </c>
      <c r="H617" s="797">
        <v>7</v>
      </c>
      <c r="I617" s="795">
        <v>1</v>
      </c>
      <c r="J617" s="796">
        <v>2</v>
      </c>
      <c r="K617" s="796">
        <v>3</v>
      </c>
      <c r="L617" s="796">
        <v>4</v>
      </c>
      <c r="M617" s="796">
        <v>5</v>
      </c>
      <c r="N617" s="796">
        <v>6</v>
      </c>
      <c r="O617" s="797">
        <v>7</v>
      </c>
      <c r="P617" s="795">
        <v>1</v>
      </c>
      <c r="Q617" s="796">
        <v>2</v>
      </c>
      <c r="R617" s="796">
        <v>3</v>
      </c>
      <c r="S617" s="796">
        <v>4</v>
      </c>
      <c r="T617" s="796">
        <v>5</v>
      </c>
      <c r="U617" s="796">
        <v>6</v>
      </c>
      <c r="V617" s="797">
        <v>7</v>
      </c>
      <c r="W617" s="978"/>
      <c r="X617" s="966"/>
      <c r="Y617" s="966"/>
      <c r="Z617" s="966"/>
    </row>
    <row r="618" spans="1:26" x14ac:dyDescent="0.2">
      <c r="A618" s="236" t="s">
        <v>3</v>
      </c>
      <c r="B618" s="874">
        <v>4415</v>
      </c>
      <c r="C618" s="849">
        <v>4415</v>
      </c>
      <c r="D618" s="849">
        <v>4415</v>
      </c>
      <c r="E618" s="849">
        <v>4415</v>
      </c>
      <c r="F618" s="849">
        <v>4415</v>
      </c>
      <c r="G618" s="849">
        <v>4415</v>
      </c>
      <c r="H618" s="848">
        <v>4415</v>
      </c>
      <c r="I618" s="874">
        <v>4415</v>
      </c>
      <c r="J618" s="849">
        <v>4415</v>
      </c>
      <c r="K618" s="849">
        <v>4415</v>
      </c>
      <c r="L618" s="849">
        <v>4415</v>
      </c>
      <c r="M618" s="849">
        <v>4415</v>
      </c>
      <c r="N618" s="849">
        <v>4415</v>
      </c>
      <c r="O618" s="848">
        <v>4415</v>
      </c>
      <c r="P618" s="874">
        <v>4415</v>
      </c>
      <c r="Q618" s="849">
        <v>4415</v>
      </c>
      <c r="R618" s="849">
        <v>4415</v>
      </c>
      <c r="S618" s="849">
        <v>4415</v>
      </c>
      <c r="T618" s="849">
        <v>4415</v>
      </c>
      <c r="U618" s="849">
        <v>4415</v>
      </c>
      <c r="V618" s="848">
        <v>4415</v>
      </c>
      <c r="W618" s="875">
        <v>4415</v>
      </c>
      <c r="X618" s="966"/>
      <c r="Y618" s="966"/>
      <c r="Z618" s="966"/>
    </row>
    <row r="619" spans="1:26" x14ac:dyDescent="0.2">
      <c r="A619" s="241" t="s">
        <v>6</v>
      </c>
      <c r="B619" s="300">
        <v>4695</v>
      </c>
      <c r="C619" s="301">
        <v>4771</v>
      </c>
      <c r="D619" s="301">
        <v>4950</v>
      </c>
      <c r="E619" s="301">
        <v>4350</v>
      </c>
      <c r="F619" s="301">
        <v>4897</v>
      </c>
      <c r="G619" s="301">
        <v>5072</v>
      </c>
      <c r="H619" s="394">
        <v>5311</v>
      </c>
      <c r="I619" s="300">
        <v>4674</v>
      </c>
      <c r="J619" s="301">
        <v>4772</v>
      </c>
      <c r="K619" s="301">
        <v>4866</v>
      </c>
      <c r="L619" s="301">
        <v>4164</v>
      </c>
      <c r="M619" s="301">
        <v>5034</v>
      </c>
      <c r="N619" s="301">
        <v>4978</v>
      </c>
      <c r="O619" s="394">
        <v>5304</v>
      </c>
      <c r="P619" s="300">
        <v>4585</v>
      </c>
      <c r="Q619" s="301">
        <v>4711</v>
      </c>
      <c r="R619" s="301">
        <v>4811</v>
      </c>
      <c r="S619" s="301">
        <v>4335</v>
      </c>
      <c r="T619" s="301">
        <v>4935</v>
      </c>
      <c r="U619" s="301">
        <v>4950</v>
      </c>
      <c r="V619" s="394">
        <v>5348</v>
      </c>
      <c r="W619" s="317">
        <v>4889</v>
      </c>
      <c r="X619" s="966"/>
      <c r="Y619" s="966"/>
      <c r="Z619" s="966"/>
    </row>
    <row r="620" spans="1:26" x14ac:dyDescent="0.2">
      <c r="A620" s="231" t="s">
        <v>7</v>
      </c>
      <c r="B620" s="302">
        <v>92.3</v>
      </c>
      <c r="C620" s="303">
        <v>100</v>
      </c>
      <c r="D620" s="304">
        <v>100</v>
      </c>
      <c r="E620" s="304">
        <v>60</v>
      </c>
      <c r="F620" s="304">
        <v>100</v>
      </c>
      <c r="G620" s="304">
        <v>100</v>
      </c>
      <c r="H620" s="395">
        <v>91.7</v>
      </c>
      <c r="I620" s="548">
        <v>100</v>
      </c>
      <c r="J620" s="304">
        <v>100</v>
      </c>
      <c r="K620" s="304">
        <v>91.7</v>
      </c>
      <c r="L620" s="304">
        <v>100</v>
      </c>
      <c r="M620" s="304">
        <v>100</v>
      </c>
      <c r="N620" s="304">
        <v>100</v>
      </c>
      <c r="O620" s="395">
        <v>91.7</v>
      </c>
      <c r="P620" s="548">
        <v>100</v>
      </c>
      <c r="Q620" s="304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95">
        <v>100</v>
      </c>
      <c r="W620" s="248">
        <v>88.3</v>
      </c>
      <c r="X620" s="966"/>
      <c r="Y620" s="966"/>
      <c r="Z620" s="966"/>
    </row>
    <row r="621" spans="1:26" ht="13.5" thickBot="1" x14ac:dyDescent="0.25">
      <c r="A621" s="231" t="s">
        <v>8</v>
      </c>
      <c r="B621" s="698">
        <v>4.3999999999999997E-2</v>
      </c>
      <c r="C621" s="699">
        <v>3.5999999999999997E-2</v>
      </c>
      <c r="D621" s="801">
        <v>2.8000000000000001E-2</v>
      </c>
      <c r="E621" s="801">
        <v>9.0999999999999998E-2</v>
      </c>
      <c r="F621" s="801">
        <v>2.3E-2</v>
      </c>
      <c r="G621" s="801">
        <v>4.1000000000000002E-2</v>
      </c>
      <c r="H621" s="802">
        <v>4.9000000000000002E-2</v>
      </c>
      <c r="I621" s="809">
        <v>2.4E-2</v>
      </c>
      <c r="J621" s="801">
        <v>4.1000000000000002E-2</v>
      </c>
      <c r="K621" s="801">
        <v>5.0999999999999997E-2</v>
      </c>
      <c r="L621" s="801">
        <v>6.0999999999999999E-2</v>
      </c>
      <c r="M621" s="801">
        <v>3.4000000000000002E-2</v>
      </c>
      <c r="N621" s="801">
        <v>3.5999999999999997E-2</v>
      </c>
      <c r="O621" s="802">
        <v>0.05</v>
      </c>
      <c r="P621" s="809">
        <v>2.8000000000000001E-2</v>
      </c>
      <c r="Q621" s="801">
        <v>4.2000000000000003E-2</v>
      </c>
      <c r="R621" s="801">
        <v>3.4000000000000002E-2</v>
      </c>
      <c r="S621" s="801">
        <v>0.03</v>
      </c>
      <c r="T621" s="801">
        <v>3.5999999999999997E-2</v>
      </c>
      <c r="U621" s="801">
        <v>2.4E-2</v>
      </c>
      <c r="V621" s="802">
        <v>0.03</v>
      </c>
      <c r="W621" s="879">
        <v>6.5000000000000002E-2</v>
      </c>
      <c r="X621" s="966"/>
      <c r="Y621" s="966"/>
      <c r="Z621" s="966"/>
    </row>
    <row r="622" spans="1:26" x14ac:dyDescent="0.2">
      <c r="A622" s="241" t="s">
        <v>1</v>
      </c>
      <c r="B622" s="774">
        <f t="shared" ref="B622:W622" si="198">B619/B618*100-100</f>
        <v>6.3420158550396337</v>
      </c>
      <c r="C622" s="775">
        <f t="shared" si="198"/>
        <v>8.0634201585504002</v>
      </c>
      <c r="D622" s="775">
        <f t="shared" si="198"/>
        <v>12.117780294450739</v>
      </c>
      <c r="E622" s="775">
        <f t="shared" si="198"/>
        <v>-1.4722536806342106</v>
      </c>
      <c r="F622" s="775">
        <f t="shared" si="198"/>
        <v>10.917327293318223</v>
      </c>
      <c r="G622" s="775">
        <f t="shared" si="198"/>
        <v>14.881087202718007</v>
      </c>
      <c r="H622" s="787">
        <f t="shared" si="198"/>
        <v>20.294450736126834</v>
      </c>
      <c r="I622" s="774">
        <f t="shared" si="198"/>
        <v>5.8663646659116608</v>
      </c>
      <c r="J622" s="775">
        <f t="shared" si="198"/>
        <v>8.086070215175539</v>
      </c>
      <c r="K622" s="775">
        <f t="shared" si="198"/>
        <v>10.215175537938848</v>
      </c>
      <c r="L622" s="775">
        <f t="shared" si="198"/>
        <v>-5.6851642129105358</v>
      </c>
      <c r="M622" s="775">
        <f t="shared" si="198"/>
        <v>14.020385050962631</v>
      </c>
      <c r="N622" s="775">
        <f t="shared" si="198"/>
        <v>12.751981879954698</v>
      </c>
      <c r="O622" s="787">
        <f t="shared" si="198"/>
        <v>20.135900339750862</v>
      </c>
      <c r="P622" s="774">
        <f t="shared" si="198"/>
        <v>3.8505096262740608</v>
      </c>
      <c r="Q622" s="775">
        <f t="shared" si="198"/>
        <v>6.7044167610418981</v>
      </c>
      <c r="R622" s="775">
        <f t="shared" si="198"/>
        <v>8.969422423556054</v>
      </c>
      <c r="S622" s="775">
        <f t="shared" si="198"/>
        <v>-1.8120045300113219</v>
      </c>
      <c r="T622" s="775">
        <f t="shared" si="198"/>
        <v>11.778029445073628</v>
      </c>
      <c r="U622" s="775">
        <f t="shared" si="198"/>
        <v>12.117780294450739</v>
      </c>
      <c r="V622" s="787">
        <f t="shared" si="198"/>
        <v>21.132502831257071</v>
      </c>
      <c r="W622" s="411">
        <f t="shared" si="198"/>
        <v>10.736126840317112</v>
      </c>
      <c r="X622" s="966"/>
      <c r="Y622" s="966"/>
      <c r="Z622" s="966"/>
    </row>
    <row r="623" spans="1:26" ht="13.5" thickBot="1" x14ac:dyDescent="0.25">
      <c r="A623" s="231" t="s">
        <v>27</v>
      </c>
      <c r="B623" s="220">
        <f>B619-B605</f>
        <v>104</v>
      </c>
      <c r="C623" s="221">
        <f t="shared" ref="C623:V623" si="199">C619-C605</f>
        <v>89</v>
      </c>
      <c r="D623" s="221">
        <f t="shared" si="199"/>
        <v>39</v>
      </c>
      <c r="E623" s="221">
        <f t="shared" si="199"/>
        <v>0</v>
      </c>
      <c r="F623" s="221">
        <f t="shared" si="199"/>
        <v>129</v>
      </c>
      <c r="G623" s="221">
        <f t="shared" si="199"/>
        <v>36</v>
      </c>
      <c r="H623" s="226">
        <f t="shared" si="199"/>
        <v>8</v>
      </c>
      <c r="I623" s="220">
        <f t="shared" si="199"/>
        <v>159</v>
      </c>
      <c r="J623" s="221">
        <f t="shared" si="199"/>
        <v>104</v>
      </c>
      <c r="K623" s="221">
        <f t="shared" si="199"/>
        <v>39</v>
      </c>
      <c r="L623" s="221">
        <f t="shared" si="199"/>
        <v>-68</v>
      </c>
      <c r="M623" s="221">
        <f t="shared" si="199"/>
        <v>144</v>
      </c>
      <c r="N623" s="221">
        <f t="shared" si="199"/>
        <v>84</v>
      </c>
      <c r="O623" s="226">
        <f t="shared" si="199"/>
        <v>78</v>
      </c>
      <c r="P623" s="220">
        <f t="shared" si="199"/>
        <v>192</v>
      </c>
      <c r="Q623" s="221">
        <f t="shared" si="199"/>
        <v>61</v>
      </c>
      <c r="R623" s="221">
        <f t="shared" si="199"/>
        <v>16</v>
      </c>
      <c r="S623" s="221">
        <f t="shared" si="199"/>
        <v>303</v>
      </c>
      <c r="T623" s="221">
        <f t="shared" si="199"/>
        <v>105</v>
      </c>
      <c r="U623" s="221">
        <f t="shared" si="199"/>
        <v>62</v>
      </c>
      <c r="V623" s="226">
        <f t="shared" si="199"/>
        <v>136</v>
      </c>
      <c r="W623" s="370">
        <f>W619-W605</f>
        <v>89</v>
      </c>
      <c r="X623" s="966"/>
      <c r="Y623" s="966"/>
      <c r="Z623" s="966"/>
    </row>
    <row r="624" spans="1:26" x14ac:dyDescent="0.2">
      <c r="A624" s="267" t="s">
        <v>52</v>
      </c>
      <c r="B624" s="856">
        <v>49</v>
      </c>
      <c r="C624" s="857">
        <v>50</v>
      </c>
      <c r="D624" s="857">
        <v>50</v>
      </c>
      <c r="E624" s="857">
        <v>10</v>
      </c>
      <c r="F624" s="857">
        <v>50</v>
      </c>
      <c r="G624" s="857">
        <v>49</v>
      </c>
      <c r="H624" s="858">
        <v>49</v>
      </c>
      <c r="I624" s="859">
        <v>43</v>
      </c>
      <c r="J624" s="857">
        <v>44</v>
      </c>
      <c r="K624" s="857">
        <v>45</v>
      </c>
      <c r="L624" s="857">
        <v>11</v>
      </c>
      <c r="M624" s="857">
        <v>45</v>
      </c>
      <c r="N624" s="857">
        <v>44</v>
      </c>
      <c r="O624" s="860">
        <v>44</v>
      </c>
      <c r="P624" s="851">
        <v>48</v>
      </c>
      <c r="Q624" s="852">
        <v>49</v>
      </c>
      <c r="R624" s="852">
        <v>49</v>
      </c>
      <c r="S624" s="852">
        <v>9</v>
      </c>
      <c r="T624" s="852">
        <v>50</v>
      </c>
      <c r="U624" s="852">
        <v>49</v>
      </c>
      <c r="V624" s="853">
        <v>48</v>
      </c>
      <c r="W624" s="371">
        <f>SUM(B624:V624)</f>
        <v>885</v>
      </c>
      <c r="X624" s="966" t="s">
        <v>56</v>
      </c>
      <c r="Y624" s="265">
        <f>W610-W624</f>
        <v>0</v>
      </c>
      <c r="Z624" s="306">
        <f>Y624/W610</f>
        <v>0</v>
      </c>
    </row>
    <row r="625" spans="1:26" x14ac:dyDescent="0.2">
      <c r="A625" s="267" t="s">
        <v>28</v>
      </c>
      <c r="B625" s="971">
        <v>152</v>
      </c>
      <c r="C625" s="971">
        <v>152</v>
      </c>
      <c r="D625" s="972">
        <v>151.5</v>
      </c>
      <c r="E625" s="972">
        <v>152</v>
      </c>
      <c r="F625" s="972">
        <v>151</v>
      </c>
      <c r="G625" s="972">
        <v>150.5</v>
      </c>
      <c r="H625" s="972">
        <v>150.5</v>
      </c>
      <c r="I625" s="971">
        <v>152</v>
      </c>
      <c r="J625" s="971">
        <v>152</v>
      </c>
      <c r="K625" s="972">
        <v>151</v>
      </c>
      <c r="L625" s="972">
        <v>152</v>
      </c>
      <c r="M625" s="972">
        <v>150.5</v>
      </c>
      <c r="N625" s="972">
        <v>149.5</v>
      </c>
      <c r="O625" s="973">
        <v>149.5</v>
      </c>
      <c r="P625" s="971">
        <v>152</v>
      </c>
      <c r="Q625" s="971">
        <v>152</v>
      </c>
      <c r="R625" s="972">
        <v>151.5</v>
      </c>
      <c r="S625" s="972">
        <v>152</v>
      </c>
      <c r="T625" s="972">
        <v>151</v>
      </c>
      <c r="U625" s="972">
        <v>150.5</v>
      </c>
      <c r="V625" s="972">
        <v>150.5</v>
      </c>
      <c r="W625" s="967"/>
      <c r="X625" s="966" t="s">
        <v>57</v>
      </c>
      <c r="Y625" s="966">
        <v>151.9</v>
      </c>
      <c r="Z625" s="966"/>
    </row>
    <row r="626" spans="1:26" ht="13.5" thickBot="1" x14ac:dyDescent="0.25">
      <c r="A626" s="268" t="s">
        <v>26</v>
      </c>
      <c r="B626" s="550">
        <f>B625-B611</f>
        <v>0</v>
      </c>
      <c r="C626" s="551">
        <f t="shared" ref="C626:V626" si="200">C625-C611</f>
        <v>0</v>
      </c>
      <c r="D626" s="551">
        <f t="shared" si="200"/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33">
        <f t="shared" si="200"/>
        <v>0</v>
      </c>
      <c r="I626" s="550">
        <f t="shared" si="200"/>
        <v>0</v>
      </c>
      <c r="J626" s="551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33">
        <f t="shared" si="200"/>
        <v>0</v>
      </c>
      <c r="P626" s="550">
        <f t="shared" si="200"/>
        <v>0</v>
      </c>
      <c r="Q626" s="551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33">
        <f t="shared" si="200"/>
        <v>0</v>
      </c>
      <c r="W626" s="333"/>
      <c r="X626" s="966" t="s">
        <v>26</v>
      </c>
      <c r="Y626" s="966">
        <f>Y625-Y611</f>
        <v>0.73000000000001819</v>
      </c>
      <c r="Z626" s="966"/>
    </row>
    <row r="629" spans="1:26" ht="13.5" thickBot="1" x14ac:dyDescent="0.25"/>
    <row r="630" spans="1:26" ht="13.5" thickBot="1" x14ac:dyDescent="0.25">
      <c r="A630" s="272" t="s">
        <v>263</v>
      </c>
      <c r="B630" s="1003" t="s">
        <v>53</v>
      </c>
      <c r="C630" s="1004"/>
      <c r="D630" s="1004"/>
      <c r="E630" s="1004"/>
      <c r="F630" s="1004"/>
      <c r="G630" s="1004"/>
      <c r="H630" s="1005"/>
      <c r="I630" s="1003" t="s">
        <v>114</v>
      </c>
      <c r="J630" s="1004"/>
      <c r="K630" s="1004"/>
      <c r="L630" s="1004"/>
      <c r="M630" s="1004"/>
      <c r="N630" s="1004"/>
      <c r="O630" s="1005"/>
      <c r="P630" s="1003" t="s">
        <v>63</v>
      </c>
      <c r="Q630" s="1004"/>
      <c r="R630" s="1004"/>
      <c r="S630" s="1004"/>
      <c r="T630" s="1004"/>
      <c r="U630" s="1004"/>
      <c r="V630" s="1005"/>
      <c r="W630" s="996" t="s">
        <v>0</v>
      </c>
      <c r="X630" s="986">
        <v>230</v>
      </c>
      <c r="Y630" s="986"/>
      <c r="Z630" s="986"/>
    </row>
    <row r="631" spans="1:26" x14ac:dyDescent="0.2">
      <c r="A631" s="231" t="s">
        <v>54</v>
      </c>
      <c r="B631" s="795">
        <v>1</v>
      </c>
      <c r="C631" s="796">
        <v>2</v>
      </c>
      <c r="D631" s="796">
        <v>3</v>
      </c>
      <c r="E631" s="796">
        <v>4</v>
      </c>
      <c r="F631" s="796">
        <v>5</v>
      </c>
      <c r="G631" s="796">
        <v>6</v>
      </c>
      <c r="H631" s="797">
        <v>7</v>
      </c>
      <c r="I631" s="795">
        <v>1</v>
      </c>
      <c r="J631" s="796">
        <v>2</v>
      </c>
      <c r="K631" s="796">
        <v>3</v>
      </c>
      <c r="L631" s="796">
        <v>4</v>
      </c>
      <c r="M631" s="796">
        <v>5</v>
      </c>
      <c r="N631" s="796">
        <v>6</v>
      </c>
      <c r="O631" s="797">
        <v>7</v>
      </c>
      <c r="P631" s="795">
        <v>1</v>
      </c>
      <c r="Q631" s="796">
        <v>2</v>
      </c>
      <c r="R631" s="796">
        <v>3</v>
      </c>
      <c r="S631" s="796">
        <v>4</v>
      </c>
      <c r="T631" s="796">
        <v>5</v>
      </c>
      <c r="U631" s="796">
        <v>6</v>
      </c>
      <c r="V631" s="797">
        <v>7</v>
      </c>
      <c r="W631" s="997"/>
      <c r="X631" s="986"/>
      <c r="Y631" s="986"/>
      <c r="Z631" s="986"/>
    </row>
    <row r="632" spans="1:26" x14ac:dyDescent="0.2">
      <c r="A632" s="236" t="s">
        <v>3</v>
      </c>
      <c r="B632" s="874">
        <v>4430</v>
      </c>
      <c r="C632" s="849">
        <v>4430</v>
      </c>
      <c r="D632" s="849">
        <v>4430</v>
      </c>
      <c r="E632" s="849">
        <v>4430</v>
      </c>
      <c r="F632" s="849">
        <v>4430</v>
      </c>
      <c r="G632" s="849">
        <v>4430</v>
      </c>
      <c r="H632" s="848">
        <v>4430</v>
      </c>
      <c r="I632" s="874">
        <v>4430</v>
      </c>
      <c r="J632" s="849">
        <v>4430</v>
      </c>
      <c r="K632" s="849">
        <v>4430</v>
      </c>
      <c r="L632" s="849">
        <v>4430</v>
      </c>
      <c r="M632" s="849">
        <v>4430</v>
      </c>
      <c r="N632" s="849">
        <v>4430</v>
      </c>
      <c r="O632" s="848">
        <v>4430</v>
      </c>
      <c r="P632" s="874">
        <v>4430</v>
      </c>
      <c r="Q632" s="849">
        <v>4430</v>
      </c>
      <c r="R632" s="849">
        <v>4430</v>
      </c>
      <c r="S632" s="849">
        <v>4430</v>
      </c>
      <c r="T632" s="849">
        <v>4430</v>
      </c>
      <c r="U632" s="849">
        <v>4430</v>
      </c>
      <c r="V632" s="848">
        <v>4430</v>
      </c>
      <c r="W632" s="875">
        <v>4430</v>
      </c>
      <c r="X632" s="986"/>
      <c r="Y632" s="986"/>
      <c r="Z632" s="986"/>
    </row>
    <row r="633" spans="1:26" x14ac:dyDescent="0.2">
      <c r="A633" s="241" t="s">
        <v>6</v>
      </c>
      <c r="B633" s="300">
        <v>4784</v>
      </c>
      <c r="C633" s="301">
        <v>4817</v>
      </c>
      <c r="D633" s="301">
        <v>4983</v>
      </c>
      <c r="E633" s="301">
        <v>4339</v>
      </c>
      <c r="F633" s="301">
        <v>5007</v>
      </c>
      <c r="G633" s="301">
        <v>5046</v>
      </c>
      <c r="H633" s="394">
        <v>5325</v>
      </c>
      <c r="I633" s="300">
        <v>4634</v>
      </c>
      <c r="J633" s="301">
        <v>4755</v>
      </c>
      <c r="K633" s="301">
        <v>4980</v>
      </c>
      <c r="L633" s="301">
        <v>4392</v>
      </c>
      <c r="M633" s="301">
        <v>4971</v>
      </c>
      <c r="N633" s="301">
        <v>4870</v>
      </c>
      <c r="O633" s="394">
        <v>5306</v>
      </c>
      <c r="P633" s="300">
        <v>4596</v>
      </c>
      <c r="Q633" s="301">
        <v>4749</v>
      </c>
      <c r="R633" s="301">
        <v>4808</v>
      </c>
      <c r="S633" s="301">
        <v>4659</v>
      </c>
      <c r="T633" s="301">
        <v>4846</v>
      </c>
      <c r="U633" s="301">
        <v>4782</v>
      </c>
      <c r="V633" s="394">
        <v>5304</v>
      </c>
      <c r="W633" s="317">
        <v>4896</v>
      </c>
      <c r="X633" s="986"/>
      <c r="Y633" s="986"/>
      <c r="Z633" s="986"/>
    </row>
    <row r="634" spans="1:26" x14ac:dyDescent="0.2">
      <c r="A634" s="231" t="s">
        <v>7</v>
      </c>
      <c r="B634" s="302">
        <v>91.7</v>
      </c>
      <c r="C634" s="303">
        <v>100</v>
      </c>
      <c r="D634" s="304">
        <v>100</v>
      </c>
      <c r="E634" s="304">
        <v>75</v>
      </c>
      <c r="F634" s="304">
        <v>100</v>
      </c>
      <c r="G634" s="304">
        <v>100</v>
      </c>
      <c r="H634" s="395">
        <v>91.7</v>
      </c>
      <c r="I634" s="548">
        <v>100</v>
      </c>
      <c r="J634" s="304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95">
        <v>91.7</v>
      </c>
      <c r="P634" s="548">
        <v>100</v>
      </c>
      <c r="Q634" s="304">
        <v>91.7</v>
      </c>
      <c r="R634" s="304">
        <v>91.7</v>
      </c>
      <c r="S634" s="304">
        <v>100</v>
      </c>
      <c r="T634" s="304">
        <v>100</v>
      </c>
      <c r="U634" s="304">
        <v>91.7</v>
      </c>
      <c r="V634" s="395">
        <v>100</v>
      </c>
      <c r="W634" s="248">
        <v>90.4</v>
      </c>
      <c r="X634" s="986"/>
      <c r="Y634" s="986"/>
      <c r="Z634" s="986"/>
    </row>
    <row r="635" spans="1:26" ht="13.5" thickBot="1" x14ac:dyDescent="0.25">
      <c r="A635" s="231" t="s">
        <v>8</v>
      </c>
      <c r="B635" s="698">
        <v>5.7000000000000002E-2</v>
      </c>
      <c r="C635" s="699">
        <v>3.9E-2</v>
      </c>
      <c r="D635" s="801">
        <v>3.4000000000000002E-2</v>
      </c>
      <c r="E635" s="801">
        <v>0.112</v>
      </c>
      <c r="F635" s="801">
        <v>0.03</v>
      </c>
      <c r="G635" s="801">
        <v>1.9E-2</v>
      </c>
      <c r="H635" s="802">
        <v>4.8000000000000001E-2</v>
      </c>
      <c r="I635" s="809">
        <v>3.9E-2</v>
      </c>
      <c r="J635" s="801">
        <v>4.4999999999999998E-2</v>
      </c>
      <c r="K635" s="801">
        <v>4.3999999999999997E-2</v>
      </c>
      <c r="L635" s="801">
        <v>4.1000000000000002E-2</v>
      </c>
      <c r="M635" s="801">
        <v>2.8000000000000001E-2</v>
      </c>
      <c r="N635" s="801">
        <v>3.9E-2</v>
      </c>
      <c r="O635" s="802">
        <v>5.0999999999999997E-2</v>
      </c>
      <c r="P635" s="809">
        <v>4.2000000000000003E-2</v>
      </c>
      <c r="Q635" s="801">
        <v>5.3999999999999999E-2</v>
      </c>
      <c r="R635" s="801">
        <v>5.2999999999999999E-2</v>
      </c>
      <c r="S635" s="801">
        <v>4.7E-2</v>
      </c>
      <c r="T635" s="801">
        <v>4.2000000000000003E-2</v>
      </c>
      <c r="U635" s="801">
        <v>5.0999999999999997E-2</v>
      </c>
      <c r="V635" s="802">
        <v>2.5000000000000001E-2</v>
      </c>
      <c r="W635" s="879">
        <v>6.3E-2</v>
      </c>
      <c r="X635" s="986"/>
      <c r="Y635" s="986"/>
      <c r="Z635" s="986"/>
    </row>
    <row r="636" spans="1:26" x14ac:dyDescent="0.2">
      <c r="A636" s="241" t="s">
        <v>1</v>
      </c>
      <c r="B636" s="774">
        <f t="shared" ref="B636:W636" si="201">B633/B632*100-100</f>
        <v>7.9909706546275459</v>
      </c>
      <c r="C636" s="775">
        <f t="shared" si="201"/>
        <v>8.7358916478555386</v>
      </c>
      <c r="D636" s="775">
        <f t="shared" si="201"/>
        <v>12.483069977426624</v>
      </c>
      <c r="E636" s="775">
        <f t="shared" si="201"/>
        <v>-2.0541760722347533</v>
      </c>
      <c r="F636" s="775">
        <f t="shared" si="201"/>
        <v>13.02483069977427</v>
      </c>
      <c r="G636" s="775">
        <f t="shared" si="201"/>
        <v>13.90519187358916</v>
      </c>
      <c r="H636" s="787">
        <f t="shared" si="201"/>
        <v>20.20316027088036</v>
      </c>
      <c r="I636" s="774">
        <f t="shared" si="201"/>
        <v>4.604966139954854</v>
      </c>
      <c r="J636" s="775">
        <f t="shared" si="201"/>
        <v>7.3363431151241514</v>
      </c>
      <c r="K636" s="775">
        <f t="shared" si="201"/>
        <v>12.415349887133175</v>
      </c>
      <c r="L636" s="775">
        <f t="shared" si="201"/>
        <v>-0.85778781038374063</v>
      </c>
      <c r="M636" s="775">
        <f t="shared" si="201"/>
        <v>12.212189616252815</v>
      </c>
      <c r="N636" s="775">
        <f t="shared" si="201"/>
        <v>9.9322799097065513</v>
      </c>
      <c r="O636" s="787">
        <f t="shared" si="201"/>
        <v>19.77426636568849</v>
      </c>
      <c r="P636" s="774">
        <f t="shared" si="201"/>
        <v>3.7471783295710992</v>
      </c>
      <c r="Q636" s="775">
        <f t="shared" si="201"/>
        <v>7.2009029345372539</v>
      </c>
      <c r="R636" s="775">
        <f t="shared" si="201"/>
        <v>8.532731376975164</v>
      </c>
      <c r="S636" s="775">
        <f t="shared" si="201"/>
        <v>5.169300225733636</v>
      </c>
      <c r="T636" s="775">
        <f t="shared" si="201"/>
        <v>9.3905191873589189</v>
      </c>
      <c r="U636" s="775">
        <f t="shared" si="201"/>
        <v>7.9458239277652325</v>
      </c>
      <c r="V636" s="787">
        <f t="shared" si="201"/>
        <v>19.729119638826177</v>
      </c>
      <c r="W636" s="411">
        <f t="shared" si="201"/>
        <v>10.519187358916483</v>
      </c>
      <c r="X636" s="986"/>
      <c r="Y636" s="986"/>
      <c r="Z636" s="986"/>
    </row>
    <row r="637" spans="1:26" ht="13.5" thickBot="1" x14ac:dyDescent="0.25">
      <c r="A637" s="231" t="s">
        <v>27</v>
      </c>
      <c r="B637" s="220">
        <f>B633-B619</f>
        <v>89</v>
      </c>
      <c r="C637" s="221">
        <f t="shared" ref="C637:V637" si="202">C633-C619</f>
        <v>46</v>
      </c>
      <c r="D637" s="221">
        <f t="shared" si="202"/>
        <v>33</v>
      </c>
      <c r="E637" s="221">
        <f t="shared" si="202"/>
        <v>-11</v>
      </c>
      <c r="F637" s="221">
        <f t="shared" si="202"/>
        <v>110</v>
      </c>
      <c r="G637" s="221">
        <f t="shared" si="202"/>
        <v>-26</v>
      </c>
      <c r="H637" s="226">
        <f t="shared" si="202"/>
        <v>14</v>
      </c>
      <c r="I637" s="220">
        <f t="shared" si="202"/>
        <v>-40</v>
      </c>
      <c r="J637" s="221">
        <f t="shared" si="202"/>
        <v>-17</v>
      </c>
      <c r="K637" s="221">
        <f t="shared" si="202"/>
        <v>114</v>
      </c>
      <c r="L637" s="221">
        <f t="shared" si="202"/>
        <v>228</v>
      </c>
      <c r="M637" s="221">
        <f t="shared" si="202"/>
        <v>-63</v>
      </c>
      <c r="N637" s="221">
        <f t="shared" si="202"/>
        <v>-108</v>
      </c>
      <c r="O637" s="226">
        <f t="shared" si="202"/>
        <v>2</v>
      </c>
      <c r="P637" s="220">
        <f t="shared" si="202"/>
        <v>11</v>
      </c>
      <c r="Q637" s="221">
        <f t="shared" si="202"/>
        <v>38</v>
      </c>
      <c r="R637" s="221">
        <f t="shared" si="202"/>
        <v>-3</v>
      </c>
      <c r="S637" s="221">
        <f t="shared" si="202"/>
        <v>324</v>
      </c>
      <c r="T637" s="221">
        <f t="shared" si="202"/>
        <v>-89</v>
      </c>
      <c r="U637" s="221">
        <f t="shared" si="202"/>
        <v>-168</v>
      </c>
      <c r="V637" s="226">
        <f t="shared" si="202"/>
        <v>-44</v>
      </c>
      <c r="W637" s="370">
        <f>W633-W619</f>
        <v>7</v>
      </c>
      <c r="X637" s="986"/>
      <c r="Y637" s="986"/>
      <c r="Z637" s="986"/>
    </row>
    <row r="638" spans="1:26" x14ac:dyDescent="0.2">
      <c r="A638" s="267" t="s">
        <v>52</v>
      </c>
      <c r="B638" s="856">
        <v>49</v>
      </c>
      <c r="C638" s="857">
        <v>50</v>
      </c>
      <c r="D638" s="857">
        <v>50</v>
      </c>
      <c r="E638" s="857">
        <v>10</v>
      </c>
      <c r="F638" s="857">
        <v>50</v>
      </c>
      <c r="G638" s="857">
        <v>49</v>
      </c>
      <c r="H638" s="858">
        <v>49</v>
      </c>
      <c r="I638" s="859">
        <v>43</v>
      </c>
      <c r="J638" s="857">
        <v>44</v>
      </c>
      <c r="K638" s="857">
        <v>45</v>
      </c>
      <c r="L638" s="857">
        <v>11</v>
      </c>
      <c r="M638" s="857">
        <v>45</v>
      </c>
      <c r="N638" s="857">
        <v>44</v>
      </c>
      <c r="O638" s="860">
        <v>44</v>
      </c>
      <c r="P638" s="851">
        <v>48</v>
      </c>
      <c r="Q638" s="852">
        <v>48</v>
      </c>
      <c r="R638" s="852">
        <v>49</v>
      </c>
      <c r="S638" s="852">
        <v>9</v>
      </c>
      <c r="T638" s="852">
        <v>50</v>
      </c>
      <c r="U638" s="852">
        <v>49</v>
      </c>
      <c r="V638" s="853">
        <v>48</v>
      </c>
      <c r="W638" s="371">
        <f>SUM(B638:V638)</f>
        <v>884</v>
      </c>
      <c r="X638" s="986" t="s">
        <v>56</v>
      </c>
      <c r="Y638" s="265">
        <f>W624-W638</f>
        <v>1</v>
      </c>
      <c r="Z638" s="306">
        <f>Y638/W624</f>
        <v>1.1299435028248588E-3</v>
      </c>
    </row>
    <row r="639" spans="1:26" x14ac:dyDescent="0.2">
      <c r="A639" s="267" t="s">
        <v>28</v>
      </c>
      <c r="B639" s="993"/>
      <c r="C639" s="993"/>
      <c r="D639" s="994"/>
      <c r="E639" s="994"/>
      <c r="F639" s="994"/>
      <c r="G639" s="994"/>
      <c r="H639" s="994"/>
      <c r="I639" s="993"/>
      <c r="J639" s="993"/>
      <c r="K639" s="994"/>
      <c r="L639" s="994"/>
      <c r="M639" s="994"/>
      <c r="N639" s="994"/>
      <c r="O639" s="995"/>
      <c r="P639" s="993"/>
      <c r="Q639" s="993"/>
      <c r="R639" s="994"/>
      <c r="S639" s="994"/>
      <c r="T639" s="994"/>
      <c r="U639" s="994"/>
      <c r="V639" s="994"/>
      <c r="W639" s="989"/>
      <c r="X639" s="986" t="s">
        <v>57</v>
      </c>
      <c r="Y639" s="986">
        <v>151.28</v>
      </c>
      <c r="Z639" s="986"/>
    </row>
    <row r="640" spans="1:26" ht="13.5" thickBot="1" x14ac:dyDescent="0.25">
      <c r="A640" s="268" t="s">
        <v>26</v>
      </c>
      <c r="B640" s="550">
        <f>B639-B625</f>
        <v>-152</v>
      </c>
      <c r="C640" s="551">
        <f t="shared" ref="C640:V640" si="203">C639-C625</f>
        <v>-152</v>
      </c>
      <c r="D640" s="551">
        <f t="shared" si="203"/>
        <v>-151.5</v>
      </c>
      <c r="E640" s="551">
        <f t="shared" si="203"/>
        <v>-152</v>
      </c>
      <c r="F640" s="551">
        <f t="shared" si="203"/>
        <v>-151</v>
      </c>
      <c r="G640" s="551">
        <f t="shared" si="203"/>
        <v>-150.5</v>
      </c>
      <c r="H640" s="533">
        <f t="shared" si="203"/>
        <v>-150.5</v>
      </c>
      <c r="I640" s="550">
        <f t="shared" si="203"/>
        <v>-152</v>
      </c>
      <c r="J640" s="551">
        <f t="shared" si="203"/>
        <v>-152</v>
      </c>
      <c r="K640" s="551">
        <f t="shared" si="203"/>
        <v>-151</v>
      </c>
      <c r="L640" s="551">
        <f t="shared" si="203"/>
        <v>-152</v>
      </c>
      <c r="M640" s="551">
        <f t="shared" si="203"/>
        <v>-150.5</v>
      </c>
      <c r="N640" s="551">
        <f t="shared" si="203"/>
        <v>-149.5</v>
      </c>
      <c r="O640" s="533">
        <f t="shared" si="203"/>
        <v>-149.5</v>
      </c>
      <c r="P640" s="550">
        <f t="shared" si="203"/>
        <v>-152</v>
      </c>
      <c r="Q640" s="551">
        <f t="shared" si="203"/>
        <v>-152</v>
      </c>
      <c r="R640" s="551">
        <f t="shared" si="203"/>
        <v>-151.5</v>
      </c>
      <c r="S640" s="551">
        <f t="shared" si="203"/>
        <v>-152</v>
      </c>
      <c r="T640" s="551">
        <f t="shared" si="203"/>
        <v>-151</v>
      </c>
      <c r="U640" s="551">
        <f t="shared" si="203"/>
        <v>-150.5</v>
      </c>
      <c r="V640" s="533">
        <f t="shared" si="203"/>
        <v>-150.5</v>
      </c>
      <c r="W640" s="333"/>
      <c r="X640" s="986" t="s">
        <v>26</v>
      </c>
      <c r="Y640" s="986">
        <f>Y639-Y625</f>
        <v>-0.62000000000000455</v>
      </c>
      <c r="Z640" s="986"/>
    </row>
  </sheetData>
  <mergeCells count="140">
    <mergeCell ref="B630:H630"/>
    <mergeCell ref="I630:O630"/>
    <mergeCell ref="P630:V630"/>
    <mergeCell ref="P616:V616"/>
    <mergeCell ref="B616:H616"/>
    <mergeCell ref="I616:O616"/>
    <mergeCell ref="B574:H574"/>
    <mergeCell ref="I574:O574"/>
    <mergeCell ref="P574:V574"/>
    <mergeCell ref="W574:W575"/>
    <mergeCell ref="B546:H546"/>
    <mergeCell ref="I546:O546"/>
    <mergeCell ref="P546:V546"/>
    <mergeCell ref="W546:W547"/>
    <mergeCell ref="B602:H602"/>
    <mergeCell ref="I602:O602"/>
    <mergeCell ref="P602:V602"/>
    <mergeCell ref="W602:W603"/>
    <mergeCell ref="B588:H588"/>
    <mergeCell ref="I588:O588"/>
    <mergeCell ref="P588:V588"/>
    <mergeCell ref="W588:W589"/>
    <mergeCell ref="B532:H532"/>
    <mergeCell ref="I532:O532"/>
    <mergeCell ref="P532:V532"/>
    <mergeCell ref="W532:W533"/>
    <mergeCell ref="B560:H560"/>
    <mergeCell ref="I560:O560"/>
    <mergeCell ref="P560:V560"/>
    <mergeCell ref="W560:W561"/>
    <mergeCell ref="B518:H518"/>
    <mergeCell ref="I518:O518"/>
    <mergeCell ref="P518:V518"/>
    <mergeCell ref="W518:W519"/>
    <mergeCell ref="I348:O348"/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B426:H426"/>
    <mergeCell ref="I426:O426"/>
    <mergeCell ref="P439:V439"/>
    <mergeCell ref="P348:V348"/>
    <mergeCell ref="B413:H413"/>
    <mergeCell ref="I413:O413"/>
    <mergeCell ref="P413:V413"/>
    <mergeCell ref="B125:F125"/>
    <mergeCell ref="G125:G126"/>
    <mergeCell ref="B151:F151"/>
    <mergeCell ref="B203:F203"/>
    <mergeCell ref="G203:G204"/>
    <mergeCell ref="B177:F177"/>
    <mergeCell ref="G177:G178"/>
    <mergeCell ref="G138:G139"/>
    <mergeCell ref="G164:G165"/>
    <mergeCell ref="G151:G152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B138:F138"/>
    <mergeCell ref="B164:F164"/>
    <mergeCell ref="B190:F190"/>
    <mergeCell ref="G190:G191"/>
    <mergeCell ref="B216:F216"/>
    <mergeCell ref="G216:G217"/>
    <mergeCell ref="B309:H309"/>
    <mergeCell ref="I309:O309"/>
    <mergeCell ref="P309:V309"/>
    <mergeCell ref="F282:F283"/>
    <mergeCell ref="B296:H296"/>
    <mergeCell ref="G268:G269"/>
    <mergeCell ref="W348:W349"/>
    <mergeCell ref="W413:W414"/>
    <mergeCell ref="P361:V361"/>
    <mergeCell ref="W361:W362"/>
    <mergeCell ref="B400:H400"/>
    <mergeCell ref="I400:O400"/>
    <mergeCell ref="B361:H361"/>
    <mergeCell ref="I361:O361"/>
    <mergeCell ref="G229:G230"/>
    <mergeCell ref="I322:O322"/>
    <mergeCell ref="P374:V374"/>
    <mergeCell ref="W374:W375"/>
    <mergeCell ref="B387:H387"/>
    <mergeCell ref="I387:O387"/>
    <mergeCell ref="P387:V387"/>
    <mergeCell ref="W387:W388"/>
    <mergeCell ref="B282:E282"/>
    <mergeCell ref="B268:F268"/>
    <mergeCell ref="B255:F255"/>
    <mergeCell ref="G255:G256"/>
    <mergeCell ref="B229:F229"/>
    <mergeCell ref="B242:F242"/>
    <mergeCell ref="G242:G243"/>
    <mergeCell ref="B348:H348"/>
    <mergeCell ref="W296:W297"/>
    <mergeCell ref="I296:O296"/>
    <mergeCell ref="P296:V296"/>
    <mergeCell ref="W322:W323"/>
    <mergeCell ref="W309:W310"/>
    <mergeCell ref="P322:V322"/>
    <mergeCell ref="B335:H335"/>
    <mergeCell ref="I335:O335"/>
    <mergeCell ref="P335:V335"/>
    <mergeCell ref="W335:W336"/>
    <mergeCell ref="B322:H322"/>
    <mergeCell ref="P400:V400"/>
    <mergeCell ref="W400:W401"/>
    <mergeCell ref="B374:H374"/>
    <mergeCell ref="I374:O374"/>
    <mergeCell ref="W478:W479"/>
    <mergeCell ref="B439:H439"/>
    <mergeCell ref="I439:O439"/>
    <mergeCell ref="I504:O504"/>
    <mergeCell ref="P504:V504"/>
    <mergeCell ref="B478:H478"/>
    <mergeCell ref="I478:O478"/>
    <mergeCell ref="P478:V478"/>
    <mergeCell ref="W504:W505"/>
    <mergeCell ref="B504:H504"/>
  </mergeCells>
  <conditionalFormatting sqref="B285:E28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:V5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V5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7:V5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1:V5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9:V6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3:V6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731"/>
  <sheetViews>
    <sheetView showGridLines="0" topLeftCell="A682" zoomScale="68" zoomScaleNormal="68" workbookViewId="0">
      <selection activeCell="J730" sqref="J73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1051" t="s">
        <v>50</v>
      </c>
      <c r="C8" s="1052"/>
      <c r="D8" s="1052"/>
      <c r="E8" s="1052"/>
      <c r="F8" s="1052"/>
      <c r="G8" s="1053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1051" t="s">
        <v>50</v>
      </c>
      <c r="C22" s="1052"/>
      <c r="D22" s="1052"/>
      <c r="E22" s="1052"/>
      <c r="F22" s="1052"/>
      <c r="G22" s="1053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1051" t="s">
        <v>50</v>
      </c>
      <c r="C36" s="1052"/>
      <c r="D36" s="1052"/>
      <c r="E36" s="1052"/>
      <c r="F36" s="1052"/>
      <c r="G36" s="1053"/>
      <c r="H36" s="292" t="s">
        <v>0</v>
      </c>
      <c r="M36" s="1060" t="s">
        <v>69</v>
      </c>
      <c r="N36" s="1061"/>
      <c r="O36" s="1061"/>
      <c r="P36" s="1062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1063" t="s">
        <v>70</v>
      </c>
      <c r="N37" s="1064"/>
      <c r="O37" s="1064"/>
      <c r="P37" s="106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1051" t="s">
        <v>50</v>
      </c>
      <c r="C51" s="1052"/>
      <c r="D51" s="1052"/>
      <c r="E51" s="1052"/>
      <c r="F51" s="1052"/>
      <c r="G51" s="1052"/>
      <c r="H51" s="1053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120" t="s">
        <v>93</v>
      </c>
      <c r="L56" s="1120"/>
      <c r="M56" s="1120"/>
      <c r="N56" s="1120"/>
      <c r="O56" s="1120"/>
      <c r="P56" s="1120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120"/>
      <c r="L57" s="1120"/>
      <c r="M57" s="1120"/>
      <c r="N57" s="1120"/>
      <c r="O57" s="1120"/>
      <c r="P57" s="1120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1051" t="s">
        <v>50</v>
      </c>
      <c r="C65" s="1052"/>
      <c r="D65" s="1052"/>
      <c r="E65" s="1052"/>
      <c r="F65" s="1052"/>
      <c r="G65" s="1052"/>
      <c r="H65" s="1053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120"/>
      <c r="L70" s="1120"/>
      <c r="M70" s="1120"/>
      <c r="N70" s="1120"/>
      <c r="O70" s="1120"/>
      <c r="P70" s="1120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120"/>
      <c r="L71" s="1120"/>
      <c r="M71" s="1120"/>
      <c r="N71" s="1120"/>
      <c r="O71" s="1120"/>
      <c r="P71" s="1120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1051" t="s">
        <v>50</v>
      </c>
      <c r="C79" s="1052"/>
      <c r="D79" s="1052"/>
      <c r="E79" s="1052"/>
      <c r="F79" s="1052"/>
      <c r="G79" s="1052"/>
      <c r="H79" s="1053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1066" t="s">
        <v>50</v>
      </c>
      <c r="C93" s="1067"/>
      <c r="D93" s="1067"/>
      <c r="E93" s="1067"/>
      <c r="F93" s="1067"/>
      <c r="G93" s="1067"/>
      <c r="H93" s="1067"/>
      <c r="I93" s="1006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1069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1070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1066" t="s">
        <v>50</v>
      </c>
      <c r="C107" s="1067"/>
      <c r="D107" s="1067"/>
      <c r="E107" s="1067"/>
      <c r="F107" s="1067"/>
      <c r="G107" s="1067"/>
      <c r="H107" s="1067"/>
      <c r="I107" s="1006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1069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1070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1004" t="s">
        <v>50</v>
      </c>
      <c r="C122" s="1004"/>
      <c r="D122" s="1004"/>
      <c r="E122" s="1004"/>
      <c r="F122" s="1004"/>
      <c r="G122" s="1004"/>
      <c r="H122" s="1004"/>
      <c r="I122" s="1006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1042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1043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1004" t="s">
        <v>50</v>
      </c>
      <c r="C137" s="1004"/>
      <c r="D137" s="1004"/>
      <c r="E137" s="1004"/>
      <c r="F137" s="1004"/>
      <c r="G137" s="1004"/>
      <c r="H137" s="1004"/>
      <c r="I137" s="1006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1042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1043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1004" t="s">
        <v>50</v>
      </c>
      <c r="C152" s="1004"/>
      <c r="D152" s="1004"/>
      <c r="E152" s="1004"/>
      <c r="F152" s="1004"/>
      <c r="G152" s="1004"/>
      <c r="H152" s="1004"/>
      <c r="I152" s="1006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1042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1043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1004" t="s">
        <v>50</v>
      </c>
      <c r="C167" s="1004"/>
      <c r="D167" s="1004"/>
      <c r="E167" s="1004"/>
      <c r="F167" s="1004"/>
      <c r="G167" s="1004"/>
      <c r="H167" s="1004"/>
      <c r="I167" s="1006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1042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1043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1004" t="s">
        <v>50</v>
      </c>
      <c r="C182" s="1004"/>
      <c r="D182" s="1004"/>
      <c r="E182" s="1004"/>
      <c r="F182" s="1004"/>
      <c r="G182" s="1004"/>
      <c r="H182" s="1004"/>
      <c r="I182" s="1006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1042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1043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1004" t="s">
        <v>50</v>
      </c>
      <c r="C197" s="1004"/>
      <c r="D197" s="1004"/>
      <c r="E197" s="1004"/>
      <c r="F197" s="1004"/>
      <c r="G197" s="1004"/>
      <c r="H197" s="1004"/>
      <c r="I197" s="1006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1042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1043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1004" t="s">
        <v>50</v>
      </c>
      <c r="C212" s="1004"/>
      <c r="D212" s="1004"/>
      <c r="E212" s="1004"/>
      <c r="F212" s="1004"/>
      <c r="G212" s="1004"/>
      <c r="H212" s="1004"/>
      <c r="I212" s="1006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1042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1043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1004" t="s">
        <v>50</v>
      </c>
      <c r="C227" s="1004"/>
      <c r="D227" s="1004"/>
      <c r="E227" s="1004"/>
      <c r="F227" s="1004"/>
      <c r="G227" s="1004"/>
      <c r="H227" s="1004"/>
      <c r="I227" s="1006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1042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1043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1004" t="s">
        <v>50</v>
      </c>
      <c r="C242" s="1004"/>
      <c r="D242" s="1004"/>
      <c r="E242" s="1004"/>
      <c r="F242" s="1004"/>
      <c r="G242" s="1004"/>
      <c r="H242" s="1004"/>
      <c r="I242" s="1006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1042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1043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1004" t="s">
        <v>50</v>
      </c>
      <c r="C256" s="1004"/>
      <c r="D256" s="1004"/>
      <c r="E256" s="1004"/>
      <c r="F256" s="1004"/>
      <c r="G256" s="1004"/>
      <c r="H256" s="1004"/>
      <c r="I256" s="1006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1042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1043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1004" t="s">
        <v>50</v>
      </c>
      <c r="C270" s="1004"/>
      <c r="D270" s="1004"/>
      <c r="E270" s="1004"/>
      <c r="F270" s="1004"/>
      <c r="G270" s="1004"/>
      <c r="H270" s="1004"/>
      <c r="I270" s="1006" t="s">
        <v>0</v>
      </c>
      <c r="J270" s="213">
        <v>251</v>
      </c>
      <c r="M270" s="272" t="s">
        <v>163</v>
      </c>
      <c r="N270" s="1004" t="s">
        <v>50</v>
      </c>
      <c r="O270" s="1004"/>
      <c r="P270" s="1004"/>
      <c r="Q270" s="1004"/>
      <c r="R270" s="1004"/>
      <c r="S270" s="1004"/>
      <c r="T270" s="1004"/>
      <c r="U270" s="1006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1042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1042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1043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1043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1004" t="s">
        <v>50</v>
      </c>
      <c r="C284" s="1004"/>
      <c r="D284" s="1004"/>
      <c r="E284" s="1004"/>
      <c r="F284" s="1004"/>
      <c r="G284" s="1004"/>
      <c r="H284" s="1004"/>
      <c r="I284" s="1006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1042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1043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1066" t="s">
        <v>50</v>
      </c>
      <c r="C298" s="1067"/>
      <c r="D298" s="1067"/>
      <c r="E298" s="1067"/>
      <c r="F298" s="1067"/>
      <c r="G298" s="1067"/>
      <c r="H298" s="1068"/>
      <c r="I298" s="1006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1069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1070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1004" t="s">
        <v>50</v>
      </c>
      <c r="C312" s="1004"/>
      <c r="D312" s="1004"/>
      <c r="E312" s="1004"/>
      <c r="F312" s="1004"/>
      <c r="G312" s="1004"/>
      <c r="H312" s="1004"/>
      <c r="I312" s="1006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1042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1043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1004" t="s">
        <v>50</v>
      </c>
      <c r="C326" s="1004"/>
      <c r="D326" s="1004"/>
      <c r="E326" s="1004"/>
      <c r="F326" s="1004"/>
      <c r="G326" s="1004"/>
      <c r="H326" s="1004"/>
      <c r="I326" s="1006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1042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1043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1004" t="s">
        <v>50</v>
      </c>
      <c r="C340" s="1004"/>
      <c r="D340" s="1004"/>
      <c r="E340" s="1004"/>
      <c r="F340" s="1004"/>
      <c r="G340" s="1004"/>
      <c r="H340" s="1004"/>
      <c r="I340" s="1006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1042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1043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1035" t="s">
        <v>172</v>
      </c>
      <c r="C356" s="1036"/>
      <c r="D356" s="1036"/>
      <c r="E356" s="1036"/>
      <c r="F356" s="1036"/>
      <c r="G356" s="1036"/>
      <c r="H356" s="1036"/>
      <c r="I356" s="1036"/>
      <c r="J356" s="1036"/>
      <c r="K356" s="1037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1014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1017">
        <v>624</v>
      </c>
      <c r="H358" s="1017">
        <v>124.5</v>
      </c>
      <c r="I358" s="1017">
        <v>60</v>
      </c>
      <c r="J358" s="1011" t="s">
        <v>199</v>
      </c>
      <c r="K358" s="1008">
        <v>135</v>
      </c>
      <c r="L358" s="1038">
        <f>G358-(D358+D359+D360+D361)</f>
        <v>0</v>
      </c>
      <c r="M358" s="673">
        <v>1</v>
      </c>
      <c r="N358" s="673">
        <v>6</v>
      </c>
      <c r="O358" s="673">
        <v>60</v>
      </c>
      <c r="P358" s="1050" t="s">
        <v>194</v>
      </c>
      <c r="Q358" s="1050"/>
    </row>
    <row r="359" spans="1:17" ht="15" x14ac:dyDescent="0.2">
      <c r="A359" s="574">
        <v>-1.34</v>
      </c>
      <c r="B359" s="1015"/>
      <c r="C359" s="584" t="s">
        <v>234</v>
      </c>
      <c r="D359" s="674">
        <v>234</v>
      </c>
      <c r="E359" s="585">
        <v>123.5</v>
      </c>
      <c r="F359" s="584" t="s">
        <v>190</v>
      </c>
      <c r="G359" s="1018"/>
      <c r="H359" s="1018"/>
      <c r="I359" s="1018"/>
      <c r="J359" s="1012"/>
      <c r="K359" s="1009"/>
      <c r="L359" s="1038"/>
      <c r="M359" s="673">
        <v>2</v>
      </c>
      <c r="N359" s="673">
        <v>5</v>
      </c>
      <c r="O359" s="673">
        <v>60</v>
      </c>
      <c r="P359" s="1050"/>
      <c r="Q359" s="1050"/>
    </row>
    <row r="360" spans="1:17" ht="15" x14ac:dyDescent="0.2">
      <c r="A360" s="574">
        <v>1</v>
      </c>
      <c r="B360" s="1015"/>
      <c r="C360" s="585">
        <v>3</v>
      </c>
      <c r="D360" s="674">
        <v>17</v>
      </c>
      <c r="E360" s="585">
        <v>123</v>
      </c>
      <c r="F360" s="584" t="s">
        <v>198</v>
      </c>
      <c r="G360" s="1018"/>
      <c r="H360" s="1018"/>
      <c r="I360" s="1018"/>
      <c r="J360" s="1012"/>
      <c r="K360" s="1009"/>
      <c r="L360" s="1038"/>
      <c r="M360" s="673">
        <v>3</v>
      </c>
      <c r="N360" s="673">
        <v>4</v>
      </c>
      <c r="O360" s="673">
        <v>60</v>
      </c>
      <c r="P360" s="1050"/>
      <c r="Q360" s="1050"/>
    </row>
    <row r="361" spans="1:17" ht="15.75" thickBot="1" x14ac:dyDescent="0.25">
      <c r="A361" s="574"/>
      <c r="B361" s="1016"/>
      <c r="C361" s="591"/>
      <c r="D361" s="592"/>
      <c r="E361" s="591"/>
      <c r="F361" s="593"/>
      <c r="G361" s="1019"/>
      <c r="H361" s="1019"/>
      <c r="I361" s="1019"/>
      <c r="J361" s="1013"/>
      <c r="K361" s="1010"/>
      <c r="L361" s="1038"/>
      <c r="M361" s="673">
        <v>4</v>
      </c>
      <c r="N361" s="673">
        <v>3</v>
      </c>
      <c r="O361" s="673">
        <v>18</v>
      </c>
      <c r="P361" s="1050"/>
      <c r="Q361" s="1050"/>
    </row>
    <row r="362" spans="1:17" ht="15" x14ac:dyDescent="0.2">
      <c r="A362" s="574">
        <v>2.23</v>
      </c>
      <c r="B362" s="1072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1017">
        <v>624</v>
      </c>
      <c r="H362" s="1017">
        <v>123</v>
      </c>
      <c r="I362" s="1017">
        <v>60</v>
      </c>
      <c r="J362" s="1011" t="s">
        <v>236</v>
      </c>
      <c r="K362" s="1008">
        <v>135</v>
      </c>
      <c r="L362" s="1038">
        <f>G362-(D362+D363+D364+D365)</f>
        <v>0</v>
      </c>
      <c r="M362" s="673">
        <v>5</v>
      </c>
      <c r="N362" s="673">
        <v>2</v>
      </c>
      <c r="O362" s="673">
        <v>60</v>
      </c>
      <c r="P362" s="1050"/>
      <c r="Q362" s="1050"/>
    </row>
    <row r="363" spans="1:17" ht="15" x14ac:dyDescent="0.2">
      <c r="A363" s="574">
        <v>1.5</v>
      </c>
      <c r="B363" s="1073"/>
      <c r="C363" s="585">
        <v>6</v>
      </c>
      <c r="D363" s="601">
        <v>279</v>
      </c>
      <c r="E363" s="585">
        <v>121.5</v>
      </c>
      <c r="F363" s="584" t="s">
        <v>198</v>
      </c>
      <c r="G363" s="1018"/>
      <c r="H363" s="1018"/>
      <c r="I363" s="1018"/>
      <c r="J363" s="1012"/>
      <c r="K363" s="1009"/>
      <c r="L363" s="1038"/>
      <c r="M363" s="673">
        <v>6</v>
      </c>
      <c r="N363" s="673">
        <v>1</v>
      </c>
      <c r="O363" s="673">
        <v>60</v>
      </c>
      <c r="P363" s="1050" t="s">
        <v>225</v>
      </c>
      <c r="Q363" s="1050"/>
    </row>
    <row r="364" spans="1:17" ht="15" x14ac:dyDescent="0.2">
      <c r="A364" s="574"/>
      <c r="B364" s="1073"/>
      <c r="C364" s="605"/>
      <c r="D364" s="606"/>
      <c r="E364" s="605"/>
      <c r="F364" s="607"/>
      <c r="G364" s="1018"/>
      <c r="H364" s="1018"/>
      <c r="I364" s="1018"/>
      <c r="J364" s="1012"/>
      <c r="K364" s="1009"/>
      <c r="L364" s="1038"/>
    </row>
    <row r="365" spans="1:17" ht="15.75" thickBot="1" x14ac:dyDescent="0.25">
      <c r="A365" s="574"/>
      <c r="B365" s="1074"/>
      <c r="C365" s="605"/>
      <c r="D365" s="606"/>
      <c r="E365" s="605"/>
      <c r="F365" s="607"/>
      <c r="G365" s="1019"/>
      <c r="H365" s="1019"/>
      <c r="I365" s="1019"/>
      <c r="J365" s="1013"/>
      <c r="K365" s="1010"/>
      <c r="L365" s="1038"/>
    </row>
    <row r="366" spans="1:17" ht="15" x14ac:dyDescent="0.2">
      <c r="A366" s="574">
        <v>2</v>
      </c>
      <c r="B366" s="1026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1017">
        <v>192</v>
      </c>
      <c r="H366" s="1017">
        <v>121</v>
      </c>
      <c r="I366" s="1017">
        <v>18</v>
      </c>
      <c r="J366" s="1011" t="s">
        <v>193</v>
      </c>
      <c r="K366" s="1008">
        <v>131.5</v>
      </c>
      <c r="L366" s="1038">
        <f>G366-(D366+D367+D368+D369)</f>
        <v>0</v>
      </c>
    </row>
    <row r="367" spans="1:17" ht="15" x14ac:dyDescent="0.2">
      <c r="A367" s="574"/>
      <c r="B367" s="1027"/>
      <c r="C367" s="585"/>
      <c r="D367" s="675"/>
      <c r="E367" s="585"/>
      <c r="F367" s="584"/>
      <c r="G367" s="1018"/>
      <c r="H367" s="1018"/>
      <c r="I367" s="1018"/>
      <c r="J367" s="1012"/>
      <c r="K367" s="1009"/>
      <c r="L367" s="1038"/>
    </row>
    <row r="368" spans="1:17" ht="15" x14ac:dyDescent="0.2">
      <c r="A368" s="574"/>
      <c r="B368" s="1027"/>
      <c r="C368" s="605"/>
      <c r="D368" s="676"/>
      <c r="E368" s="605"/>
      <c r="F368" s="607"/>
      <c r="G368" s="1018"/>
      <c r="H368" s="1018"/>
      <c r="I368" s="1018"/>
      <c r="J368" s="1012"/>
      <c r="K368" s="1009"/>
      <c r="L368" s="1038"/>
    </row>
    <row r="369" spans="1:12" ht="15.75" thickBot="1" x14ac:dyDescent="0.25">
      <c r="A369" s="574"/>
      <c r="B369" s="1028"/>
      <c r="C369" s="591"/>
      <c r="D369" s="592"/>
      <c r="E369" s="591"/>
      <c r="F369" s="593"/>
      <c r="G369" s="1019"/>
      <c r="H369" s="1019"/>
      <c r="I369" s="1019"/>
      <c r="J369" s="1013"/>
      <c r="K369" s="1010"/>
      <c r="L369" s="1038"/>
    </row>
    <row r="370" spans="1:12" ht="15" x14ac:dyDescent="0.2">
      <c r="A370" s="574">
        <v>3.5</v>
      </c>
      <c r="B370" s="1121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1017">
        <v>624</v>
      </c>
      <c r="H370" s="1017">
        <v>121.5</v>
      </c>
      <c r="I370" s="1017">
        <v>60</v>
      </c>
      <c r="J370" s="1017" t="s">
        <v>193</v>
      </c>
      <c r="K370" s="1008">
        <v>131.5</v>
      </c>
      <c r="L370" s="1038">
        <f>G370-(D370+D371+D372+D373)</f>
        <v>0</v>
      </c>
    </row>
    <row r="371" spans="1:12" ht="15" x14ac:dyDescent="0.2">
      <c r="A371" s="574">
        <v>2.5</v>
      </c>
      <c r="B371" s="1122"/>
      <c r="C371" s="585">
        <v>2</v>
      </c>
      <c r="D371" s="679">
        <v>205</v>
      </c>
      <c r="E371" s="585">
        <v>121</v>
      </c>
      <c r="F371" s="584" t="s">
        <v>214</v>
      </c>
      <c r="G371" s="1018"/>
      <c r="H371" s="1018"/>
      <c r="I371" s="1018"/>
      <c r="J371" s="1018"/>
      <c r="K371" s="1009"/>
      <c r="L371" s="1038"/>
    </row>
    <row r="372" spans="1:12" ht="15" x14ac:dyDescent="0.2">
      <c r="A372" s="574"/>
      <c r="B372" s="1122"/>
      <c r="C372" s="605"/>
      <c r="D372" s="605"/>
      <c r="E372" s="605"/>
      <c r="F372" s="607"/>
      <c r="G372" s="1018"/>
      <c r="H372" s="1018"/>
      <c r="I372" s="1018"/>
      <c r="J372" s="1018"/>
      <c r="K372" s="1009"/>
      <c r="L372" s="1038"/>
    </row>
    <row r="373" spans="1:12" ht="15.75" thickBot="1" x14ac:dyDescent="0.25">
      <c r="A373" s="574"/>
      <c r="B373" s="1123"/>
      <c r="C373" s="591"/>
      <c r="D373" s="592"/>
      <c r="E373" s="591"/>
      <c r="F373" s="593"/>
      <c r="G373" s="1019"/>
      <c r="H373" s="1019"/>
      <c r="I373" s="1019"/>
      <c r="J373" s="1019"/>
      <c r="K373" s="1010"/>
      <c r="L373" s="1038"/>
    </row>
    <row r="374" spans="1:12" ht="15" x14ac:dyDescent="0.2">
      <c r="A374" s="574">
        <v>3.8</v>
      </c>
      <c r="B374" s="1044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1017">
        <v>623</v>
      </c>
      <c r="H374" s="1017">
        <v>120.5</v>
      </c>
      <c r="I374" s="1017">
        <v>60</v>
      </c>
      <c r="J374" s="1011" t="s">
        <v>235</v>
      </c>
      <c r="K374" s="1008">
        <v>131.5</v>
      </c>
      <c r="L374" s="1038">
        <f>G374-(D374+D375+D376+D377)</f>
        <v>0</v>
      </c>
    </row>
    <row r="375" spans="1:12" ht="15" x14ac:dyDescent="0.2">
      <c r="A375" s="574">
        <v>4.5</v>
      </c>
      <c r="B375" s="1045"/>
      <c r="C375" s="585">
        <v>1</v>
      </c>
      <c r="D375" s="588">
        <v>267</v>
      </c>
      <c r="E375" s="585">
        <v>117.5</v>
      </c>
      <c r="F375" s="607" t="s">
        <v>187</v>
      </c>
      <c r="G375" s="1018"/>
      <c r="H375" s="1018"/>
      <c r="I375" s="1018"/>
      <c r="J375" s="1012"/>
      <c r="K375" s="1009"/>
      <c r="L375" s="1038"/>
    </row>
    <row r="376" spans="1:12" ht="15" x14ac:dyDescent="0.2">
      <c r="A376" s="574"/>
      <c r="B376" s="1045"/>
      <c r="C376" s="605"/>
      <c r="D376" s="605"/>
      <c r="E376" s="605"/>
      <c r="F376" s="607"/>
      <c r="G376" s="1018"/>
      <c r="H376" s="1018"/>
      <c r="I376" s="1018"/>
      <c r="J376" s="1012"/>
      <c r="K376" s="1009"/>
      <c r="L376" s="1038"/>
    </row>
    <row r="377" spans="1:12" ht="15.75" thickBot="1" x14ac:dyDescent="0.25">
      <c r="A377" s="574"/>
      <c r="B377" s="1046"/>
      <c r="C377" s="591"/>
      <c r="D377" s="591"/>
      <c r="E377" s="591"/>
      <c r="F377" s="593"/>
      <c r="G377" s="1019"/>
      <c r="H377" s="1019"/>
      <c r="I377" s="1019"/>
      <c r="J377" s="1013"/>
      <c r="K377" s="1010"/>
      <c r="L377" s="1038"/>
    </row>
    <row r="378" spans="1:12" ht="15" x14ac:dyDescent="0.2">
      <c r="A378" s="574">
        <v>6.5</v>
      </c>
      <c r="B378" s="1094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1017">
        <v>623</v>
      </c>
      <c r="H378" s="1017">
        <v>117.5</v>
      </c>
      <c r="I378" s="1017">
        <v>60</v>
      </c>
      <c r="J378" s="1017" t="s">
        <v>191</v>
      </c>
      <c r="K378" s="1008">
        <v>130.5</v>
      </c>
      <c r="L378" s="1038">
        <f>G378-(D378+D379+D380+D381)</f>
        <v>0</v>
      </c>
    </row>
    <row r="379" spans="1:12" ht="15" x14ac:dyDescent="0.2">
      <c r="A379" s="574">
        <v>7.32</v>
      </c>
      <c r="B379" s="1095"/>
      <c r="C379" s="585">
        <v>7</v>
      </c>
      <c r="D379" s="634">
        <v>528</v>
      </c>
      <c r="E379" s="585">
        <v>117</v>
      </c>
      <c r="F379" s="584" t="s">
        <v>190</v>
      </c>
      <c r="G379" s="1018"/>
      <c r="H379" s="1018"/>
      <c r="I379" s="1018"/>
      <c r="J379" s="1018"/>
      <c r="K379" s="1009"/>
      <c r="L379" s="1038"/>
    </row>
    <row r="380" spans="1:12" ht="15" x14ac:dyDescent="0.2">
      <c r="A380" s="574"/>
      <c r="B380" s="1095"/>
      <c r="C380" s="605"/>
      <c r="D380" s="605"/>
      <c r="E380" s="605"/>
      <c r="F380" s="607"/>
      <c r="G380" s="1018"/>
      <c r="H380" s="1018"/>
      <c r="I380" s="1018"/>
      <c r="J380" s="1018"/>
      <c r="K380" s="1009"/>
      <c r="L380" s="1038"/>
    </row>
    <row r="381" spans="1:12" ht="15.75" thickBot="1" x14ac:dyDescent="0.25">
      <c r="A381" s="574"/>
      <c r="B381" s="1096"/>
      <c r="C381" s="591"/>
      <c r="D381" s="592"/>
      <c r="E381" s="591"/>
      <c r="F381" s="593"/>
      <c r="G381" s="1019"/>
      <c r="H381" s="1019"/>
      <c r="I381" s="1019"/>
      <c r="J381" s="1019"/>
      <c r="K381" s="1010"/>
      <c r="L381" s="1038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1066" t="s">
        <v>50</v>
      </c>
      <c r="C386" s="1067"/>
      <c r="D386" s="1067"/>
      <c r="E386" s="1067"/>
      <c r="F386" s="1067"/>
      <c r="G386" s="1068"/>
      <c r="H386" s="1006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1042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1066" t="s">
        <v>50</v>
      </c>
      <c r="C399" s="1067"/>
      <c r="D399" s="1067"/>
      <c r="E399" s="1067"/>
      <c r="F399" s="1067"/>
      <c r="G399" s="1068"/>
      <c r="H399" s="1006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1042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1066" t="s">
        <v>50</v>
      </c>
      <c r="C413" s="1067"/>
      <c r="D413" s="1067"/>
      <c r="E413" s="1067"/>
      <c r="F413" s="1067"/>
      <c r="G413" s="1068"/>
      <c r="H413" s="1006" t="s">
        <v>0</v>
      </c>
      <c r="I413" s="213">
        <v>244</v>
      </c>
      <c r="J413" s="713"/>
      <c r="K413" s="713"/>
      <c r="L413" s="272" t="s">
        <v>240</v>
      </c>
      <c r="M413" s="1066" t="s">
        <v>50</v>
      </c>
      <c r="N413" s="1067"/>
      <c r="O413" s="1067"/>
      <c r="P413" s="1067"/>
      <c r="Q413" s="1067"/>
      <c r="R413" s="1068"/>
      <c r="S413" s="1006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1042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1042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1066" t="s">
        <v>50</v>
      </c>
      <c r="C427" s="1067"/>
      <c r="D427" s="1067"/>
      <c r="E427" s="1067"/>
      <c r="F427" s="1067"/>
      <c r="G427" s="1068"/>
      <c r="H427" s="1006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1042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1066" t="s">
        <v>50</v>
      </c>
      <c r="C441" s="1067"/>
      <c r="D441" s="1067"/>
      <c r="E441" s="1067"/>
      <c r="F441" s="1067"/>
      <c r="G441" s="1068"/>
      <c r="H441" s="1006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1042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1066" t="s">
        <v>50</v>
      </c>
      <c r="C455" s="1067"/>
      <c r="D455" s="1067"/>
      <c r="E455" s="1067"/>
      <c r="F455" s="1067"/>
      <c r="G455" s="1068"/>
      <c r="H455" s="1006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1042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1066" t="s">
        <v>50</v>
      </c>
      <c r="C469" s="1067"/>
      <c r="D469" s="1067"/>
      <c r="E469" s="1067"/>
      <c r="F469" s="1067"/>
      <c r="G469" s="1068"/>
      <c r="H469" s="1006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1042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1066" t="s">
        <v>50</v>
      </c>
      <c r="C483" s="1067"/>
      <c r="D483" s="1067"/>
      <c r="E483" s="1067"/>
      <c r="F483" s="1067"/>
      <c r="G483" s="1068"/>
      <c r="H483" s="1006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1042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1003" t="s">
        <v>50</v>
      </c>
      <c r="C497" s="1004"/>
      <c r="D497" s="1004"/>
      <c r="E497" s="1004"/>
      <c r="F497" s="1004"/>
      <c r="G497" s="1005"/>
      <c r="H497" s="1006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1042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1003" t="s">
        <v>50</v>
      </c>
      <c r="C511" s="1004"/>
      <c r="D511" s="1004"/>
      <c r="E511" s="1004"/>
      <c r="F511" s="1004"/>
      <c r="G511" s="1005"/>
      <c r="H511" s="1006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1042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1003" t="s">
        <v>50</v>
      </c>
      <c r="C525" s="1004"/>
      <c r="D525" s="1004"/>
      <c r="E525" s="1004"/>
      <c r="F525" s="1004"/>
      <c r="G525" s="1005"/>
      <c r="H525" s="1006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1042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1003" t="s">
        <v>50</v>
      </c>
      <c r="C539" s="1004"/>
      <c r="D539" s="1004"/>
      <c r="E539" s="1004"/>
      <c r="F539" s="1004"/>
      <c r="G539" s="1005"/>
      <c r="H539" s="1006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1042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1003" t="s">
        <v>50</v>
      </c>
      <c r="C553" s="1004"/>
      <c r="D553" s="1004"/>
      <c r="E553" s="1004"/>
      <c r="F553" s="1004"/>
      <c r="G553" s="1005"/>
      <c r="H553" s="1006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1042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371</v>
      </c>
      <c r="K560" s="266">
        <f>J560/H547</f>
        <v>0.12317397078353254</v>
      </c>
    </row>
    <row r="561" spans="1:11" x14ac:dyDescent="0.2">
      <c r="A561" s="267" t="s">
        <v>51</v>
      </c>
      <c r="B561" s="851">
        <f>[1]LM!$E$371</f>
        <v>477</v>
      </c>
      <c r="C561" s="852">
        <f>[1]LM!$Q$371</f>
        <v>510</v>
      </c>
      <c r="D561" s="852">
        <f>[1]LM!$AC$371</f>
        <v>97</v>
      </c>
      <c r="E561" s="852">
        <f>[1]LM!$AO$371</f>
        <v>509</v>
      </c>
      <c r="F561" s="852">
        <f>[1]LM!$BA$371</f>
        <v>521</v>
      </c>
      <c r="G561" s="853">
        <f>[1]LM!$BM$371</f>
        <v>527</v>
      </c>
      <c r="H561" s="371">
        <f>SUM(B561:G561)</f>
        <v>2641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1003" t="s">
        <v>50</v>
      </c>
      <c r="C567" s="1004"/>
      <c r="D567" s="1004"/>
      <c r="E567" s="1004"/>
      <c r="F567" s="1004"/>
      <c r="G567" s="1005"/>
      <c r="H567" s="1006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1042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-296</v>
      </c>
      <c r="K574" s="266">
        <f>J574/H561</f>
        <v>-0.11207875804619462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1003" t="s">
        <v>50</v>
      </c>
      <c r="C581" s="1004"/>
      <c r="D581" s="1004"/>
      <c r="E581" s="1004"/>
      <c r="F581" s="1004"/>
      <c r="G581" s="1005"/>
      <c r="H581" s="1006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1042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1003" t="s">
        <v>50</v>
      </c>
      <c r="C595" s="1004"/>
      <c r="D595" s="1004"/>
      <c r="E595" s="1004"/>
      <c r="F595" s="1004"/>
      <c r="G595" s="1005"/>
      <c r="H595" s="1006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1042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>
        <v>159.00000000000006</v>
      </c>
      <c r="C604" s="896">
        <v>159.00000000000006</v>
      </c>
      <c r="D604" s="896">
        <v>159.00000000000006</v>
      </c>
      <c r="E604" s="896">
        <v>159.00000000000006</v>
      </c>
      <c r="F604" s="896">
        <v>159.00000000000006</v>
      </c>
      <c r="G604" s="897">
        <v>159.00000000000006</v>
      </c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159.00000000000006</v>
      </c>
      <c r="C605" s="221">
        <f t="shared" si="132"/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6">
        <f t="shared" si="132"/>
        <v>159.00000000000006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1003" t="s">
        <v>50</v>
      </c>
      <c r="C609" s="1004"/>
      <c r="D609" s="1004"/>
      <c r="E609" s="1004"/>
      <c r="F609" s="1004"/>
      <c r="G609" s="1005"/>
      <c r="H609" s="1006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1042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>
        <v>158.40000000000003</v>
      </c>
      <c r="C618" s="906">
        <v>158.40000000000003</v>
      </c>
      <c r="D618" s="906">
        <v>158.40000000000003</v>
      </c>
      <c r="E618" s="906">
        <v>158.40000000000003</v>
      </c>
      <c r="F618" s="906">
        <v>158.40000000000003</v>
      </c>
      <c r="G618" s="907">
        <v>158.40000000000003</v>
      </c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-0.60000000000002274</v>
      </c>
      <c r="C619" s="221">
        <f t="shared" si="135"/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6">
        <f t="shared" si="135"/>
        <v>-0.60000000000002274</v>
      </c>
      <c r="H619" s="333"/>
      <c r="I619" s="900"/>
      <c r="J619" s="900"/>
      <c r="K619" s="900"/>
    </row>
    <row r="622" spans="1:11" ht="13.5" thickBot="1" x14ac:dyDescent="0.25"/>
    <row r="623" spans="1:11" ht="13.5" thickBot="1" x14ac:dyDescent="0.25">
      <c r="A623" s="272" t="s">
        <v>256</v>
      </c>
      <c r="B623" s="1003" t="s">
        <v>50</v>
      </c>
      <c r="C623" s="1004"/>
      <c r="D623" s="1004"/>
      <c r="E623" s="1004"/>
      <c r="F623" s="1004"/>
      <c r="G623" s="1005"/>
      <c r="H623" s="1006" t="s">
        <v>0</v>
      </c>
      <c r="I623" s="213">
        <v>230</v>
      </c>
      <c r="J623" s="917"/>
      <c r="K623" s="917"/>
    </row>
    <row r="624" spans="1:11" ht="13.5" thickBot="1" x14ac:dyDescent="0.25">
      <c r="A624" s="231" t="s">
        <v>54</v>
      </c>
      <c r="B624" s="919">
        <v>1</v>
      </c>
      <c r="C624" s="920">
        <v>2</v>
      </c>
      <c r="D624" s="920">
        <v>3</v>
      </c>
      <c r="E624" s="920">
        <v>4</v>
      </c>
      <c r="F624" s="920">
        <v>5</v>
      </c>
      <c r="G624" s="921">
        <v>6</v>
      </c>
      <c r="H624" s="1042"/>
      <c r="I624" s="229"/>
      <c r="J624" s="277"/>
      <c r="K624" s="353"/>
    </row>
    <row r="625" spans="1:11" x14ac:dyDescent="0.2">
      <c r="A625" s="236" t="s">
        <v>3</v>
      </c>
      <c r="B625" s="877">
        <v>4085</v>
      </c>
      <c r="C625" s="850">
        <v>4085</v>
      </c>
      <c r="D625" s="850">
        <v>4085</v>
      </c>
      <c r="E625" s="850">
        <v>4085</v>
      </c>
      <c r="F625" s="850">
        <v>4085</v>
      </c>
      <c r="G625" s="878">
        <v>4085</v>
      </c>
      <c r="H625" s="876">
        <v>4085</v>
      </c>
      <c r="I625" s="917"/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98">
        <v>0.105</v>
      </c>
      <c r="C628" s="699">
        <v>8.4000000000000005E-2</v>
      </c>
      <c r="D628" s="699">
        <v>0.10299999999999999</v>
      </c>
      <c r="E628" s="699">
        <v>0.105</v>
      </c>
      <c r="F628" s="699">
        <v>8.1000000000000003E-2</v>
      </c>
      <c r="G628" s="700">
        <v>9.6000000000000002E-2</v>
      </c>
      <c r="H628" s="409">
        <v>9.7000000000000003E-2</v>
      </c>
      <c r="I628" s="917"/>
      <c r="J628" s="382"/>
      <c r="K628" s="917"/>
    </row>
    <row r="629" spans="1:11" ht="13.5" thickBot="1" x14ac:dyDescent="0.25">
      <c r="A629" s="241" t="s">
        <v>1</v>
      </c>
      <c r="B629" s="774">
        <f t="shared" ref="B629:H629" si="136">B626/B625*100-100</f>
        <v>22.423500611995095</v>
      </c>
      <c r="C629" s="775">
        <f t="shared" si="136"/>
        <v>17.772337821297441</v>
      </c>
      <c r="D629" s="775">
        <f t="shared" si="136"/>
        <v>12.925336597307208</v>
      </c>
      <c r="E629" s="775">
        <f t="shared" si="136"/>
        <v>23.623011015911871</v>
      </c>
      <c r="F629" s="775">
        <f t="shared" si="136"/>
        <v>21.05263157894737</v>
      </c>
      <c r="G629" s="775">
        <f t="shared" si="136"/>
        <v>22.619339045287632</v>
      </c>
      <c r="H629" s="873">
        <f t="shared" si="136"/>
        <v>21.003671970624225</v>
      </c>
      <c r="I629" s="738"/>
      <c r="J629" s="917"/>
      <c r="K629" s="917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87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851">
        <v>518</v>
      </c>
      <c r="C631" s="852">
        <v>534</v>
      </c>
      <c r="D631" s="852">
        <v>96</v>
      </c>
      <c r="E631" s="852">
        <v>562</v>
      </c>
      <c r="F631" s="852">
        <v>551</v>
      </c>
      <c r="G631" s="853">
        <v>558</v>
      </c>
      <c r="H631" s="371">
        <f>SUM(B631:G631)</f>
        <v>2819</v>
      </c>
      <c r="I631" s="917" t="s">
        <v>57</v>
      </c>
      <c r="J631" s="917">
        <v>158.53</v>
      </c>
      <c r="K631" s="917"/>
    </row>
    <row r="632" spans="1:11" x14ac:dyDescent="0.2">
      <c r="A632" s="267" t="s">
        <v>28</v>
      </c>
      <c r="B632" s="922">
        <v>157.80000000000001</v>
      </c>
      <c r="C632" s="923">
        <v>157.80000000000001</v>
      </c>
      <c r="D632" s="923">
        <v>157.80000000000001</v>
      </c>
      <c r="E632" s="923">
        <v>157.80000000000001</v>
      </c>
      <c r="F632" s="923">
        <v>157.80000000000001</v>
      </c>
      <c r="G632" s="924">
        <v>157.80000000000001</v>
      </c>
      <c r="H632" s="918"/>
      <c r="I632" s="917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-0.60000000000002274</v>
      </c>
      <c r="C633" s="221">
        <f t="shared" si="138"/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6">
        <f t="shared" si="138"/>
        <v>-0.60000000000002274</v>
      </c>
      <c r="H633" s="333"/>
      <c r="I633" s="917"/>
      <c r="J633" s="917"/>
      <c r="K633" s="917"/>
    </row>
    <row r="636" spans="1:11" s="938" customFormat="1" ht="13.5" thickBot="1" x14ac:dyDescent="0.25"/>
    <row r="637" spans="1:11" s="938" customFormat="1" ht="13.5" thickBot="1" x14ac:dyDescent="0.25">
      <c r="A637" s="272" t="s">
        <v>257</v>
      </c>
      <c r="B637" s="1003" t="s">
        <v>50</v>
      </c>
      <c r="C637" s="1004"/>
      <c r="D637" s="1004"/>
      <c r="E637" s="1004"/>
      <c r="F637" s="1004"/>
      <c r="G637" s="1005"/>
      <c r="H637" s="1006" t="s">
        <v>0</v>
      </c>
      <c r="I637" s="213">
        <v>230</v>
      </c>
    </row>
    <row r="638" spans="1:11" s="938" customFormat="1" ht="13.5" thickBot="1" x14ac:dyDescent="0.25">
      <c r="A638" s="231" t="s">
        <v>54</v>
      </c>
      <c r="B638" s="940">
        <v>1</v>
      </c>
      <c r="C638" s="941">
        <v>2</v>
      </c>
      <c r="D638" s="941">
        <v>3</v>
      </c>
      <c r="E638" s="941">
        <v>4</v>
      </c>
      <c r="F638" s="941">
        <v>5</v>
      </c>
      <c r="G638" s="942">
        <v>6</v>
      </c>
      <c r="H638" s="1042"/>
      <c r="I638" s="229"/>
      <c r="J638" s="277"/>
      <c r="K638" s="353"/>
    </row>
    <row r="639" spans="1:11" s="938" customFormat="1" x14ac:dyDescent="0.2">
      <c r="A639" s="236" t="s">
        <v>3</v>
      </c>
      <c r="B639" s="877"/>
      <c r="C639" s="850"/>
      <c r="D639" s="850"/>
      <c r="E639" s="850"/>
      <c r="F639" s="850"/>
      <c r="G639" s="878"/>
      <c r="H639" s="876"/>
      <c r="J639" s="277"/>
      <c r="K639" s="353"/>
    </row>
    <row r="640" spans="1:11" s="938" customFormat="1" x14ac:dyDescent="0.2">
      <c r="A640" s="241" t="s">
        <v>6</v>
      </c>
      <c r="B640" s="242"/>
      <c r="C640" s="243"/>
      <c r="D640" s="243"/>
      <c r="E640" s="243"/>
      <c r="F640" s="243"/>
      <c r="G640" s="244"/>
      <c r="H640" s="366"/>
      <c r="I640" s="406"/>
      <c r="J640" s="399"/>
      <c r="K640" s="399"/>
    </row>
    <row r="641" spans="1:11" s="938" customFormat="1" x14ac:dyDescent="0.2">
      <c r="A641" s="231" t="s">
        <v>7</v>
      </c>
      <c r="B641" s="245"/>
      <c r="C641" s="246"/>
      <c r="D641" s="246"/>
      <c r="E641" s="246"/>
      <c r="F641" s="246"/>
      <c r="G641" s="247"/>
      <c r="H641" s="367"/>
      <c r="I641" s="554"/>
      <c r="J641" s="399"/>
      <c r="K641" s="399"/>
    </row>
    <row r="642" spans="1:11" s="938" customFormat="1" ht="13.5" thickBot="1" x14ac:dyDescent="0.25">
      <c r="A642" s="231" t="s">
        <v>8</v>
      </c>
      <c r="B642" s="698"/>
      <c r="C642" s="699"/>
      <c r="D642" s="699"/>
      <c r="E642" s="699"/>
      <c r="F642" s="699"/>
      <c r="G642" s="700"/>
      <c r="H642" s="409"/>
      <c r="J642" s="382"/>
    </row>
    <row r="643" spans="1:11" s="938" customFormat="1" ht="13.5" thickBot="1" x14ac:dyDescent="0.25">
      <c r="A643" s="241" t="s">
        <v>1</v>
      </c>
      <c r="B643" s="774" t="e">
        <f t="shared" ref="B643:H643" si="139">B640/B639*100-100</f>
        <v>#DIV/0!</v>
      </c>
      <c r="C643" s="775" t="e">
        <f t="shared" si="139"/>
        <v>#DIV/0!</v>
      </c>
      <c r="D643" s="775" t="e">
        <f t="shared" si="139"/>
        <v>#DIV/0!</v>
      </c>
      <c r="E643" s="775" t="e">
        <f t="shared" si="139"/>
        <v>#DIV/0!</v>
      </c>
      <c r="F643" s="775" t="e">
        <f t="shared" si="139"/>
        <v>#DIV/0!</v>
      </c>
      <c r="G643" s="775" t="e">
        <f t="shared" si="139"/>
        <v>#DIV/0!</v>
      </c>
      <c r="H643" s="873" t="e">
        <f t="shared" si="139"/>
        <v>#DIV/0!</v>
      </c>
      <c r="I643" s="738"/>
    </row>
    <row r="644" spans="1:11" s="938" customFormat="1" ht="13.5" thickBot="1" x14ac:dyDescent="0.25">
      <c r="A644" s="231" t="s">
        <v>27</v>
      </c>
      <c r="B644" s="220">
        <f t="shared" ref="B644:H644" si="140">B640-B626</f>
        <v>-5001</v>
      </c>
      <c r="C644" s="221">
        <f t="shared" si="140"/>
        <v>-4811</v>
      </c>
      <c r="D644" s="221">
        <f t="shared" si="140"/>
        <v>-4613</v>
      </c>
      <c r="E644" s="221">
        <f t="shared" si="140"/>
        <v>-5050</v>
      </c>
      <c r="F644" s="221">
        <f t="shared" si="140"/>
        <v>-4945</v>
      </c>
      <c r="G644" s="226">
        <f t="shared" si="140"/>
        <v>-5009</v>
      </c>
      <c r="H644" s="872">
        <f t="shared" si="140"/>
        <v>-4943</v>
      </c>
      <c r="I644" s="265" t="s">
        <v>56</v>
      </c>
      <c r="J644" s="290">
        <f>H631-H645</f>
        <v>2819</v>
      </c>
      <c r="K644" s="266">
        <f>J644/H631</f>
        <v>1</v>
      </c>
    </row>
    <row r="645" spans="1:11" x14ac:dyDescent="0.2">
      <c r="A645" s="267" t="s">
        <v>51</v>
      </c>
      <c r="B645" s="851"/>
      <c r="C645" s="852"/>
      <c r="D645" s="852"/>
      <c r="E645" s="852"/>
      <c r="F645" s="852"/>
      <c r="G645" s="853"/>
      <c r="H645" s="371">
        <f>SUM(B645:G645)</f>
        <v>0</v>
      </c>
      <c r="I645" s="938" t="s">
        <v>57</v>
      </c>
      <c r="J645" s="938"/>
      <c r="K645" s="938"/>
    </row>
    <row r="646" spans="1:11" x14ac:dyDescent="0.2">
      <c r="A646" s="267" t="s">
        <v>28</v>
      </c>
      <c r="B646" s="943">
        <v>157.80000000000001</v>
      </c>
      <c r="C646" s="944">
        <v>157.80000000000001</v>
      </c>
      <c r="D646" s="944">
        <v>157.80000000000001</v>
      </c>
      <c r="E646" s="944">
        <v>157.80000000000001</v>
      </c>
      <c r="F646" s="944">
        <v>157.80000000000001</v>
      </c>
      <c r="G646" s="945">
        <v>157.80000000000001</v>
      </c>
      <c r="H646" s="939"/>
      <c r="I646" s="938" t="s">
        <v>26</v>
      </c>
      <c r="J646" s="215">
        <f>J645-J631</f>
        <v>-158.53</v>
      </c>
      <c r="K646" s="228"/>
    </row>
    <row r="647" spans="1:11" ht="13.5" thickBot="1" x14ac:dyDescent="0.25">
      <c r="A647" s="268" t="s">
        <v>26</v>
      </c>
      <c r="B647" s="220">
        <f t="shared" ref="B647:G647" si="141">(B646-B632)</f>
        <v>0</v>
      </c>
      <c r="C647" s="221">
        <f t="shared" si="141"/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6">
        <f t="shared" si="141"/>
        <v>0</v>
      </c>
      <c r="H647" s="333"/>
      <c r="I647" s="938"/>
      <c r="J647" s="938"/>
      <c r="K647" s="938"/>
    </row>
    <row r="648" spans="1:11" ht="13.5" customHeight="1" x14ac:dyDescent="0.2">
      <c r="A648" s="938"/>
      <c r="B648" s="938"/>
      <c r="C648" s="938"/>
      <c r="D648" s="938"/>
      <c r="E648" s="938"/>
      <c r="F648" s="938"/>
      <c r="G648" s="938"/>
      <c r="H648" s="938"/>
      <c r="I648" s="938"/>
      <c r="J648" s="938"/>
      <c r="K648" s="938"/>
    </row>
    <row r="649" spans="1:11" x14ac:dyDescent="0.2">
      <c r="A649" s="938"/>
      <c r="B649" s="938"/>
      <c r="C649" s="938"/>
      <c r="D649" s="938"/>
      <c r="E649" s="938"/>
      <c r="F649" s="938"/>
      <c r="G649" s="938"/>
      <c r="H649" s="938"/>
      <c r="I649" s="938"/>
      <c r="J649" s="938"/>
      <c r="K649" s="938"/>
    </row>
    <row r="650" spans="1:11" s="938" customFormat="1" ht="13.5" thickBot="1" x14ac:dyDescent="0.25">
      <c r="A650" s="739"/>
      <c r="B650" s="946"/>
      <c r="C650" s="946"/>
      <c r="D650" s="946"/>
      <c r="E650" s="946"/>
      <c r="F650" s="946"/>
      <c r="G650" s="946"/>
      <c r="H650" s="740"/>
    </row>
    <row r="651" spans="1:11" ht="13.5" thickBot="1" x14ac:dyDescent="0.25">
      <c r="A651" s="272" t="s">
        <v>258</v>
      </c>
      <c r="B651" s="1066" t="s">
        <v>50</v>
      </c>
      <c r="C651" s="1067"/>
      <c r="D651" s="1067"/>
      <c r="E651" s="1067"/>
      <c r="F651" s="1067"/>
      <c r="G651" s="1068"/>
      <c r="H651" s="1006" t="s">
        <v>0</v>
      </c>
      <c r="I651" s="213">
        <v>230</v>
      </c>
      <c r="J651" s="938"/>
      <c r="K651" s="938"/>
    </row>
    <row r="652" spans="1:11" ht="13.5" thickBot="1" x14ac:dyDescent="0.25">
      <c r="A652" s="231" t="s">
        <v>54</v>
      </c>
      <c r="B652" s="940">
        <v>1</v>
      </c>
      <c r="C652" s="941">
        <v>2</v>
      </c>
      <c r="D652" s="941">
        <v>3</v>
      </c>
      <c r="E652" s="941">
        <v>4</v>
      </c>
      <c r="F652" s="941">
        <v>5</v>
      </c>
      <c r="G652" s="942">
        <v>6</v>
      </c>
      <c r="H652" s="1070"/>
      <c r="I652" s="229"/>
      <c r="J652" s="277"/>
      <c r="K652" s="353"/>
    </row>
    <row r="653" spans="1:11" x14ac:dyDescent="0.2">
      <c r="A653" s="236" t="s">
        <v>3</v>
      </c>
      <c r="B653" s="877">
        <v>4125</v>
      </c>
      <c r="C653" s="850">
        <v>4125</v>
      </c>
      <c r="D653" s="850">
        <v>4125</v>
      </c>
      <c r="E653" s="850">
        <v>4125</v>
      </c>
      <c r="F653" s="850">
        <v>4125</v>
      </c>
      <c r="G653" s="878">
        <v>4125</v>
      </c>
      <c r="H653" s="876">
        <v>4125</v>
      </c>
      <c r="I653" s="930"/>
      <c r="J653" s="277"/>
      <c r="K653" s="353"/>
    </row>
    <row r="654" spans="1:11" x14ac:dyDescent="0.2">
      <c r="A654" s="241" t="s">
        <v>6</v>
      </c>
      <c r="B654" s="242">
        <v>4942</v>
      </c>
      <c r="C654" s="243">
        <v>4811</v>
      </c>
      <c r="D654" s="243">
        <v>4642</v>
      </c>
      <c r="E654" s="243">
        <v>5328</v>
      </c>
      <c r="F654" s="243">
        <v>5089</v>
      </c>
      <c r="G654" s="244">
        <v>5076</v>
      </c>
      <c r="H654" s="366">
        <v>5020</v>
      </c>
      <c r="I654" s="406"/>
      <c r="J654" s="399"/>
      <c r="K654" s="399"/>
    </row>
    <row r="655" spans="1:11" x14ac:dyDescent="0.2">
      <c r="A655" s="231" t="s">
        <v>7</v>
      </c>
      <c r="B655" s="245">
        <v>52.4</v>
      </c>
      <c r="C655" s="246">
        <v>59.5</v>
      </c>
      <c r="D655" s="246">
        <v>68.8</v>
      </c>
      <c r="E655" s="246">
        <v>78.599999999999994</v>
      </c>
      <c r="F655" s="246">
        <v>71.400000000000006</v>
      </c>
      <c r="G655" s="247">
        <v>59.5</v>
      </c>
      <c r="H655" s="367">
        <v>57.1</v>
      </c>
      <c r="I655" s="554"/>
      <c r="J655" s="399"/>
      <c r="K655" s="399"/>
    </row>
    <row r="656" spans="1:11" ht="13.5" thickBot="1" x14ac:dyDescent="0.25">
      <c r="A656" s="231" t="s">
        <v>8</v>
      </c>
      <c r="B656" s="698">
        <v>0.125</v>
      </c>
      <c r="C656" s="699">
        <v>0.122</v>
      </c>
      <c r="D656" s="699">
        <v>0.15</v>
      </c>
      <c r="E656" s="699">
        <v>8.5999999999999993E-2</v>
      </c>
      <c r="F656" s="699">
        <v>0.112</v>
      </c>
      <c r="G656" s="700">
        <v>0.104</v>
      </c>
      <c r="H656" s="409">
        <v>0.11799999999999999</v>
      </c>
      <c r="I656" s="930"/>
      <c r="J656" s="382"/>
      <c r="K656" s="930"/>
    </row>
    <row r="657" spans="1:11" ht="13.5" thickBot="1" x14ac:dyDescent="0.25">
      <c r="A657" s="241" t="s">
        <v>1</v>
      </c>
      <c r="B657" s="774">
        <f t="shared" ref="B657:H657" si="142">B654/B653*100-100</f>
        <v>19.806060606060612</v>
      </c>
      <c r="C657" s="775">
        <f t="shared" si="142"/>
        <v>16.63030303030304</v>
      </c>
      <c r="D657" s="775">
        <f t="shared" si="142"/>
        <v>12.533333333333331</v>
      </c>
      <c r="E657" s="775">
        <f t="shared" si="142"/>
        <v>29.163636363636357</v>
      </c>
      <c r="F657" s="775">
        <f t="shared" si="142"/>
        <v>23.369696969696975</v>
      </c>
      <c r="G657" s="775">
        <f t="shared" si="142"/>
        <v>23.054545454545462</v>
      </c>
      <c r="H657" s="873">
        <f t="shared" si="142"/>
        <v>21.696969696969703</v>
      </c>
      <c r="I657" s="738"/>
      <c r="J657" s="930"/>
      <c r="K657" s="930"/>
    </row>
    <row r="658" spans="1:11" ht="13.5" thickBot="1" x14ac:dyDescent="0.25">
      <c r="A658" s="231" t="s">
        <v>27</v>
      </c>
      <c r="B658" s="220">
        <f t="shared" ref="B658:H658" si="143">B654-B626</f>
        <v>-59</v>
      </c>
      <c r="C658" s="221">
        <f t="shared" si="143"/>
        <v>0</v>
      </c>
      <c r="D658" s="221">
        <f t="shared" si="143"/>
        <v>29</v>
      </c>
      <c r="E658" s="221">
        <f t="shared" si="143"/>
        <v>278</v>
      </c>
      <c r="F658" s="221">
        <f t="shared" si="143"/>
        <v>144</v>
      </c>
      <c r="G658" s="226">
        <f t="shared" si="143"/>
        <v>67</v>
      </c>
      <c r="H658" s="872">
        <f t="shared" si="143"/>
        <v>77</v>
      </c>
      <c r="I658" s="265" t="s">
        <v>56</v>
      </c>
      <c r="J658" s="290">
        <f>H631-H659</f>
        <v>40</v>
      </c>
      <c r="K658" s="266">
        <f>J658/H631</f>
        <v>1.4189428875487761E-2</v>
      </c>
    </row>
    <row r="659" spans="1:11" x14ac:dyDescent="0.2">
      <c r="A659" s="267" t="s">
        <v>51</v>
      </c>
      <c r="B659" s="851">
        <v>512</v>
      </c>
      <c r="C659" s="852">
        <v>529</v>
      </c>
      <c r="D659" s="852">
        <v>81</v>
      </c>
      <c r="E659" s="852">
        <v>554</v>
      </c>
      <c r="F659" s="852">
        <v>546</v>
      </c>
      <c r="G659" s="853">
        <v>557</v>
      </c>
      <c r="H659" s="371">
        <f>SUM(B659:G659)</f>
        <v>2779</v>
      </c>
      <c r="I659" s="930" t="s">
        <v>57</v>
      </c>
      <c r="J659" s="930">
        <v>157.80000000000001</v>
      </c>
      <c r="K659" s="930"/>
    </row>
    <row r="660" spans="1:11" x14ac:dyDescent="0.2">
      <c r="A660" s="267" t="s">
        <v>28</v>
      </c>
      <c r="B660" s="935">
        <v>157.80000000000001</v>
      </c>
      <c r="C660" s="936">
        <v>157.80000000000001</v>
      </c>
      <c r="D660" s="936">
        <v>157.80000000000001</v>
      </c>
      <c r="E660" s="936">
        <v>157.80000000000001</v>
      </c>
      <c r="F660" s="936">
        <v>157.80000000000001</v>
      </c>
      <c r="G660" s="937">
        <v>157.80000000000001</v>
      </c>
      <c r="H660" s="931"/>
      <c r="I660" s="930" t="s">
        <v>26</v>
      </c>
      <c r="J660" s="215">
        <f>J659-J631</f>
        <v>-0.72999999999998977</v>
      </c>
      <c r="K660" s="228"/>
    </row>
    <row r="661" spans="1:11" ht="13.5" thickBot="1" x14ac:dyDescent="0.25">
      <c r="A661" s="268" t="s">
        <v>26</v>
      </c>
      <c r="B661" s="220">
        <f t="shared" ref="B661:G661" si="144">(B660-B632)</f>
        <v>0</v>
      </c>
      <c r="C661" s="221">
        <f t="shared" si="144"/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6">
        <f t="shared" si="144"/>
        <v>0</v>
      </c>
      <c r="H661" s="333"/>
      <c r="I661" s="930"/>
      <c r="J661" s="930"/>
      <c r="K661" s="930"/>
    </row>
    <row r="664" spans="1:11" ht="13.5" thickBot="1" x14ac:dyDescent="0.25"/>
    <row r="665" spans="1:11" ht="13.5" thickBot="1" x14ac:dyDescent="0.25">
      <c r="A665" s="272" t="s">
        <v>259</v>
      </c>
      <c r="B665" s="1066" t="s">
        <v>50</v>
      </c>
      <c r="C665" s="1067"/>
      <c r="D665" s="1067"/>
      <c r="E665" s="1067"/>
      <c r="F665" s="1067"/>
      <c r="G665" s="1068"/>
      <c r="H665" s="1006" t="s">
        <v>0</v>
      </c>
      <c r="I665" s="213">
        <v>230</v>
      </c>
      <c r="J665" s="947"/>
      <c r="K665" s="947"/>
    </row>
    <row r="666" spans="1:11" ht="13.5" thickBot="1" x14ac:dyDescent="0.25">
      <c r="A666" s="231" t="s">
        <v>54</v>
      </c>
      <c r="B666" s="949">
        <v>1</v>
      </c>
      <c r="C666" s="950">
        <v>2</v>
      </c>
      <c r="D666" s="950">
        <v>3</v>
      </c>
      <c r="E666" s="950">
        <v>4</v>
      </c>
      <c r="F666" s="950">
        <v>5</v>
      </c>
      <c r="G666" s="951">
        <v>6</v>
      </c>
      <c r="H666" s="1070"/>
      <c r="I666" s="229"/>
      <c r="J666" s="277"/>
      <c r="K666" s="353"/>
    </row>
    <row r="667" spans="1:11" x14ac:dyDescent="0.2">
      <c r="A667" s="236" t="s">
        <v>3</v>
      </c>
      <c r="B667" s="877"/>
      <c r="C667" s="850"/>
      <c r="D667" s="850"/>
      <c r="E667" s="850"/>
      <c r="F667" s="850"/>
      <c r="G667" s="878"/>
      <c r="H667" s="876"/>
      <c r="I667" s="947"/>
      <c r="J667" s="277"/>
      <c r="K667" s="353"/>
    </row>
    <row r="668" spans="1:11" x14ac:dyDescent="0.2">
      <c r="A668" s="241" t="s">
        <v>6</v>
      </c>
      <c r="B668" s="242"/>
      <c r="C668" s="243"/>
      <c r="D668" s="243"/>
      <c r="E668" s="243"/>
      <c r="F668" s="243"/>
      <c r="G668" s="244"/>
      <c r="H668" s="366"/>
      <c r="I668" s="406"/>
      <c r="J668" s="399"/>
      <c r="K668" s="399"/>
    </row>
    <row r="669" spans="1:11" x14ac:dyDescent="0.2">
      <c r="A669" s="231" t="s">
        <v>7</v>
      </c>
      <c r="B669" s="245"/>
      <c r="C669" s="246"/>
      <c r="D669" s="246"/>
      <c r="E669" s="246"/>
      <c r="F669" s="246"/>
      <c r="G669" s="247"/>
      <c r="H669" s="367"/>
      <c r="I669" s="554"/>
      <c r="J669" s="399"/>
      <c r="K669" s="399"/>
    </row>
    <row r="670" spans="1:11" ht="13.5" thickBot="1" x14ac:dyDescent="0.25">
      <c r="A670" s="231" t="s">
        <v>8</v>
      </c>
      <c r="B670" s="698"/>
      <c r="C670" s="699"/>
      <c r="D670" s="699"/>
      <c r="E670" s="699"/>
      <c r="F670" s="699"/>
      <c r="G670" s="700"/>
      <c r="H670" s="409"/>
      <c r="I670" s="947"/>
      <c r="J670" s="382"/>
      <c r="K670" s="947"/>
    </row>
    <row r="671" spans="1:11" ht="13.5" thickBot="1" x14ac:dyDescent="0.25">
      <c r="A671" s="241" t="s">
        <v>1</v>
      </c>
      <c r="B671" s="774" t="e">
        <f t="shared" ref="B671:H671" si="145">B668/B667*100-100</f>
        <v>#DIV/0!</v>
      </c>
      <c r="C671" s="775" t="e">
        <f t="shared" si="145"/>
        <v>#DIV/0!</v>
      </c>
      <c r="D671" s="775" t="e">
        <f t="shared" si="145"/>
        <v>#DIV/0!</v>
      </c>
      <c r="E671" s="775" t="e">
        <f t="shared" si="145"/>
        <v>#DIV/0!</v>
      </c>
      <c r="F671" s="775" t="e">
        <f t="shared" si="145"/>
        <v>#DIV/0!</v>
      </c>
      <c r="G671" s="775" t="e">
        <f t="shared" si="145"/>
        <v>#DIV/0!</v>
      </c>
      <c r="H671" s="873" t="e">
        <f t="shared" si="145"/>
        <v>#DIV/0!</v>
      </c>
      <c r="I671" s="738"/>
      <c r="J671" s="947"/>
      <c r="K671" s="947"/>
    </row>
    <row r="672" spans="1:11" ht="13.5" thickBot="1" x14ac:dyDescent="0.25">
      <c r="A672" s="231" t="s">
        <v>27</v>
      </c>
      <c r="B672" s="220">
        <f t="shared" ref="B672:H672" si="146">B668-B640</f>
        <v>0</v>
      </c>
      <c r="C672" s="221">
        <f t="shared" si="146"/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6">
        <f t="shared" si="146"/>
        <v>0</v>
      </c>
      <c r="H672" s="872">
        <f t="shared" si="146"/>
        <v>0</v>
      </c>
      <c r="I672" s="265" t="s">
        <v>56</v>
      </c>
      <c r="J672" s="290">
        <f>H645-H673</f>
        <v>0</v>
      </c>
      <c r="K672" s="266" t="e">
        <f>J672/H645</f>
        <v>#DIV/0!</v>
      </c>
    </row>
    <row r="673" spans="1:11" x14ac:dyDescent="0.2">
      <c r="A673" s="267" t="s">
        <v>51</v>
      </c>
      <c r="B673" s="851"/>
      <c r="C673" s="852"/>
      <c r="D673" s="852"/>
      <c r="E673" s="852"/>
      <c r="F673" s="852"/>
      <c r="G673" s="853"/>
      <c r="H673" s="371">
        <f>SUM(B673:G673)</f>
        <v>0</v>
      </c>
      <c r="I673" s="947" t="s">
        <v>57</v>
      </c>
      <c r="J673" s="947">
        <v>157.38</v>
      </c>
      <c r="K673" s="947"/>
    </row>
    <row r="674" spans="1:11" x14ac:dyDescent="0.2">
      <c r="A674" s="267" t="s">
        <v>28</v>
      </c>
      <c r="B674" s="952">
        <v>157.4</v>
      </c>
      <c r="C674" s="953">
        <v>157.4</v>
      </c>
      <c r="D674" s="953">
        <v>157.4</v>
      </c>
      <c r="E674" s="953">
        <v>157.4</v>
      </c>
      <c r="F674" s="953">
        <v>157.4</v>
      </c>
      <c r="G674" s="954">
        <v>157.4</v>
      </c>
      <c r="H674" s="948"/>
      <c r="I674" s="947" t="s">
        <v>26</v>
      </c>
      <c r="J674" s="215">
        <f>J673-J645</f>
        <v>157.38</v>
      </c>
      <c r="K674" s="228"/>
    </row>
    <row r="675" spans="1:11" ht="13.5" thickBot="1" x14ac:dyDescent="0.25">
      <c r="A675" s="268" t="s">
        <v>26</v>
      </c>
      <c r="B675" s="220">
        <f t="shared" ref="B675:G675" si="147">(B674-B646)</f>
        <v>-0.40000000000000568</v>
      </c>
      <c r="C675" s="221">
        <f t="shared" si="147"/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6">
        <f t="shared" si="147"/>
        <v>-0.40000000000000568</v>
      </c>
      <c r="H675" s="333"/>
      <c r="I675" s="947"/>
      <c r="J675" s="947"/>
      <c r="K675" s="947"/>
    </row>
    <row r="678" spans="1:11" ht="13.5" thickBot="1" x14ac:dyDescent="0.25"/>
    <row r="679" spans="1:11" ht="13.5" thickBot="1" x14ac:dyDescent="0.25">
      <c r="A679" s="272" t="s">
        <v>260</v>
      </c>
      <c r="B679" s="1066" t="s">
        <v>50</v>
      </c>
      <c r="C679" s="1067"/>
      <c r="D679" s="1067"/>
      <c r="E679" s="1067"/>
      <c r="F679" s="1067"/>
      <c r="G679" s="1068"/>
      <c r="H679" s="1006" t="s">
        <v>0</v>
      </c>
      <c r="I679" s="213">
        <v>230</v>
      </c>
      <c r="J679" s="955"/>
      <c r="K679" s="955"/>
    </row>
    <row r="680" spans="1:11" ht="13.5" thickBot="1" x14ac:dyDescent="0.25">
      <c r="A680" s="231" t="s">
        <v>54</v>
      </c>
      <c r="B680" s="957">
        <v>1</v>
      </c>
      <c r="C680" s="958">
        <v>2</v>
      </c>
      <c r="D680" s="958">
        <v>3</v>
      </c>
      <c r="E680" s="958">
        <v>4</v>
      </c>
      <c r="F680" s="958">
        <v>5</v>
      </c>
      <c r="G680" s="959">
        <v>6</v>
      </c>
      <c r="H680" s="1070"/>
      <c r="I680" s="229"/>
      <c r="J680" s="277"/>
      <c r="K680" s="353"/>
    </row>
    <row r="681" spans="1:11" x14ac:dyDescent="0.2">
      <c r="A681" s="236" t="s">
        <v>3</v>
      </c>
      <c r="B681" s="877">
        <v>4165</v>
      </c>
      <c r="C681" s="850">
        <v>4165</v>
      </c>
      <c r="D681" s="850">
        <v>4165</v>
      </c>
      <c r="E681" s="850">
        <v>4165</v>
      </c>
      <c r="F681" s="850">
        <v>4165</v>
      </c>
      <c r="G681" s="878">
        <v>4165</v>
      </c>
      <c r="H681" s="876">
        <v>4165</v>
      </c>
      <c r="I681" s="955"/>
      <c r="J681" s="277"/>
      <c r="K681" s="353"/>
    </row>
    <row r="682" spans="1:11" x14ac:dyDescent="0.2">
      <c r="A682" s="241" t="s">
        <v>6</v>
      </c>
      <c r="B682" s="242">
        <v>5098</v>
      </c>
      <c r="C682" s="243">
        <v>5038</v>
      </c>
      <c r="D682" s="243">
        <v>4892</v>
      </c>
      <c r="E682" s="243">
        <v>5192</v>
      </c>
      <c r="F682" s="243">
        <v>5230</v>
      </c>
      <c r="G682" s="244">
        <v>5191</v>
      </c>
      <c r="H682" s="366">
        <v>5131</v>
      </c>
      <c r="I682" s="406"/>
      <c r="J682" s="399"/>
      <c r="K682" s="399"/>
    </row>
    <row r="683" spans="1:11" x14ac:dyDescent="0.2">
      <c r="A683" s="231" t="s">
        <v>7</v>
      </c>
      <c r="B683" s="245">
        <v>69</v>
      </c>
      <c r="C683" s="246">
        <v>59.5</v>
      </c>
      <c r="D683" s="246">
        <v>50</v>
      </c>
      <c r="E683" s="246">
        <v>66.7</v>
      </c>
      <c r="F683" s="246">
        <v>73.8</v>
      </c>
      <c r="G683" s="247">
        <v>73.8</v>
      </c>
      <c r="H683" s="367">
        <v>68.099999999999994</v>
      </c>
      <c r="I683" s="554"/>
      <c r="J683" s="399"/>
      <c r="K683" s="399"/>
    </row>
    <row r="684" spans="1:11" ht="13.5" thickBot="1" x14ac:dyDescent="0.25">
      <c r="A684" s="231" t="s">
        <v>8</v>
      </c>
      <c r="B684" s="698">
        <v>9.7000000000000003E-2</v>
      </c>
      <c r="C684" s="699">
        <v>0.13200000000000001</v>
      </c>
      <c r="D684" s="699">
        <v>0.121</v>
      </c>
      <c r="E684" s="699">
        <v>0.10199999999999999</v>
      </c>
      <c r="F684" s="699">
        <v>0.106</v>
      </c>
      <c r="G684" s="700">
        <v>8.5999999999999993E-2</v>
      </c>
      <c r="H684" s="409">
        <v>0.107</v>
      </c>
      <c r="I684" s="955"/>
      <c r="J684" s="382"/>
      <c r="K684" s="955"/>
    </row>
    <row r="685" spans="1:11" ht="13.5" thickBot="1" x14ac:dyDescent="0.25">
      <c r="A685" s="241" t="s">
        <v>1</v>
      </c>
      <c r="B685" s="774">
        <f t="shared" ref="B685:H685" si="148">B682/B681*100-100</f>
        <v>22.400960384153663</v>
      </c>
      <c r="C685" s="775">
        <f t="shared" si="148"/>
        <v>20.960384153661465</v>
      </c>
      <c r="D685" s="775">
        <f t="shared" si="148"/>
        <v>17.454981992797116</v>
      </c>
      <c r="E685" s="775">
        <f t="shared" si="148"/>
        <v>24.657863145258105</v>
      </c>
      <c r="F685" s="775">
        <f t="shared" si="148"/>
        <v>25.570228091236501</v>
      </c>
      <c r="G685" s="775">
        <f t="shared" si="148"/>
        <v>24.633853541416556</v>
      </c>
      <c r="H685" s="873">
        <f t="shared" si="148"/>
        <v>23.193277310924373</v>
      </c>
      <c r="I685" s="738"/>
      <c r="J685" s="955"/>
      <c r="K685" s="955"/>
    </row>
    <row r="686" spans="1:11" ht="13.5" thickBot="1" x14ac:dyDescent="0.25">
      <c r="A686" s="231" t="s">
        <v>27</v>
      </c>
      <c r="B686" s="220">
        <f t="shared" ref="B686:H686" si="149">B682-B654</f>
        <v>156</v>
      </c>
      <c r="C686" s="221">
        <f t="shared" si="149"/>
        <v>227</v>
      </c>
      <c r="D686" s="221">
        <f t="shared" si="149"/>
        <v>250</v>
      </c>
      <c r="E686" s="221">
        <f t="shared" si="149"/>
        <v>-136</v>
      </c>
      <c r="F686" s="221">
        <f t="shared" si="149"/>
        <v>141</v>
      </c>
      <c r="G686" s="226">
        <f t="shared" si="149"/>
        <v>115</v>
      </c>
      <c r="H686" s="872">
        <f t="shared" si="149"/>
        <v>111</v>
      </c>
      <c r="I686" s="265" t="s">
        <v>56</v>
      </c>
      <c r="J686" s="290">
        <f>H659-H687</f>
        <v>59</v>
      </c>
      <c r="K686" s="266">
        <f>J686/H659</f>
        <v>2.1230658510255487E-2</v>
      </c>
    </row>
    <row r="687" spans="1:11" x14ac:dyDescent="0.2">
      <c r="A687" s="267" t="s">
        <v>51</v>
      </c>
      <c r="B687" s="851">
        <v>494</v>
      </c>
      <c r="C687" s="852">
        <v>520</v>
      </c>
      <c r="D687" s="852">
        <v>112</v>
      </c>
      <c r="E687" s="852">
        <v>528</v>
      </c>
      <c r="F687" s="852">
        <v>529</v>
      </c>
      <c r="G687" s="853">
        <v>537</v>
      </c>
      <c r="H687" s="371">
        <v>2720</v>
      </c>
      <c r="I687" s="955" t="s">
        <v>57</v>
      </c>
      <c r="J687" s="955">
        <v>158.46</v>
      </c>
      <c r="K687" s="955"/>
    </row>
    <row r="688" spans="1:11" x14ac:dyDescent="0.2">
      <c r="A688" s="267" t="s">
        <v>28</v>
      </c>
      <c r="B688" s="979">
        <v>156.49999999999997</v>
      </c>
      <c r="C688" s="980">
        <v>156.49999999999997</v>
      </c>
      <c r="D688" s="980">
        <v>156.49999999999997</v>
      </c>
      <c r="E688" s="980">
        <v>156.49999999999997</v>
      </c>
      <c r="F688" s="980">
        <v>156.49999999999997</v>
      </c>
      <c r="G688" s="981">
        <v>156.49999999999997</v>
      </c>
      <c r="H688" s="956"/>
      <c r="I688" s="955" t="s">
        <v>26</v>
      </c>
      <c r="J688" s="215">
        <f>J687-J659</f>
        <v>0.65999999999999659</v>
      </c>
      <c r="K688" s="228"/>
    </row>
    <row r="689" spans="1:11" ht="13.5" thickBot="1" x14ac:dyDescent="0.25">
      <c r="A689" s="268" t="s">
        <v>26</v>
      </c>
      <c r="B689" s="220">
        <f t="shared" ref="B689:G689" si="150">(B688-B660)</f>
        <v>-1.3000000000000398</v>
      </c>
      <c r="C689" s="221">
        <f t="shared" si="150"/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6">
        <f t="shared" si="150"/>
        <v>-1.3000000000000398</v>
      </c>
      <c r="H689" s="333"/>
      <c r="I689" s="955"/>
      <c r="J689" s="955"/>
      <c r="K689" s="955"/>
    </row>
    <row r="692" spans="1:11" ht="13.5" thickBot="1" x14ac:dyDescent="0.25"/>
    <row r="693" spans="1:11" ht="13.5" thickBot="1" x14ac:dyDescent="0.25">
      <c r="A693" s="272" t="s">
        <v>261</v>
      </c>
      <c r="B693" s="1066" t="s">
        <v>50</v>
      </c>
      <c r="C693" s="1067"/>
      <c r="D693" s="1067"/>
      <c r="E693" s="1067"/>
      <c r="F693" s="1067"/>
      <c r="G693" s="1068"/>
      <c r="H693" s="1006" t="s">
        <v>0</v>
      </c>
      <c r="I693" s="213"/>
      <c r="J693" s="960"/>
      <c r="K693" s="960"/>
    </row>
    <row r="694" spans="1:11" ht="13.5" thickBot="1" x14ac:dyDescent="0.25">
      <c r="A694" s="231" t="s">
        <v>54</v>
      </c>
      <c r="B694" s="962">
        <v>1</v>
      </c>
      <c r="C694" s="963">
        <v>2</v>
      </c>
      <c r="D694" s="963">
        <v>3</v>
      </c>
      <c r="E694" s="963">
        <v>4</v>
      </c>
      <c r="F694" s="963">
        <v>5</v>
      </c>
      <c r="G694" s="964">
        <v>6</v>
      </c>
      <c r="H694" s="1070"/>
      <c r="I694" s="229"/>
      <c r="J694" s="277"/>
      <c r="K694" s="353"/>
    </row>
    <row r="695" spans="1:11" x14ac:dyDescent="0.2">
      <c r="A695" s="236" t="s">
        <v>3</v>
      </c>
      <c r="B695" s="877"/>
      <c r="C695" s="850"/>
      <c r="D695" s="850"/>
      <c r="E695" s="850"/>
      <c r="F695" s="850"/>
      <c r="G695" s="878"/>
      <c r="H695" s="876"/>
      <c r="I695" s="960"/>
      <c r="J695" s="277"/>
      <c r="K695" s="353"/>
    </row>
    <row r="696" spans="1:11" x14ac:dyDescent="0.2">
      <c r="A696" s="241" t="s">
        <v>6</v>
      </c>
      <c r="B696" s="242"/>
      <c r="C696" s="243"/>
      <c r="D696" s="243"/>
      <c r="E696" s="243"/>
      <c r="F696" s="243"/>
      <c r="G696" s="244"/>
      <c r="H696" s="366"/>
      <c r="I696" s="406"/>
      <c r="J696" s="399"/>
      <c r="K696" s="399"/>
    </row>
    <row r="697" spans="1:11" x14ac:dyDescent="0.2">
      <c r="A697" s="231" t="s">
        <v>7</v>
      </c>
      <c r="B697" s="245"/>
      <c r="C697" s="246"/>
      <c r="D697" s="246"/>
      <c r="E697" s="246"/>
      <c r="F697" s="246"/>
      <c r="G697" s="247"/>
      <c r="H697" s="367"/>
      <c r="I697" s="554"/>
      <c r="J697" s="399"/>
      <c r="K697" s="399"/>
    </row>
    <row r="698" spans="1:11" ht="13.5" thickBot="1" x14ac:dyDescent="0.25">
      <c r="A698" s="231" t="s">
        <v>8</v>
      </c>
      <c r="B698" s="698"/>
      <c r="C698" s="699"/>
      <c r="D698" s="699"/>
      <c r="E698" s="699"/>
      <c r="F698" s="699"/>
      <c r="G698" s="700"/>
      <c r="H698" s="409"/>
      <c r="I698" s="960"/>
      <c r="J698" s="382"/>
      <c r="K698" s="960"/>
    </row>
    <row r="699" spans="1:11" ht="13.5" thickBot="1" x14ac:dyDescent="0.25">
      <c r="A699" s="241" t="s">
        <v>1</v>
      </c>
      <c r="B699" s="774" t="e">
        <f t="shared" ref="B699:H699" si="151">B696/B695*100-100</f>
        <v>#DIV/0!</v>
      </c>
      <c r="C699" s="775" t="e">
        <f t="shared" si="151"/>
        <v>#DIV/0!</v>
      </c>
      <c r="D699" s="775" t="e">
        <f t="shared" si="151"/>
        <v>#DIV/0!</v>
      </c>
      <c r="E699" s="775" t="e">
        <f t="shared" si="151"/>
        <v>#DIV/0!</v>
      </c>
      <c r="F699" s="775" t="e">
        <f t="shared" si="151"/>
        <v>#DIV/0!</v>
      </c>
      <c r="G699" s="775" t="e">
        <f t="shared" si="151"/>
        <v>#DIV/0!</v>
      </c>
      <c r="H699" s="873" t="e">
        <f t="shared" si="151"/>
        <v>#DIV/0!</v>
      </c>
      <c r="I699" s="738"/>
      <c r="J699" s="960"/>
      <c r="K699" s="960"/>
    </row>
    <row r="700" spans="1:11" ht="13.5" thickBot="1" x14ac:dyDescent="0.25">
      <c r="A700" s="231" t="s">
        <v>27</v>
      </c>
      <c r="B700" s="220">
        <f t="shared" ref="B700:H700" si="152">B696-B668</f>
        <v>0</v>
      </c>
      <c r="C700" s="221">
        <f t="shared" si="152"/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6">
        <f t="shared" si="152"/>
        <v>0</v>
      </c>
      <c r="H700" s="872">
        <f t="shared" si="152"/>
        <v>0</v>
      </c>
      <c r="I700" s="265" t="s">
        <v>56</v>
      </c>
      <c r="J700" s="290">
        <f>H687-H701</f>
        <v>19</v>
      </c>
      <c r="K700" s="266" t="e">
        <f>J700/H673</f>
        <v>#DIV/0!</v>
      </c>
    </row>
    <row r="701" spans="1:11" x14ac:dyDescent="0.2">
      <c r="A701" s="267" t="s">
        <v>51</v>
      </c>
      <c r="B701" s="851">
        <v>488</v>
      </c>
      <c r="C701" s="852">
        <v>519</v>
      </c>
      <c r="D701" s="852">
        <v>106</v>
      </c>
      <c r="E701" s="852">
        <v>524</v>
      </c>
      <c r="F701" s="852">
        <v>529</v>
      </c>
      <c r="G701" s="853">
        <v>535</v>
      </c>
      <c r="H701" s="371">
        <v>2701</v>
      </c>
      <c r="I701" s="960" t="s">
        <v>57</v>
      </c>
      <c r="J701" s="960">
        <v>156.63999999999999</v>
      </c>
      <c r="K701" s="960"/>
    </row>
    <row r="702" spans="1:11" x14ac:dyDescent="0.2">
      <c r="A702" s="267" t="s">
        <v>28</v>
      </c>
      <c r="B702" s="979">
        <v>156.19999999999996</v>
      </c>
      <c r="C702" s="980">
        <v>156.19999999999996</v>
      </c>
      <c r="D702" s="980">
        <v>156.19999999999996</v>
      </c>
      <c r="E702" s="980">
        <v>156.19999999999996</v>
      </c>
      <c r="F702" s="980">
        <v>156.19999999999996</v>
      </c>
      <c r="G702" s="981">
        <v>156.19999999999996</v>
      </c>
      <c r="H702" s="983"/>
      <c r="I702" s="960" t="s">
        <v>26</v>
      </c>
      <c r="J702" s="215">
        <f>J701-J673</f>
        <v>-0.74000000000000909</v>
      </c>
      <c r="K702" s="228"/>
    </row>
    <row r="703" spans="1:11" ht="13.5" thickBot="1" x14ac:dyDescent="0.25">
      <c r="A703" s="268" t="s">
        <v>26</v>
      </c>
      <c r="B703" s="220">
        <f t="shared" ref="B703:G703" si="153">(B702-B674)</f>
        <v>-1.2000000000000455</v>
      </c>
      <c r="C703" s="221">
        <f t="shared" si="153"/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6">
        <f t="shared" si="153"/>
        <v>-1.2000000000000455</v>
      </c>
      <c r="H703" s="333"/>
      <c r="I703" s="960"/>
      <c r="J703" s="960"/>
      <c r="K703" s="960"/>
    </row>
    <row r="706" spans="1:11" ht="13.5" thickBot="1" x14ac:dyDescent="0.25"/>
    <row r="707" spans="1:11" ht="13.5" thickBot="1" x14ac:dyDescent="0.25">
      <c r="A707" s="272" t="s">
        <v>262</v>
      </c>
      <c r="B707" s="1066" t="s">
        <v>50</v>
      </c>
      <c r="C707" s="1067"/>
      <c r="D707" s="1067"/>
      <c r="E707" s="1067"/>
      <c r="F707" s="1067"/>
      <c r="G707" s="1068"/>
      <c r="H707" s="965" t="s">
        <v>0</v>
      </c>
      <c r="I707" s="213"/>
      <c r="J707" s="966"/>
      <c r="K707" s="966"/>
    </row>
    <row r="708" spans="1:11" ht="13.5" thickBot="1" x14ac:dyDescent="0.25">
      <c r="A708" s="231" t="s">
        <v>54</v>
      </c>
      <c r="B708" s="968">
        <v>1</v>
      </c>
      <c r="C708" s="969">
        <v>2</v>
      </c>
      <c r="D708" s="969">
        <v>3</v>
      </c>
      <c r="E708" s="969">
        <v>4</v>
      </c>
      <c r="F708" s="969">
        <v>5</v>
      </c>
      <c r="G708" s="970">
        <v>6</v>
      </c>
      <c r="H708" s="975"/>
      <c r="I708" s="229"/>
      <c r="J708" s="277"/>
      <c r="K708" s="353"/>
    </row>
    <row r="709" spans="1:11" x14ac:dyDescent="0.2">
      <c r="A709" s="236" t="s">
        <v>3</v>
      </c>
      <c r="B709" s="877">
        <v>4205</v>
      </c>
      <c r="C709" s="850">
        <v>4205</v>
      </c>
      <c r="D709" s="850">
        <v>4205</v>
      </c>
      <c r="E709" s="850">
        <v>4205</v>
      </c>
      <c r="F709" s="850">
        <v>4205</v>
      </c>
      <c r="G709" s="878">
        <v>4205</v>
      </c>
      <c r="H709" s="876">
        <v>4205</v>
      </c>
      <c r="I709" s="966"/>
      <c r="J709" s="277"/>
      <c r="K709" s="353"/>
    </row>
    <row r="710" spans="1:11" x14ac:dyDescent="0.2">
      <c r="A710" s="241" t="s">
        <v>6</v>
      </c>
      <c r="B710" s="242">
        <v>5377</v>
      </c>
      <c r="C710" s="243">
        <v>5075</v>
      </c>
      <c r="D710" s="243">
        <v>4535</v>
      </c>
      <c r="E710" s="243">
        <v>5055</v>
      </c>
      <c r="F710" s="243">
        <v>5313</v>
      </c>
      <c r="G710" s="244">
        <v>5232</v>
      </c>
      <c r="H710" s="366">
        <v>5163</v>
      </c>
      <c r="I710" s="406"/>
      <c r="J710" s="399"/>
      <c r="K710" s="399"/>
    </row>
    <row r="711" spans="1:11" x14ac:dyDescent="0.2">
      <c r="A711" s="231" t="s">
        <v>7</v>
      </c>
      <c r="B711" s="245">
        <v>72.5</v>
      </c>
      <c r="C711" s="246">
        <v>57.5</v>
      </c>
      <c r="D711" s="246">
        <v>33.299999999999997</v>
      </c>
      <c r="E711" s="246">
        <v>70</v>
      </c>
      <c r="F711" s="246">
        <v>72.5</v>
      </c>
      <c r="G711" s="247">
        <v>67.5</v>
      </c>
      <c r="H711" s="367">
        <v>62.3</v>
      </c>
      <c r="I711" s="554"/>
      <c r="J711" s="399"/>
      <c r="K711" s="399"/>
    </row>
    <row r="712" spans="1:11" ht="13.5" thickBot="1" x14ac:dyDescent="0.25">
      <c r="A712" s="231" t="s">
        <v>8</v>
      </c>
      <c r="B712" s="698">
        <v>8.8999999999999996E-2</v>
      </c>
      <c r="C712" s="699">
        <v>0.125</v>
      </c>
      <c r="D712" s="699">
        <v>0.17699999999999999</v>
      </c>
      <c r="E712" s="699">
        <v>0.11</v>
      </c>
      <c r="F712" s="699">
        <v>0.1</v>
      </c>
      <c r="G712" s="700">
        <v>0.107</v>
      </c>
      <c r="H712" s="409">
        <v>0.11700000000000001</v>
      </c>
      <c r="I712" s="966"/>
      <c r="J712" s="382"/>
      <c r="K712" s="966"/>
    </row>
    <row r="713" spans="1:11" ht="13.5" thickBot="1" x14ac:dyDescent="0.25">
      <c r="A713" s="241" t="s">
        <v>1</v>
      </c>
      <c r="B713" s="774">
        <f t="shared" ref="B713:H713" si="154">B710/B709*100-100</f>
        <v>27.871581450653977</v>
      </c>
      <c r="C713" s="775">
        <f t="shared" si="154"/>
        <v>20.689655172413794</v>
      </c>
      <c r="D713" s="775">
        <f t="shared" si="154"/>
        <v>7.8478002378121232</v>
      </c>
      <c r="E713" s="775">
        <f t="shared" si="154"/>
        <v>20.2140309155767</v>
      </c>
      <c r="F713" s="775">
        <f t="shared" si="154"/>
        <v>26.349583828775252</v>
      </c>
      <c r="G713" s="775">
        <f t="shared" si="154"/>
        <v>24.423305588585009</v>
      </c>
      <c r="H713" s="873">
        <f t="shared" si="154"/>
        <v>22.782401902497028</v>
      </c>
      <c r="I713" s="738"/>
      <c r="J713" s="966"/>
      <c r="K713" s="966"/>
    </row>
    <row r="714" spans="1:11" ht="13.5" thickBot="1" x14ac:dyDescent="0.25">
      <c r="A714" s="231" t="s">
        <v>27</v>
      </c>
      <c r="B714" s="220">
        <f>B710-B682</f>
        <v>279</v>
      </c>
      <c r="C714" s="221">
        <f t="shared" ref="C714:H714" si="155">C710-C682</f>
        <v>37</v>
      </c>
      <c r="D714" s="221">
        <f t="shared" si="155"/>
        <v>-357</v>
      </c>
      <c r="E714" s="221">
        <f t="shared" si="155"/>
        <v>-137</v>
      </c>
      <c r="F714" s="221">
        <f t="shared" si="155"/>
        <v>83</v>
      </c>
      <c r="G714" s="226">
        <f t="shared" si="155"/>
        <v>41</v>
      </c>
      <c r="H714" s="872">
        <f t="shared" si="155"/>
        <v>32</v>
      </c>
      <c r="I714" s="265" t="s">
        <v>56</v>
      </c>
      <c r="J714" s="290">
        <f>H701-H715</f>
        <v>25</v>
      </c>
      <c r="K714" s="266">
        <f>J714/H686</f>
        <v>0.22522522522522523</v>
      </c>
    </row>
    <row r="715" spans="1:11" x14ac:dyDescent="0.2">
      <c r="A715" s="267" t="s">
        <v>51</v>
      </c>
      <c r="B715" s="851">
        <v>485</v>
      </c>
      <c r="C715" s="852">
        <v>515</v>
      </c>
      <c r="D715" s="852">
        <v>101</v>
      </c>
      <c r="E715" s="852">
        <v>518</v>
      </c>
      <c r="F715" s="852">
        <v>526</v>
      </c>
      <c r="G715" s="853">
        <v>531</v>
      </c>
      <c r="H715" s="371">
        <v>2676</v>
      </c>
      <c r="I715" s="966" t="s">
        <v>57</v>
      </c>
      <c r="J715" s="966">
        <v>156.37</v>
      </c>
      <c r="K715" s="966"/>
    </row>
    <row r="716" spans="1:11" x14ac:dyDescent="0.2">
      <c r="A716" s="267" t="s">
        <v>28</v>
      </c>
      <c r="B716" s="971"/>
      <c r="C716" s="972"/>
      <c r="D716" s="972"/>
      <c r="E716" s="972"/>
      <c r="F716" s="972"/>
      <c r="G716" s="973"/>
      <c r="H716" s="983"/>
      <c r="I716" s="966" t="s">
        <v>26</v>
      </c>
      <c r="J716" s="215">
        <f>J715-J701</f>
        <v>-0.26999999999998181</v>
      </c>
      <c r="K716" s="228"/>
    </row>
    <row r="717" spans="1:11" ht="13.5" thickBot="1" x14ac:dyDescent="0.25">
      <c r="A717" s="268" t="s">
        <v>26</v>
      </c>
      <c r="B717" s="220">
        <f t="shared" ref="B717:G717" si="156">(B716-B687)</f>
        <v>-494</v>
      </c>
      <c r="C717" s="221">
        <f t="shared" si="156"/>
        <v>-520</v>
      </c>
      <c r="D717" s="221">
        <f t="shared" si="156"/>
        <v>-112</v>
      </c>
      <c r="E717" s="221">
        <f t="shared" si="156"/>
        <v>-528</v>
      </c>
      <c r="F717" s="221">
        <f t="shared" si="156"/>
        <v>-529</v>
      </c>
      <c r="G717" s="226">
        <f t="shared" si="156"/>
        <v>-537</v>
      </c>
      <c r="H717" s="333"/>
      <c r="I717" s="966"/>
      <c r="J717" s="966"/>
      <c r="K717" s="966"/>
    </row>
    <row r="720" spans="1:11" ht="13.5" thickBot="1" x14ac:dyDescent="0.25"/>
    <row r="721" spans="1:11" ht="13.5" thickBot="1" x14ac:dyDescent="0.25">
      <c r="A721" s="272" t="s">
        <v>263</v>
      </c>
      <c r="B721" s="1066" t="s">
        <v>50</v>
      </c>
      <c r="C721" s="1067"/>
      <c r="D721" s="1067"/>
      <c r="E721" s="1067"/>
      <c r="F721" s="1067"/>
      <c r="G721" s="1068"/>
      <c r="H721" s="984" t="s">
        <v>0</v>
      </c>
      <c r="I721" s="213"/>
      <c r="J721" s="986"/>
      <c r="K721" s="986"/>
    </row>
    <row r="722" spans="1:11" ht="13.5" thickBot="1" x14ac:dyDescent="0.25">
      <c r="A722" s="231" t="s">
        <v>54</v>
      </c>
      <c r="B722" s="990">
        <v>1</v>
      </c>
      <c r="C722" s="991">
        <v>2</v>
      </c>
      <c r="D722" s="991">
        <v>3</v>
      </c>
      <c r="E722" s="991">
        <v>4</v>
      </c>
      <c r="F722" s="991">
        <v>5</v>
      </c>
      <c r="G722" s="992">
        <v>6</v>
      </c>
      <c r="H722" s="988"/>
      <c r="I722" s="229"/>
      <c r="J722" s="277"/>
      <c r="K722" s="353"/>
    </row>
    <row r="723" spans="1:11" x14ac:dyDescent="0.2">
      <c r="A723" s="236" t="s">
        <v>3</v>
      </c>
      <c r="B723" s="877">
        <v>4225</v>
      </c>
      <c r="C723" s="850">
        <v>4225</v>
      </c>
      <c r="D723" s="850">
        <v>4225</v>
      </c>
      <c r="E723" s="850">
        <v>4225</v>
      </c>
      <c r="F723" s="850">
        <v>4225</v>
      </c>
      <c r="G723" s="878">
        <v>4225</v>
      </c>
      <c r="H723" s="876">
        <v>4225</v>
      </c>
      <c r="I723" s="986"/>
      <c r="J723" s="277"/>
      <c r="K723" s="353"/>
    </row>
    <row r="724" spans="1:11" x14ac:dyDescent="0.2">
      <c r="A724" s="241" t="s">
        <v>6</v>
      </c>
      <c r="B724" s="242"/>
      <c r="C724" s="243"/>
      <c r="D724" s="243"/>
      <c r="E724" s="243"/>
      <c r="F724" s="243"/>
      <c r="G724" s="244"/>
      <c r="H724" s="366"/>
      <c r="I724" s="406"/>
      <c r="J724" s="399"/>
      <c r="K724" s="399"/>
    </row>
    <row r="725" spans="1:11" x14ac:dyDescent="0.2">
      <c r="A725" s="231" t="s">
        <v>7</v>
      </c>
      <c r="B725" s="245"/>
      <c r="C725" s="246"/>
      <c r="D725" s="246"/>
      <c r="E725" s="246"/>
      <c r="F725" s="246"/>
      <c r="G725" s="247"/>
      <c r="H725" s="367"/>
      <c r="I725" s="554"/>
      <c r="J725" s="399"/>
      <c r="K725" s="399"/>
    </row>
    <row r="726" spans="1:11" ht="13.5" thickBot="1" x14ac:dyDescent="0.25">
      <c r="A726" s="231" t="s">
        <v>8</v>
      </c>
      <c r="B726" s="698"/>
      <c r="C726" s="699"/>
      <c r="D726" s="699"/>
      <c r="E726" s="699"/>
      <c r="F726" s="699"/>
      <c r="G726" s="700"/>
      <c r="H726" s="409"/>
      <c r="I726" s="986"/>
      <c r="J726" s="382"/>
      <c r="K726" s="986"/>
    </row>
    <row r="727" spans="1:11" ht="13.5" thickBot="1" x14ac:dyDescent="0.25">
      <c r="A727" s="241" t="s">
        <v>1</v>
      </c>
      <c r="B727" s="774">
        <f t="shared" ref="B727:H727" si="157">B724/B723*100-100</f>
        <v>-100</v>
      </c>
      <c r="C727" s="775">
        <f t="shared" si="157"/>
        <v>-100</v>
      </c>
      <c r="D727" s="775">
        <f t="shared" si="157"/>
        <v>-100</v>
      </c>
      <c r="E727" s="775">
        <f t="shared" si="157"/>
        <v>-100</v>
      </c>
      <c r="F727" s="775">
        <f t="shared" si="157"/>
        <v>-100</v>
      </c>
      <c r="G727" s="775">
        <f t="shared" si="157"/>
        <v>-100</v>
      </c>
      <c r="H727" s="873">
        <f t="shared" si="157"/>
        <v>-100</v>
      </c>
      <c r="I727" s="738"/>
      <c r="J727" s="986"/>
      <c r="K727" s="986"/>
    </row>
    <row r="728" spans="1:11" ht="13.5" thickBot="1" x14ac:dyDescent="0.25">
      <c r="A728" s="231" t="s">
        <v>27</v>
      </c>
      <c r="B728" s="220">
        <f>B724-B696</f>
        <v>0</v>
      </c>
      <c r="C728" s="221">
        <f t="shared" ref="C728:H728" si="158">C724-C696</f>
        <v>0</v>
      </c>
      <c r="D728" s="221">
        <f t="shared" si="158"/>
        <v>0</v>
      </c>
      <c r="E728" s="221">
        <f t="shared" si="158"/>
        <v>0</v>
      </c>
      <c r="F728" s="221">
        <f t="shared" si="158"/>
        <v>0</v>
      </c>
      <c r="G728" s="226">
        <f t="shared" si="158"/>
        <v>0</v>
      </c>
      <c r="H728" s="872">
        <f t="shared" si="158"/>
        <v>0</v>
      </c>
      <c r="I728" s="265" t="s">
        <v>56</v>
      </c>
      <c r="J728" s="290">
        <f>H715-H729</f>
        <v>35</v>
      </c>
      <c r="K728" s="266" t="e">
        <f>J728/H700</f>
        <v>#DIV/0!</v>
      </c>
    </row>
    <row r="729" spans="1:11" x14ac:dyDescent="0.2">
      <c r="A729" s="267" t="s">
        <v>51</v>
      </c>
      <c r="B729" s="851">
        <v>477</v>
      </c>
      <c r="C729" s="852">
        <v>510</v>
      </c>
      <c r="D729" s="852">
        <v>97</v>
      </c>
      <c r="E729" s="852">
        <v>509</v>
      </c>
      <c r="F729" s="852">
        <v>521</v>
      </c>
      <c r="G729" s="853">
        <v>527</v>
      </c>
      <c r="H729" s="371">
        <v>2641</v>
      </c>
      <c r="I729" s="986" t="s">
        <v>57</v>
      </c>
      <c r="J729" s="986">
        <v>156.76</v>
      </c>
      <c r="K729" s="986"/>
    </row>
    <row r="730" spans="1:11" x14ac:dyDescent="0.2">
      <c r="A730" s="267" t="s">
        <v>28</v>
      </c>
      <c r="B730" s="993"/>
      <c r="C730" s="994"/>
      <c r="D730" s="994"/>
      <c r="E730" s="994"/>
      <c r="F730" s="994"/>
      <c r="G730" s="995"/>
      <c r="H730" s="983"/>
      <c r="I730" s="986" t="s">
        <v>26</v>
      </c>
      <c r="J730" s="215">
        <f>J729-J715</f>
        <v>0.38999999999998636</v>
      </c>
      <c r="K730" s="228"/>
    </row>
    <row r="731" spans="1:11" ht="13.5" thickBot="1" x14ac:dyDescent="0.25">
      <c r="A731" s="268" t="s">
        <v>26</v>
      </c>
      <c r="B731" s="220">
        <f t="shared" ref="B731:G731" si="159">(B730-B701)</f>
        <v>-488</v>
      </c>
      <c r="C731" s="221">
        <f t="shared" si="159"/>
        <v>-519</v>
      </c>
      <c r="D731" s="221">
        <f t="shared" si="159"/>
        <v>-106</v>
      </c>
      <c r="E731" s="221">
        <f t="shared" si="159"/>
        <v>-524</v>
      </c>
      <c r="F731" s="221">
        <f t="shared" si="159"/>
        <v>-529</v>
      </c>
      <c r="G731" s="226">
        <f t="shared" si="159"/>
        <v>-535</v>
      </c>
      <c r="H731" s="333"/>
      <c r="I731" s="986"/>
      <c r="J731" s="986"/>
      <c r="K731" s="986"/>
    </row>
  </sheetData>
  <mergeCells count="144">
    <mergeCell ref="B721:G721"/>
    <mergeCell ref="B707:G707"/>
    <mergeCell ref="B665:G665"/>
    <mergeCell ref="H665:H666"/>
    <mergeCell ref="B623:G623"/>
    <mergeCell ref="H623:H624"/>
    <mergeCell ref="B609:G609"/>
    <mergeCell ref="H609:H610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B595:G59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I227:I229"/>
    <mergeCell ref="B212:H212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I326:I328"/>
    <mergeCell ref="B356:K356"/>
    <mergeCell ref="I340:I342"/>
    <mergeCell ref="B326:H326"/>
    <mergeCell ref="L358:L361"/>
    <mergeCell ref="B340:H340"/>
    <mergeCell ref="J366:J369"/>
    <mergeCell ref="I182:I184"/>
    <mergeCell ref="H366:H369"/>
    <mergeCell ref="I366:I369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B553:G553"/>
    <mergeCell ref="H553:H554"/>
    <mergeCell ref="B539:G539"/>
    <mergeCell ref="H539:H540"/>
    <mergeCell ref="I212:I214"/>
    <mergeCell ref="B182:H182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693:G693"/>
    <mergeCell ref="H693:H694"/>
    <mergeCell ref="B679:G679"/>
    <mergeCell ref="H679:H680"/>
    <mergeCell ref="B637:G637"/>
    <mergeCell ref="H637:H638"/>
    <mergeCell ref="B651:G651"/>
    <mergeCell ref="H651:H652"/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497:G497"/>
    <mergeCell ref="H497:H498"/>
    <mergeCell ref="H595:H596"/>
  </mergeCells>
  <conditionalFormatting sqref="B316:H3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G6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0:G6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8:G6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2:G6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G6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0:G7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4:G7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32"/>
  <sheetViews>
    <sheetView showGridLines="0" topLeftCell="A589" zoomScale="80" zoomScaleNormal="80" workbookViewId="0">
      <selection activeCell="M634" sqref="M634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13.4257812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1051" t="s">
        <v>53</v>
      </c>
      <c r="C8" s="1052"/>
      <c r="D8" s="1052"/>
      <c r="E8" s="1052"/>
      <c r="F8" s="1052"/>
      <c r="G8" s="1052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51" t="s">
        <v>53</v>
      </c>
      <c r="C21" s="1052"/>
      <c r="D21" s="1052"/>
      <c r="E21" s="1052"/>
      <c r="F21" s="1052"/>
      <c r="G21" s="1052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51" t="s">
        <v>53</v>
      </c>
      <c r="C34" s="1052"/>
      <c r="D34" s="1052"/>
      <c r="E34" s="1052"/>
      <c r="F34" s="1052"/>
      <c r="G34" s="1052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1051" t="s">
        <v>53</v>
      </c>
      <c r="C47" s="1052"/>
      <c r="D47" s="1052"/>
      <c r="E47" s="1052"/>
      <c r="F47" s="1052"/>
      <c r="G47" s="1052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1051" t="s">
        <v>53</v>
      </c>
      <c r="C60" s="1052"/>
      <c r="D60" s="1052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1051" t="s">
        <v>53</v>
      </c>
      <c r="C73" s="1052"/>
      <c r="D73" s="1052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124" t="s">
        <v>53</v>
      </c>
      <c r="C86" s="1125"/>
      <c r="D86" s="1125"/>
      <c r="E86" s="1116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126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124" t="s">
        <v>53</v>
      </c>
      <c r="C99" s="1125"/>
      <c r="D99" s="1125"/>
      <c r="E99" s="1116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126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124" t="s">
        <v>53</v>
      </c>
      <c r="C112" s="1125"/>
      <c r="D112" s="1125"/>
      <c r="E112" s="1116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126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124" t="s">
        <v>53</v>
      </c>
      <c r="C125" s="1125"/>
      <c r="D125" s="1125"/>
      <c r="E125" s="1116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126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124" t="s">
        <v>53</v>
      </c>
      <c r="C138" s="1125"/>
      <c r="D138" s="1125"/>
      <c r="E138" s="1116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126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124" t="s">
        <v>53</v>
      </c>
      <c r="C151" s="1125"/>
      <c r="D151" s="1125"/>
      <c r="E151" s="1116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126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124" t="s">
        <v>53</v>
      </c>
      <c r="C164" s="1125"/>
      <c r="D164" s="1125"/>
      <c r="E164" s="1116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126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124" t="s">
        <v>53</v>
      </c>
      <c r="C177" s="1125"/>
      <c r="D177" s="1125"/>
      <c r="E177" s="1116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126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124" t="s">
        <v>53</v>
      </c>
      <c r="C190" s="1125"/>
      <c r="D190" s="1125"/>
      <c r="E190" s="1116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126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124" t="s">
        <v>53</v>
      </c>
      <c r="C203" s="1125"/>
      <c r="D203" s="1125"/>
      <c r="E203" s="1116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126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124" t="s">
        <v>53</v>
      </c>
      <c r="C216" s="1125"/>
      <c r="D216" s="1125"/>
      <c r="E216" s="1116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126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124" t="s">
        <v>53</v>
      </c>
      <c r="C229" s="1125"/>
      <c r="D229" s="1125"/>
      <c r="E229" s="1116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126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124" t="s">
        <v>53</v>
      </c>
      <c r="C242" s="1125"/>
      <c r="D242" s="1125"/>
      <c r="E242" s="1116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126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124" t="s">
        <v>53</v>
      </c>
      <c r="C255" s="1125"/>
      <c r="D255" s="1125"/>
      <c r="E255" s="1116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126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124" t="s">
        <v>53</v>
      </c>
      <c r="C268" s="1125"/>
      <c r="D268" s="1125"/>
      <c r="E268" s="1116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126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124" t="s">
        <v>53</v>
      </c>
      <c r="C282" s="1125"/>
      <c r="D282" s="1125"/>
      <c r="E282" s="1116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126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124" t="s">
        <v>53</v>
      </c>
      <c r="C296" s="1125"/>
      <c r="D296" s="1125"/>
      <c r="E296" s="1116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126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1006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1042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1066" t="s">
        <v>50</v>
      </c>
      <c r="C323" s="1067"/>
      <c r="D323" s="1067"/>
      <c r="E323" s="1067"/>
      <c r="F323" s="1067"/>
      <c r="G323" s="1068"/>
      <c r="H323" s="1006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1042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1066" t="s">
        <v>50</v>
      </c>
      <c r="C336" s="1067"/>
      <c r="D336" s="1067"/>
      <c r="E336" s="1067"/>
      <c r="F336" s="1067"/>
      <c r="G336" s="1068"/>
      <c r="H336" s="1006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1042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1066" t="s">
        <v>50</v>
      </c>
      <c r="C349" s="1067"/>
      <c r="D349" s="1067"/>
      <c r="E349" s="1067"/>
      <c r="F349" s="1067"/>
      <c r="G349" s="1068"/>
      <c r="H349" s="1006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1042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1066" t="s">
        <v>50</v>
      </c>
      <c r="C362" s="1067"/>
      <c r="D362" s="1067"/>
      <c r="E362" s="1067"/>
      <c r="F362" s="1067"/>
      <c r="G362" s="1068"/>
      <c r="H362" s="1006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1042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1066" t="s">
        <v>50</v>
      </c>
      <c r="C375" s="1067"/>
      <c r="D375" s="1067"/>
      <c r="E375" s="1067"/>
      <c r="F375" s="1067"/>
      <c r="G375" s="1068"/>
      <c r="H375" s="1006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1042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1066" t="s">
        <v>50</v>
      </c>
      <c r="C388" s="1067"/>
      <c r="D388" s="1067"/>
      <c r="E388" s="1067"/>
      <c r="F388" s="1067"/>
      <c r="G388" s="1068"/>
      <c r="H388" s="1006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1042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1066" t="s">
        <v>50</v>
      </c>
      <c r="C401" s="1067"/>
      <c r="D401" s="1067"/>
      <c r="E401" s="1067"/>
      <c r="F401" s="1067"/>
      <c r="G401" s="1068"/>
      <c r="H401" s="1006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1042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1066" t="s">
        <v>50</v>
      </c>
      <c r="C414" s="1067"/>
      <c r="D414" s="1067"/>
      <c r="E414" s="1067"/>
      <c r="F414" s="1067"/>
      <c r="G414" s="1068"/>
      <c r="H414" s="1006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1042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1066" t="s">
        <v>50</v>
      </c>
      <c r="C427" s="1067"/>
      <c r="D427" s="1067"/>
      <c r="E427" s="1067"/>
      <c r="F427" s="1067"/>
      <c r="G427" s="1068"/>
      <c r="H427" s="1006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1042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1066" t="s">
        <v>50</v>
      </c>
      <c r="C440" s="1067"/>
      <c r="D440" s="1067"/>
      <c r="E440" s="1067"/>
      <c r="F440" s="1067"/>
      <c r="G440" s="1068"/>
      <c r="H440" s="1006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1042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1066" t="s">
        <v>50</v>
      </c>
      <c r="C453" s="1067"/>
      <c r="D453" s="1067"/>
      <c r="E453" s="1067"/>
      <c r="F453" s="1067"/>
      <c r="G453" s="1068"/>
      <c r="H453" s="1006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1042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1066" t="s">
        <v>50</v>
      </c>
      <c r="C466" s="1067"/>
      <c r="D466" s="1067"/>
      <c r="E466" s="1067"/>
      <c r="F466" s="1067"/>
      <c r="G466" s="1068"/>
      <c r="H466" s="1006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1042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79</v>
      </c>
      <c r="K473" s="266">
        <f>J473/H461</f>
        <v>0.26689189189189189</v>
      </c>
    </row>
    <row r="474" spans="1:11" x14ac:dyDescent="0.2">
      <c r="A474" s="267" t="s">
        <v>51</v>
      </c>
      <c r="B474" s="856">
        <f>[1]LM!$F$371</f>
        <v>39</v>
      </c>
      <c r="C474" s="857">
        <f>[1]LM!$R$371</f>
        <v>41</v>
      </c>
      <c r="D474" s="857">
        <f>[1]LM!$AD$371</f>
        <v>10</v>
      </c>
      <c r="E474" s="857">
        <f>[1]LM!$AP$371</f>
        <v>42</v>
      </c>
      <c r="F474" s="857">
        <f>[1]LM!$BB$371</f>
        <v>42</v>
      </c>
      <c r="G474" s="858">
        <f>[1]LM!$BN$371</f>
        <v>43</v>
      </c>
      <c r="H474" s="371">
        <f>SUM(B474:G474)</f>
        <v>217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1066" t="s">
        <v>50</v>
      </c>
      <c r="C479" s="1067"/>
      <c r="D479" s="1067"/>
      <c r="E479" s="1067"/>
      <c r="F479" s="1067"/>
      <c r="G479" s="1068"/>
      <c r="H479" s="1006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1069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-38</v>
      </c>
      <c r="K486" s="266">
        <f>J486/H474</f>
        <v>-0.17511520737327188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1066" t="s">
        <v>50</v>
      </c>
      <c r="C492" s="1067"/>
      <c r="D492" s="1067"/>
      <c r="E492" s="1067"/>
      <c r="F492" s="1067"/>
      <c r="G492" s="1068"/>
      <c r="H492" s="1006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1069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>(B501-B488)</f>
        <v>0.5</v>
      </c>
      <c r="C502" s="220">
        <f t="shared" ref="C502:G502" si="113">(C501-C488)</f>
        <v>0.5</v>
      </c>
      <c r="D502" s="220">
        <f t="shared" si="113"/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1066" t="s">
        <v>50</v>
      </c>
      <c r="C505" s="1067"/>
      <c r="D505" s="1067"/>
      <c r="E505" s="1067"/>
      <c r="F505" s="1067"/>
      <c r="G505" s="1068"/>
      <c r="H505" s="1006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1069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>
        <v>149.5</v>
      </c>
      <c r="C514" s="693">
        <v>149.5</v>
      </c>
      <c r="D514" s="693">
        <v>149.5</v>
      </c>
      <c r="E514" s="694">
        <v>146.5</v>
      </c>
      <c r="F514" s="694">
        <v>146.5</v>
      </c>
      <c r="G514" s="695">
        <v>144.5</v>
      </c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>(B514-B501)</f>
        <v>-0.5</v>
      </c>
      <c r="C515" s="220">
        <f t="shared" ref="C515" si="116">(C514-C501)</f>
        <v>-0.5</v>
      </c>
      <c r="D515" s="220">
        <f t="shared" ref="D515" si="117">(D514-D501)</f>
        <v>-0.5</v>
      </c>
      <c r="E515" s="220">
        <f t="shared" ref="E515" si="118">(E514-E501)</f>
        <v>-0.5</v>
      </c>
      <c r="F515" s="220">
        <f t="shared" ref="F515" si="119">(F514-F501)</f>
        <v>-0.5</v>
      </c>
      <c r="G515" s="220">
        <f t="shared" ref="G515" si="120">(G514-G501)</f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1066" t="s">
        <v>50</v>
      </c>
      <c r="C518" s="1067"/>
      <c r="D518" s="1067"/>
      <c r="E518" s="1067"/>
      <c r="F518" s="1067"/>
      <c r="G518" s="1068"/>
      <c r="H518" s="1006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1069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21">C521/C520*100-100</f>
        <v>16.883408071748889</v>
      </c>
      <c r="D524" s="775">
        <f t="shared" si="121"/>
        <v>7.3766816143497635</v>
      </c>
      <c r="E524" s="775">
        <f t="shared" si="121"/>
        <v>15.224215246636774</v>
      </c>
      <c r="F524" s="775">
        <f t="shared" si="121"/>
        <v>16.6591928251121</v>
      </c>
      <c r="G524" s="787">
        <f t="shared" si="121"/>
        <v>23.811659192825104</v>
      </c>
      <c r="H524" s="316">
        <f t="shared" si="121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22">C521-C508</f>
        <v>274</v>
      </c>
      <c r="D525" s="220">
        <f t="shared" si="122"/>
        <v>143</v>
      </c>
      <c r="E525" s="220">
        <f t="shared" si="122"/>
        <v>116</v>
      </c>
      <c r="F525" s="220">
        <f t="shared" si="122"/>
        <v>-168</v>
      </c>
      <c r="G525" s="220">
        <f t="shared" si="122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>
        <v>150</v>
      </c>
      <c r="C527" s="693">
        <v>150</v>
      </c>
      <c r="D527" s="693">
        <v>150</v>
      </c>
      <c r="E527" s="694">
        <v>147</v>
      </c>
      <c r="F527" s="694">
        <v>147</v>
      </c>
      <c r="G527" s="695">
        <v>145</v>
      </c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>(B527-B514)</f>
        <v>0.5</v>
      </c>
      <c r="C528" s="220">
        <f t="shared" ref="C528" si="123">(C527-C514)</f>
        <v>0.5</v>
      </c>
      <c r="D528" s="220">
        <f t="shared" ref="D528" si="124">(D527-D514)</f>
        <v>0.5</v>
      </c>
      <c r="E528" s="220">
        <f t="shared" ref="E528" si="125">(E527-E514)</f>
        <v>0.5</v>
      </c>
      <c r="F528" s="220">
        <f t="shared" ref="F528" si="126">(F527-F514)</f>
        <v>0.5</v>
      </c>
      <c r="G528" s="220">
        <f t="shared" ref="G528" si="127">(G527-G514)</f>
        <v>0.5</v>
      </c>
      <c r="H528" s="333"/>
      <c r="I528" s="900"/>
      <c r="J528" s="900"/>
      <c r="K528" s="900"/>
    </row>
    <row r="530" spans="1:11" ht="13.5" thickBot="1" x14ac:dyDescent="0.25"/>
    <row r="531" spans="1:11" ht="13.5" thickBot="1" x14ac:dyDescent="0.25">
      <c r="A531" s="272" t="s">
        <v>256</v>
      </c>
      <c r="B531" s="1066" t="s">
        <v>50</v>
      </c>
      <c r="C531" s="1067"/>
      <c r="D531" s="1067"/>
      <c r="E531" s="1067"/>
      <c r="F531" s="1067"/>
      <c r="G531" s="1068"/>
      <c r="H531" s="1006" t="s">
        <v>0</v>
      </c>
      <c r="I531" s="213">
        <v>66</v>
      </c>
      <c r="J531" s="917"/>
      <c r="K531" s="917"/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709">
        <v>6</v>
      </c>
      <c r="H532" s="1069"/>
      <c r="I532" s="229"/>
      <c r="J532" s="277"/>
      <c r="K532" s="353"/>
    </row>
    <row r="533" spans="1:11" x14ac:dyDescent="0.2">
      <c r="A533" s="236" t="s">
        <v>3</v>
      </c>
      <c r="B533" s="874">
        <v>4480</v>
      </c>
      <c r="C533" s="849">
        <v>4480</v>
      </c>
      <c r="D533" s="849">
        <v>4480</v>
      </c>
      <c r="E533" s="849">
        <v>4480</v>
      </c>
      <c r="F533" s="849">
        <v>4480</v>
      </c>
      <c r="G533" s="848">
        <v>4480</v>
      </c>
      <c r="H533" s="875">
        <v>4480</v>
      </c>
      <c r="I533" s="917"/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98">
        <v>6.9000000000000006E-2</v>
      </c>
      <c r="C536" s="699">
        <v>5.3999999999999999E-2</v>
      </c>
      <c r="D536" s="699">
        <v>9.7000000000000003E-2</v>
      </c>
      <c r="E536" s="699">
        <v>5.3999999999999999E-2</v>
      </c>
      <c r="F536" s="699">
        <v>7.8E-2</v>
      </c>
      <c r="G536" s="700">
        <v>6.9000000000000006E-2</v>
      </c>
      <c r="H536" s="558">
        <v>8.1000000000000003E-2</v>
      </c>
      <c r="I536" s="917"/>
      <c r="J536" s="382"/>
      <c r="K536" s="917"/>
    </row>
    <row r="537" spans="1:11" x14ac:dyDescent="0.2">
      <c r="A537" s="241" t="s">
        <v>1</v>
      </c>
      <c r="B537" s="774">
        <f>B534/B533*100-100</f>
        <v>9.4419642857142918</v>
      </c>
      <c r="C537" s="775">
        <f t="shared" ref="C537:H537" si="128">C534/C533*100-100</f>
        <v>12.03125</v>
      </c>
      <c r="D537" s="775">
        <f t="shared" si="128"/>
        <v>7.0982142857142918</v>
      </c>
      <c r="E537" s="775">
        <f t="shared" si="128"/>
        <v>9.2633928571428612</v>
      </c>
      <c r="F537" s="775">
        <f t="shared" si="128"/>
        <v>12.544642857142847</v>
      </c>
      <c r="G537" s="787">
        <f t="shared" si="128"/>
        <v>23.772321428571416</v>
      </c>
      <c r="H537" s="316">
        <f t="shared" si="128"/>
        <v>12.96875</v>
      </c>
      <c r="I537" s="528"/>
      <c r="J537" s="917"/>
      <c r="K537" s="917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9">C534-C521</f>
        <v>-194</v>
      </c>
      <c r="D538" s="220">
        <f t="shared" si="129"/>
        <v>9</v>
      </c>
      <c r="E538" s="220">
        <f t="shared" si="129"/>
        <v>-244</v>
      </c>
      <c r="F538" s="220">
        <f t="shared" si="129"/>
        <v>-161</v>
      </c>
      <c r="G538" s="220">
        <f t="shared" si="129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856">
        <v>47</v>
      </c>
      <c r="C539" s="857">
        <v>49</v>
      </c>
      <c r="D539" s="857">
        <v>9</v>
      </c>
      <c r="E539" s="857">
        <v>50</v>
      </c>
      <c r="F539" s="857">
        <v>50</v>
      </c>
      <c r="G539" s="858">
        <v>50</v>
      </c>
      <c r="H539" s="371">
        <f>SUM(B539:G539)</f>
        <v>255</v>
      </c>
      <c r="I539" s="917" t="s">
        <v>57</v>
      </c>
      <c r="J539" s="917">
        <v>147.96</v>
      </c>
      <c r="K539" s="917"/>
    </row>
    <row r="540" spans="1:11" x14ac:dyDescent="0.2">
      <c r="A540" s="267" t="s">
        <v>28</v>
      </c>
      <c r="B540" s="693">
        <v>150</v>
      </c>
      <c r="C540" s="693">
        <v>150</v>
      </c>
      <c r="D540" s="693">
        <v>150</v>
      </c>
      <c r="E540" s="694">
        <v>147</v>
      </c>
      <c r="F540" s="694">
        <v>147</v>
      </c>
      <c r="G540" s="695">
        <v>145</v>
      </c>
      <c r="H540" s="918"/>
      <c r="I540" s="917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>(B540-B527)</f>
        <v>0</v>
      </c>
      <c r="C541" s="220">
        <f t="shared" ref="C541" si="130">(C540-C527)</f>
        <v>0</v>
      </c>
      <c r="D541" s="220">
        <f t="shared" ref="D541" si="131">(D540-D527)</f>
        <v>0</v>
      </c>
      <c r="E541" s="220">
        <f t="shared" ref="E541" si="132">(E540-E527)</f>
        <v>0</v>
      </c>
      <c r="F541" s="220">
        <f t="shared" ref="F541" si="133">(F540-F527)</f>
        <v>0</v>
      </c>
      <c r="G541" s="220">
        <f t="shared" ref="G541" si="134">(G540-G527)</f>
        <v>0</v>
      </c>
      <c r="H541" s="333"/>
      <c r="I541" s="917"/>
      <c r="J541" s="917"/>
      <c r="K541" s="917"/>
    </row>
    <row r="543" spans="1:11" ht="13.5" thickBot="1" x14ac:dyDescent="0.25"/>
    <row r="544" spans="1:11" ht="13.5" thickBot="1" x14ac:dyDescent="0.25">
      <c r="A544" s="272" t="s">
        <v>257</v>
      </c>
      <c r="B544" s="1066" t="s">
        <v>50</v>
      </c>
      <c r="C544" s="1067"/>
      <c r="D544" s="1067"/>
      <c r="E544" s="1067"/>
      <c r="F544" s="1067"/>
      <c r="G544" s="1068"/>
      <c r="H544" s="1006" t="s">
        <v>0</v>
      </c>
      <c r="I544" s="213">
        <v>64</v>
      </c>
      <c r="J544" s="925"/>
      <c r="K544" s="925"/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709">
        <v>6</v>
      </c>
      <c r="H545" s="1069"/>
      <c r="I545" s="229"/>
      <c r="J545" s="277"/>
      <c r="K545" s="353"/>
    </row>
    <row r="546" spans="1:11" x14ac:dyDescent="0.2">
      <c r="A546" s="236" t="s">
        <v>3</v>
      </c>
      <c r="B546" s="874">
        <v>4500</v>
      </c>
      <c r="C546" s="849">
        <v>4500</v>
      </c>
      <c r="D546" s="849">
        <v>4500</v>
      </c>
      <c r="E546" s="849">
        <v>4500</v>
      </c>
      <c r="F546" s="849">
        <v>4500</v>
      </c>
      <c r="G546" s="848">
        <v>4500</v>
      </c>
      <c r="H546" s="875">
        <v>4500</v>
      </c>
      <c r="I546" s="925"/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98">
        <v>4.3999999999999997E-2</v>
      </c>
      <c r="C549" s="699">
        <v>7.0000000000000007E-2</v>
      </c>
      <c r="D549" s="699">
        <v>3.3000000000000002E-2</v>
      </c>
      <c r="E549" s="699">
        <v>7.9000000000000001E-2</v>
      </c>
      <c r="F549" s="699">
        <v>4.2999999999999997E-2</v>
      </c>
      <c r="G549" s="700">
        <v>7.8E-2</v>
      </c>
      <c r="H549" s="558">
        <v>0.08</v>
      </c>
      <c r="I549" s="925"/>
      <c r="J549" s="382"/>
      <c r="K549" s="925"/>
    </row>
    <row r="550" spans="1:11" x14ac:dyDescent="0.2">
      <c r="A550" s="241" t="s">
        <v>1</v>
      </c>
      <c r="B550" s="774">
        <f>B547/B546*100-100</f>
        <v>11.844444444444434</v>
      </c>
      <c r="C550" s="775">
        <f t="shared" ref="C550:H550" si="135">C547/C546*100-100</f>
        <v>15.177777777777777</v>
      </c>
      <c r="D550" s="775">
        <f t="shared" si="135"/>
        <v>2.9777777777777743</v>
      </c>
      <c r="E550" s="775">
        <f t="shared" si="135"/>
        <v>15.733333333333334</v>
      </c>
      <c r="F550" s="775">
        <f t="shared" si="135"/>
        <v>15.422222222222231</v>
      </c>
      <c r="G550" s="787">
        <f t="shared" si="135"/>
        <v>26.444444444444443</v>
      </c>
      <c r="H550" s="316">
        <f t="shared" si="135"/>
        <v>16.044444444444437</v>
      </c>
      <c r="I550" s="528"/>
      <c r="J550" s="925"/>
      <c r="K550" s="925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36">C547-C534</f>
        <v>164</v>
      </c>
      <c r="D551" s="220">
        <f t="shared" si="136"/>
        <v>-164</v>
      </c>
      <c r="E551" s="220">
        <f t="shared" si="136"/>
        <v>313</v>
      </c>
      <c r="F551" s="220">
        <f t="shared" si="136"/>
        <v>152</v>
      </c>
      <c r="G551" s="220">
        <f t="shared" si="136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856">
        <v>47</v>
      </c>
      <c r="C552" s="857">
        <v>49</v>
      </c>
      <c r="D552" s="857">
        <v>9</v>
      </c>
      <c r="E552" s="857">
        <v>50</v>
      </c>
      <c r="F552" s="857">
        <v>50</v>
      </c>
      <c r="G552" s="858">
        <v>50</v>
      </c>
      <c r="H552" s="371">
        <f>SUM(B552:G552)</f>
        <v>255</v>
      </c>
      <c r="I552" s="925" t="s">
        <v>57</v>
      </c>
      <c r="J552" s="925">
        <v>147.96</v>
      </c>
      <c r="K552" s="925"/>
    </row>
    <row r="553" spans="1:11" x14ac:dyDescent="0.2">
      <c r="A553" s="267" t="s">
        <v>28</v>
      </c>
      <c r="B553" s="693">
        <v>150</v>
      </c>
      <c r="C553" s="693">
        <v>150</v>
      </c>
      <c r="D553" s="693">
        <v>150</v>
      </c>
      <c r="E553" s="694">
        <v>147</v>
      </c>
      <c r="F553" s="694">
        <v>147</v>
      </c>
      <c r="G553" s="695">
        <v>145</v>
      </c>
      <c r="H553" s="926"/>
      <c r="I553" s="925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>(B553-B540)</f>
        <v>0</v>
      </c>
      <c r="C554" s="220">
        <f t="shared" ref="C554" si="137">(C553-C540)</f>
        <v>0</v>
      </c>
      <c r="D554" s="220">
        <f t="shared" ref="D554" si="138">(D553-D540)</f>
        <v>0</v>
      </c>
      <c r="E554" s="220">
        <f t="shared" ref="E554" si="139">(E553-E540)</f>
        <v>0</v>
      </c>
      <c r="F554" s="220">
        <f t="shared" ref="F554" si="140">(F553-F540)</f>
        <v>0</v>
      </c>
      <c r="G554" s="220">
        <f t="shared" ref="G554" si="141">(G553-G540)</f>
        <v>0</v>
      </c>
      <c r="H554" s="333"/>
      <c r="I554" s="925"/>
      <c r="J554" s="925"/>
      <c r="K554" s="925"/>
    </row>
    <row r="556" spans="1:11" ht="13.5" thickBot="1" x14ac:dyDescent="0.25"/>
    <row r="557" spans="1:11" ht="13.5" thickBot="1" x14ac:dyDescent="0.25">
      <c r="A557" s="272" t="s">
        <v>258</v>
      </c>
      <c r="B557" s="1066" t="s">
        <v>50</v>
      </c>
      <c r="C557" s="1067"/>
      <c r="D557" s="1067"/>
      <c r="E557" s="1067"/>
      <c r="F557" s="1067"/>
      <c r="G557" s="1068"/>
      <c r="H557" s="1006" t="s">
        <v>0</v>
      </c>
      <c r="I557" s="213">
        <v>64</v>
      </c>
      <c r="J557" s="930"/>
      <c r="K557" s="930"/>
    </row>
    <row r="558" spans="1:11" x14ac:dyDescent="0.2">
      <c r="A558" s="231" t="s">
        <v>54</v>
      </c>
      <c r="B558" s="273">
        <v>1</v>
      </c>
      <c r="C558" s="275">
        <v>2</v>
      </c>
      <c r="D558" s="275">
        <v>3</v>
      </c>
      <c r="E558" s="275">
        <v>4</v>
      </c>
      <c r="F558" s="275">
        <v>5</v>
      </c>
      <c r="G558" s="709">
        <v>6</v>
      </c>
      <c r="H558" s="1069"/>
      <c r="I558" s="229"/>
      <c r="J558" s="277"/>
      <c r="K558" s="353"/>
    </row>
    <row r="559" spans="1:11" x14ac:dyDescent="0.2">
      <c r="A559" s="236" t="s">
        <v>3</v>
      </c>
      <c r="B559" s="874">
        <v>4520</v>
      </c>
      <c r="C559" s="849">
        <v>4520</v>
      </c>
      <c r="D559" s="849">
        <v>4520</v>
      </c>
      <c r="E559" s="849">
        <v>4520</v>
      </c>
      <c r="F559" s="849">
        <v>4520</v>
      </c>
      <c r="G559" s="848">
        <v>4520</v>
      </c>
      <c r="H559" s="875">
        <v>4520</v>
      </c>
      <c r="I559" s="930"/>
      <c r="J559" s="277"/>
      <c r="K559" s="353"/>
    </row>
    <row r="560" spans="1:11" x14ac:dyDescent="0.2">
      <c r="A560" s="241" t="s">
        <v>6</v>
      </c>
      <c r="B560" s="242">
        <v>5109</v>
      </c>
      <c r="C560" s="243">
        <v>5226</v>
      </c>
      <c r="D560" s="243">
        <v>4706</v>
      </c>
      <c r="E560" s="243">
        <v>5178</v>
      </c>
      <c r="F560" s="243">
        <v>5164</v>
      </c>
      <c r="G560" s="244">
        <v>5607</v>
      </c>
      <c r="H560" s="318">
        <v>5214</v>
      </c>
      <c r="I560" s="406"/>
      <c r="J560" s="399"/>
      <c r="K560" s="399"/>
    </row>
    <row r="561" spans="1:11" x14ac:dyDescent="0.2">
      <c r="A561" s="231" t="s">
        <v>7</v>
      </c>
      <c r="B561" s="245">
        <v>83.3</v>
      </c>
      <c r="C561" s="246">
        <v>91.7</v>
      </c>
      <c r="D561" s="246">
        <v>100</v>
      </c>
      <c r="E561" s="246">
        <v>91.7</v>
      </c>
      <c r="F561" s="246">
        <v>66.7</v>
      </c>
      <c r="G561" s="247">
        <v>66.7</v>
      </c>
      <c r="H561" s="283">
        <v>81.5</v>
      </c>
      <c r="I561" s="554"/>
      <c r="J561" s="399"/>
      <c r="K561" s="399"/>
    </row>
    <row r="562" spans="1:11" ht="13.5" thickBot="1" x14ac:dyDescent="0.25">
      <c r="A562" s="231" t="s">
        <v>8</v>
      </c>
      <c r="B562" s="698">
        <v>6.5000000000000002E-2</v>
      </c>
      <c r="C562" s="699">
        <v>7.0999999999999994E-2</v>
      </c>
      <c r="D562" s="699">
        <v>5.5E-2</v>
      </c>
      <c r="E562" s="699">
        <v>5.3999999999999999E-2</v>
      </c>
      <c r="F562" s="699">
        <v>8.6999999999999994E-2</v>
      </c>
      <c r="G562" s="700">
        <v>9.4E-2</v>
      </c>
      <c r="H562" s="558">
        <v>8.5000000000000006E-2</v>
      </c>
      <c r="I562" s="930"/>
      <c r="J562" s="382"/>
      <c r="K562" s="930"/>
    </row>
    <row r="563" spans="1:11" x14ac:dyDescent="0.2">
      <c r="A563" s="241" t="s">
        <v>1</v>
      </c>
      <c r="B563" s="774">
        <f>B560/B559*100-100</f>
        <v>13.030973451327441</v>
      </c>
      <c r="C563" s="775">
        <f t="shared" ref="C563:H563" si="142">C560/C559*100-100</f>
        <v>15.619469026548671</v>
      </c>
      <c r="D563" s="775">
        <f t="shared" si="142"/>
        <v>4.1150442477876084</v>
      </c>
      <c r="E563" s="775">
        <f t="shared" si="142"/>
        <v>14.557522123893804</v>
      </c>
      <c r="F563" s="775">
        <f t="shared" si="142"/>
        <v>14.247787610619469</v>
      </c>
      <c r="G563" s="787">
        <f t="shared" si="142"/>
        <v>24.048672566371692</v>
      </c>
      <c r="H563" s="316">
        <f t="shared" si="142"/>
        <v>15.353982300884965</v>
      </c>
      <c r="I563" s="528"/>
      <c r="J563" s="930"/>
      <c r="K563" s="930"/>
    </row>
    <row r="564" spans="1:11" ht="13.5" thickBot="1" x14ac:dyDescent="0.25">
      <c r="A564" s="231" t="s">
        <v>27</v>
      </c>
      <c r="B564" s="220">
        <f>B560-B547</f>
        <v>76</v>
      </c>
      <c r="C564" s="220">
        <f t="shared" ref="C564:G564" si="143">C560-C547</f>
        <v>43</v>
      </c>
      <c r="D564" s="220">
        <f t="shared" si="143"/>
        <v>72</v>
      </c>
      <c r="E564" s="220">
        <f t="shared" si="143"/>
        <v>-30</v>
      </c>
      <c r="F564" s="220">
        <f t="shared" si="143"/>
        <v>-30</v>
      </c>
      <c r="G564" s="220">
        <f t="shared" si="143"/>
        <v>-83</v>
      </c>
      <c r="H564" s="288">
        <f>H560-H547</f>
        <v>-8</v>
      </c>
      <c r="I564" s="265" t="s">
        <v>56</v>
      </c>
      <c r="J564" s="290">
        <f>H552-H565</f>
        <v>0</v>
      </c>
      <c r="K564" s="266">
        <f>J564/H552</f>
        <v>0</v>
      </c>
    </row>
    <row r="565" spans="1:11" x14ac:dyDescent="0.2">
      <c r="A565" s="267" t="s">
        <v>51</v>
      </c>
      <c r="B565" s="856">
        <v>47</v>
      </c>
      <c r="C565" s="857">
        <v>49</v>
      </c>
      <c r="D565" s="857">
        <v>9</v>
      </c>
      <c r="E565" s="857">
        <v>50</v>
      </c>
      <c r="F565" s="857">
        <v>50</v>
      </c>
      <c r="G565" s="858">
        <v>50</v>
      </c>
      <c r="H565" s="371">
        <f>SUM(B565:G565)</f>
        <v>255</v>
      </c>
      <c r="I565" s="930" t="s">
        <v>57</v>
      </c>
      <c r="J565" s="930">
        <v>148.29</v>
      </c>
      <c r="K565" s="930"/>
    </row>
    <row r="566" spans="1:11" x14ac:dyDescent="0.2">
      <c r="A566" s="267" t="s">
        <v>28</v>
      </c>
      <c r="B566" s="693">
        <v>150</v>
      </c>
      <c r="C566" s="693">
        <v>150</v>
      </c>
      <c r="D566" s="693">
        <v>150</v>
      </c>
      <c r="E566" s="694">
        <v>147</v>
      </c>
      <c r="F566" s="694">
        <v>147</v>
      </c>
      <c r="G566" s="695">
        <v>145</v>
      </c>
      <c r="H566" s="931"/>
      <c r="I566" s="930" t="s">
        <v>26</v>
      </c>
      <c r="J566" s="215">
        <f>J565-J552</f>
        <v>0.32999999999998408</v>
      </c>
      <c r="K566" s="228"/>
    </row>
    <row r="567" spans="1:11" ht="13.5" thickBot="1" x14ac:dyDescent="0.25">
      <c r="A567" s="268" t="s">
        <v>26</v>
      </c>
      <c r="B567" s="220">
        <f>(B566-B553)</f>
        <v>0</v>
      </c>
      <c r="C567" s="220">
        <f t="shared" ref="C567" si="144">(C566-C553)</f>
        <v>0</v>
      </c>
      <c r="D567" s="220">
        <f t="shared" ref="D567" si="145">(D566-D553)</f>
        <v>0</v>
      </c>
      <c r="E567" s="220">
        <f t="shared" ref="E567" si="146">(E566-E553)</f>
        <v>0</v>
      </c>
      <c r="F567" s="220">
        <f t="shared" ref="F567" si="147">(F566-F553)</f>
        <v>0</v>
      </c>
      <c r="G567" s="220">
        <f t="shared" ref="G567" si="148">(G566-G553)</f>
        <v>0</v>
      </c>
      <c r="H567" s="333"/>
      <c r="I567" s="930"/>
      <c r="J567" s="930"/>
      <c r="K567" s="930"/>
    </row>
    <row r="569" spans="1:11" ht="13.5" thickBot="1" x14ac:dyDescent="0.25"/>
    <row r="570" spans="1:11" ht="13.5" thickBot="1" x14ac:dyDescent="0.25">
      <c r="A570" s="272" t="s">
        <v>259</v>
      </c>
      <c r="B570" s="1066" t="s">
        <v>50</v>
      </c>
      <c r="C570" s="1067"/>
      <c r="D570" s="1067"/>
      <c r="E570" s="1067"/>
      <c r="F570" s="1067"/>
      <c r="G570" s="1068"/>
      <c r="H570" s="1006" t="s">
        <v>0</v>
      </c>
      <c r="I570" s="213">
        <v>64</v>
      </c>
      <c r="J570" s="947"/>
      <c r="K570" s="947"/>
    </row>
    <row r="571" spans="1:11" x14ac:dyDescent="0.2">
      <c r="A571" s="231" t="s">
        <v>54</v>
      </c>
      <c r="B571" s="273">
        <v>1</v>
      </c>
      <c r="C571" s="275">
        <v>2</v>
      </c>
      <c r="D571" s="275">
        <v>3</v>
      </c>
      <c r="E571" s="275">
        <v>4</v>
      </c>
      <c r="F571" s="275">
        <v>5</v>
      </c>
      <c r="G571" s="709">
        <v>6</v>
      </c>
      <c r="H571" s="1069"/>
      <c r="I571" s="229"/>
      <c r="J571" s="277"/>
      <c r="K571" s="353"/>
    </row>
    <row r="572" spans="1:11" x14ac:dyDescent="0.2">
      <c r="A572" s="236" t="s">
        <v>3</v>
      </c>
      <c r="B572" s="874">
        <v>4540</v>
      </c>
      <c r="C572" s="849">
        <v>4540</v>
      </c>
      <c r="D572" s="849">
        <v>4540</v>
      </c>
      <c r="E572" s="849">
        <v>4540</v>
      </c>
      <c r="F572" s="849">
        <v>4540</v>
      </c>
      <c r="G572" s="848">
        <v>4540</v>
      </c>
      <c r="H572" s="875">
        <v>4540</v>
      </c>
      <c r="I572" s="947"/>
      <c r="J572" s="277"/>
      <c r="K572" s="353"/>
    </row>
    <row r="573" spans="1:11" x14ac:dyDescent="0.2">
      <c r="A573" s="241" t="s">
        <v>6</v>
      </c>
      <c r="B573" s="242">
        <v>4959</v>
      </c>
      <c r="C573" s="243">
        <v>5042</v>
      </c>
      <c r="D573" s="243">
        <v>5089</v>
      </c>
      <c r="E573" s="243">
        <v>5091</v>
      </c>
      <c r="F573" s="243">
        <v>5292</v>
      </c>
      <c r="G573" s="244">
        <v>5561</v>
      </c>
      <c r="H573" s="318">
        <v>5183</v>
      </c>
      <c r="I573" s="406"/>
      <c r="J573" s="399"/>
      <c r="K573" s="399"/>
    </row>
    <row r="574" spans="1:11" x14ac:dyDescent="0.2">
      <c r="A574" s="231" t="s">
        <v>7</v>
      </c>
      <c r="B574" s="245">
        <v>91.7</v>
      </c>
      <c r="C574" s="246">
        <v>83.3</v>
      </c>
      <c r="D574" s="246">
        <v>100</v>
      </c>
      <c r="E574" s="246">
        <v>83.3</v>
      </c>
      <c r="F574" s="246">
        <v>91.7</v>
      </c>
      <c r="G574" s="247">
        <v>91.7</v>
      </c>
      <c r="H574" s="283">
        <v>78.099999999999994</v>
      </c>
      <c r="I574" s="554"/>
      <c r="J574" s="399"/>
      <c r="K574" s="399"/>
    </row>
    <row r="575" spans="1:11" ht="13.5" thickBot="1" x14ac:dyDescent="0.25">
      <c r="A575" s="231" t="s">
        <v>8</v>
      </c>
      <c r="B575" s="698">
        <v>6.6000000000000003E-2</v>
      </c>
      <c r="C575" s="699">
        <v>8.1000000000000003E-2</v>
      </c>
      <c r="D575" s="699">
        <v>5.5E-2</v>
      </c>
      <c r="E575" s="699">
        <v>6.2E-2</v>
      </c>
      <c r="F575" s="699">
        <v>5.2999999999999999E-2</v>
      </c>
      <c r="G575" s="700">
        <v>7.1999999999999995E-2</v>
      </c>
      <c r="H575" s="558">
        <v>7.5999999999999998E-2</v>
      </c>
      <c r="I575" s="947"/>
      <c r="J575" s="382"/>
      <c r="K575" s="947"/>
    </row>
    <row r="576" spans="1:11" x14ac:dyDescent="0.2">
      <c r="A576" s="241" t="s">
        <v>1</v>
      </c>
      <c r="B576" s="774">
        <f>B573/B572*100-100</f>
        <v>9.2290748898678316</v>
      </c>
      <c r="C576" s="775">
        <f t="shared" ref="C576:H576" si="149">C573/C572*100-100</f>
        <v>11.057268722466944</v>
      </c>
      <c r="D576" s="775">
        <f t="shared" si="149"/>
        <v>12.092511013215869</v>
      </c>
      <c r="E576" s="775">
        <f t="shared" si="149"/>
        <v>12.136563876651991</v>
      </c>
      <c r="F576" s="775">
        <f t="shared" si="149"/>
        <v>16.563876651982383</v>
      </c>
      <c r="G576" s="787">
        <f t="shared" si="149"/>
        <v>22.488986784140977</v>
      </c>
      <c r="H576" s="316">
        <f t="shared" si="149"/>
        <v>14.162995594713664</v>
      </c>
      <c r="I576" s="528"/>
      <c r="J576" s="947"/>
      <c r="K576" s="947"/>
    </row>
    <row r="577" spans="1:11" ht="13.5" thickBot="1" x14ac:dyDescent="0.25">
      <c r="A577" s="231" t="s">
        <v>27</v>
      </c>
      <c r="B577" s="220">
        <f>B573-B560</f>
        <v>-150</v>
      </c>
      <c r="C577" s="220">
        <f t="shared" ref="C577:G577" si="150">C573-C560</f>
        <v>-184</v>
      </c>
      <c r="D577" s="220">
        <f t="shared" si="150"/>
        <v>383</v>
      </c>
      <c r="E577" s="220">
        <f t="shared" si="150"/>
        <v>-87</v>
      </c>
      <c r="F577" s="220">
        <f t="shared" si="150"/>
        <v>128</v>
      </c>
      <c r="G577" s="220">
        <f t="shared" si="150"/>
        <v>-46</v>
      </c>
      <c r="H577" s="288">
        <f>H573-H560</f>
        <v>-31</v>
      </c>
      <c r="I577" s="265" t="s">
        <v>56</v>
      </c>
      <c r="J577" s="290">
        <f>H565-H578</f>
        <v>1</v>
      </c>
      <c r="K577" s="266">
        <f>J577/H565</f>
        <v>3.9215686274509803E-3</v>
      </c>
    </row>
    <row r="578" spans="1:11" x14ac:dyDescent="0.2">
      <c r="A578" s="267" t="s">
        <v>51</v>
      </c>
      <c r="B578" s="856">
        <v>47</v>
      </c>
      <c r="C578" s="857">
        <v>49</v>
      </c>
      <c r="D578" s="857">
        <v>9</v>
      </c>
      <c r="E578" s="857">
        <v>50</v>
      </c>
      <c r="F578" s="857">
        <v>49</v>
      </c>
      <c r="G578" s="858">
        <v>50</v>
      </c>
      <c r="H578" s="371">
        <f>SUM(B578:G578)</f>
        <v>254</v>
      </c>
      <c r="I578" s="947" t="s">
        <v>57</v>
      </c>
      <c r="J578" s="947">
        <v>147.13</v>
      </c>
      <c r="K578" s="947"/>
    </row>
    <row r="579" spans="1:11" x14ac:dyDescent="0.2">
      <c r="A579" s="267" t="s">
        <v>28</v>
      </c>
      <c r="B579" s="693">
        <v>150.5</v>
      </c>
      <c r="C579" s="693">
        <v>150.5</v>
      </c>
      <c r="D579" s="693">
        <v>150.5</v>
      </c>
      <c r="E579" s="694">
        <v>147.5</v>
      </c>
      <c r="F579" s="694">
        <v>147.5</v>
      </c>
      <c r="G579" s="695">
        <v>145.5</v>
      </c>
      <c r="H579" s="948"/>
      <c r="I579" s="947" t="s">
        <v>26</v>
      </c>
      <c r="J579" s="215">
        <f>J578-J565</f>
        <v>-1.1599999999999966</v>
      </c>
      <c r="K579" s="228"/>
    </row>
    <row r="580" spans="1:11" ht="13.5" thickBot="1" x14ac:dyDescent="0.25">
      <c r="A580" s="268" t="s">
        <v>26</v>
      </c>
      <c r="B580" s="220">
        <f>(B579-B566)</f>
        <v>0.5</v>
      </c>
      <c r="C580" s="220">
        <f t="shared" ref="C580:G580" si="151">(C579-C566)</f>
        <v>0.5</v>
      </c>
      <c r="D580" s="220">
        <f t="shared" si="151"/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333"/>
      <c r="I580" s="947"/>
      <c r="J580" s="947"/>
      <c r="K580" s="947"/>
    </row>
    <row r="582" spans="1:11" ht="13.5" thickBot="1" x14ac:dyDescent="0.25"/>
    <row r="583" spans="1:11" ht="13.5" thickBot="1" x14ac:dyDescent="0.25">
      <c r="A583" s="272" t="s">
        <v>260</v>
      </c>
      <c r="B583" s="1066" t="s">
        <v>50</v>
      </c>
      <c r="C583" s="1067"/>
      <c r="D583" s="1067"/>
      <c r="E583" s="1067"/>
      <c r="F583" s="1067"/>
      <c r="G583" s="1068"/>
      <c r="H583" s="1006" t="s">
        <v>0</v>
      </c>
      <c r="I583" s="213">
        <v>64</v>
      </c>
      <c r="J583" s="955"/>
      <c r="K583" s="955"/>
    </row>
    <row r="584" spans="1:11" x14ac:dyDescent="0.2">
      <c r="A584" s="231" t="s">
        <v>54</v>
      </c>
      <c r="B584" s="273">
        <v>1</v>
      </c>
      <c r="C584" s="275">
        <v>2</v>
      </c>
      <c r="D584" s="275">
        <v>3</v>
      </c>
      <c r="E584" s="275">
        <v>4</v>
      </c>
      <c r="F584" s="275">
        <v>5</v>
      </c>
      <c r="G584" s="709">
        <v>6</v>
      </c>
      <c r="H584" s="1069"/>
      <c r="I584" s="229"/>
      <c r="J584" s="277"/>
      <c r="K584" s="353"/>
    </row>
    <row r="585" spans="1:11" x14ac:dyDescent="0.2">
      <c r="A585" s="236" t="s">
        <v>3</v>
      </c>
      <c r="B585" s="874">
        <v>4560</v>
      </c>
      <c r="C585" s="849">
        <v>4560</v>
      </c>
      <c r="D585" s="849">
        <v>4560</v>
      </c>
      <c r="E585" s="849">
        <v>4560</v>
      </c>
      <c r="F585" s="849">
        <v>4560</v>
      </c>
      <c r="G585" s="848">
        <v>4560</v>
      </c>
      <c r="H585" s="875">
        <v>4560</v>
      </c>
      <c r="I585" s="955"/>
      <c r="J585" s="277"/>
      <c r="K585" s="353"/>
    </row>
    <row r="586" spans="1:11" x14ac:dyDescent="0.2">
      <c r="A586" s="241" t="s">
        <v>6</v>
      </c>
      <c r="B586" s="242">
        <v>4711</v>
      </c>
      <c r="C586" s="243">
        <v>5199</v>
      </c>
      <c r="D586" s="243">
        <v>4729</v>
      </c>
      <c r="E586" s="243">
        <v>5261</v>
      </c>
      <c r="F586" s="243">
        <v>5562</v>
      </c>
      <c r="G586" s="244">
        <v>5677</v>
      </c>
      <c r="H586" s="318">
        <v>5240</v>
      </c>
      <c r="I586" s="406"/>
      <c r="J586" s="399"/>
      <c r="K586" s="399"/>
    </row>
    <row r="587" spans="1:11" x14ac:dyDescent="0.2">
      <c r="A587" s="231" t="s">
        <v>7</v>
      </c>
      <c r="B587" s="245">
        <v>100</v>
      </c>
      <c r="C587" s="246">
        <v>100</v>
      </c>
      <c r="D587" s="246">
        <v>100</v>
      </c>
      <c r="E587" s="246">
        <v>100</v>
      </c>
      <c r="F587" s="246">
        <v>91.7</v>
      </c>
      <c r="G587" s="247">
        <v>83.3</v>
      </c>
      <c r="H587" s="283">
        <v>76.900000000000006</v>
      </c>
      <c r="I587" s="554"/>
      <c r="J587" s="399"/>
      <c r="K587" s="399"/>
    </row>
    <row r="588" spans="1:11" ht="13.5" thickBot="1" x14ac:dyDescent="0.25">
      <c r="A588" s="231" t="s">
        <v>8</v>
      </c>
      <c r="B588" s="698">
        <v>2.5000000000000001E-2</v>
      </c>
      <c r="C588" s="699">
        <v>2.4E-2</v>
      </c>
      <c r="D588" s="699">
        <v>4.8000000000000001E-2</v>
      </c>
      <c r="E588" s="699">
        <v>3.2000000000000001E-2</v>
      </c>
      <c r="F588" s="699">
        <v>6.4000000000000001E-2</v>
      </c>
      <c r="G588" s="700">
        <v>6.5000000000000002E-2</v>
      </c>
      <c r="H588" s="558">
        <v>8.3000000000000004E-2</v>
      </c>
      <c r="I588" s="955"/>
      <c r="J588" s="382"/>
      <c r="K588" s="955"/>
    </row>
    <row r="589" spans="1:11" x14ac:dyDescent="0.2">
      <c r="A589" s="241" t="s">
        <v>1</v>
      </c>
      <c r="B589" s="774">
        <f>B586/B585*100-100</f>
        <v>3.3114035087719316</v>
      </c>
      <c r="C589" s="775">
        <f t="shared" ref="C589:H589" si="152">C586/C585*100-100</f>
        <v>14.01315789473685</v>
      </c>
      <c r="D589" s="775">
        <f t="shared" si="152"/>
        <v>3.7061403508771917</v>
      </c>
      <c r="E589" s="775">
        <f t="shared" si="152"/>
        <v>15.372807017543863</v>
      </c>
      <c r="F589" s="775">
        <f t="shared" si="152"/>
        <v>21.973684210526329</v>
      </c>
      <c r="G589" s="787">
        <f t="shared" si="152"/>
        <v>24.495614035087712</v>
      </c>
      <c r="H589" s="316">
        <f t="shared" si="152"/>
        <v>14.912280701754383</v>
      </c>
      <c r="I589" s="528"/>
      <c r="J589" s="955"/>
      <c r="K589" s="955"/>
    </row>
    <row r="590" spans="1:11" ht="13.5" thickBot="1" x14ac:dyDescent="0.25">
      <c r="A590" s="231" t="s">
        <v>27</v>
      </c>
      <c r="B590" s="220">
        <f>B586-B573</f>
        <v>-248</v>
      </c>
      <c r="C590" s="220">
        <f t="shared" ref="C590:G590" si="153">C586-C573</f>
        <v>157</v>
      </c>
      <c r="D590" s="220">
        <f t="shared" si="153"/>
        <v>-360</v>
      </c>
      <c r="E590" s="220">
        <f t="shared" si="153"/>
        <v>170</v>
      </c>
      <c r="F590" s="220">
        <f t="shared" si="153"/>
        <v>270</v>
      </c>
      <c r="G590" s="220">
        <f t="shared" si="153"/>
        <v>116</v>
      </c>
      <c r="H590" s="288">
        <f>H586-H573</f>
        <v>57</v>
      </c>
      <c r="I590" s="265" t="s">
        <v>56</v>
      </c>
      <c r="J590" s="290">
        <f>H578-H591</f>
        <v>1</v>
      </c>
      <c r="K590" s="266">
        <f>J590/H578</f>
        <v>3.937007874015748E-3</v>
      </c>
    </row>
    <row r="591" spans="1:11" x14ac:dyDescent="0.2">
      <c r="A591" s="267" t="s">
        <v>51</v>
      </c>
      <c r="B591" s="856">
        <v>47</v>
      </c>
      <c r="C591" s="857">
        <v>49</v>
      </c>
      <c r="D591" s="857">
        <v>9</v>
      </c>
      <c r="E591" s="857">
        <v>50</v>
      </c>
      <c r="F591" s="857">
        <v>49</v>
      </c>
      <c r="G591" s="858">
        <v>49</v>
      </c>
      <c r="H591" s="371">
        <f>SUM(B591:G591)</f>
        <v>253</v>
      </c>
      <c r="I591" s="955" t="s">
        <v>57</v>
      </c>
      <c r="J591" s="955">
        <v>148.84</v>
      </c>
      <c r="K591" s="955"/>
    </row>
    <row r="592" spans="1:11" x14ac:dyDescent="0.2">
      <c r="A592" s="267" t="s">
        <v>28</v>
      </c>
      <c r="B592" s="693">
        <v>151.5</v>
      </c>
      <c r="C592" s="694">
        <v>150.5</v>
      </c>
      <c r="D592" s="694">
        <v>152</v>
      </c>
      <c r="E592" s="694">
        <v>148.5</v>
      </c>
      <c r="F592" s="694">
        <v>147.5</v>
      </c>
      <c r="G592" s="695">
        <v>146.5</v>
      </c>
      <c r="H592" s="956"/>
      <c r="I592" s="955" t="s">
        <v>26</v>
      </c>
      <c r="J592" s="215">
        <f>J591-J578</f>
        <v>1.710000000000008</v>
      </c>
      <c r="K592" s="228"/>
    </row>
    <row r="593" spans="1:11" ht="13.5" thickBot="1" x14ac:dyDescent="0.25">
      <c r="A593" s="268" t="s">
        <v>26</v>
      </c>
      <c r="B593" s="220">
        <f>(B592-B579)</f>
        <v>1</v>
      </c>
      <c r="C593" s="220">
        <f t="shared" ref="C593:G593" si="154">(C592-C579)</f>
        <v>0</v>
      </c>
      <c r="D593" s="220">
        <f t="shared" si="154"/>
        <v>1.5</v>
      </c>
      <c r="E593" s="220">
        <f t="shared" si="154"/>
        <v>1</v>
      </c>
      <c r="F593" s="220">
        <f t="shared" si="154"/>
        <v>0</v>
      </c>
      <c r="G593" s="220">
        <f t="shared" si="154"/>
        <v>1</v>
      </c>
      <c r="H593" s="333"/>
      <c r="I593" s="955"/>
      <c r="J593" s="955"/>
      <c r="K593" s="955"/>
    </row>
    <row r="594" spans="1:11" s="960" customFormat="1" x14ac:dyDescent="0.2">
      <c r="A594" s="739"/>
      <c r="B594" s="946"/>
      <c r="C594" s="946"/>
      <c r="D594" s="946"/>
      <c r="E594" s="946"/>
      <c r="F594" s="946"/>
      <c r="G594" s="946"/>
      <c r="H594" s="740"/>
    </row>
    <row r="595" spans="1:11" ht="13.5" thickBot="1" x14ac:dyDescent="0.25"/>
    <row r="596" spans="1:11" ht="13.5" thickBot="1" x14ac:dyDescent="0.25">
      <c r="A596" s="272" t="s">
        <v>261</v>
      </c>
      <c r="B596" s="1066" t="s">
        <v>50</v>
      </c>
      <c r="C596" s="1067"/>
      <c r="D596" s="1067"/>
      <c r="E596" s="1067"/>
      <c r="F596" s="1067"/>
      <c r="G596" s="1068"/>
      <c r="H596" s="965" t="s">
        <v>0</v>
      </c>
      <c r="I596" s="213"/>
      <c r="J596" s="966"/>
      <c r="K596" s="966"/>
    </row>
    <row r="597" spans="1:11" x14ac:dyDescent="0.2">
      <c r="A597" s="231" t="s">
        <v>54</v>
      </c>
      <c r="B597" s="273">
        <v>1</v>
      </c>
      <c r="C597" s="275">
        <v>2</v>
      </c>
      <c r="D597" s="275">
        <v>3</v>
      </c>
      <c r="E597" s="275">
        <v>4</v>
      </c>
      <c r="F597" s="275">
        <v>5</v>
      </c>
      <c r="G597" s="709">
        <v>6</v>
      </c>
      <c r="H597" s="976"/>
      <c r="I597" s="229"/>
      <c r="J597" s="277"/>
      <c r="K597" s="353"/>
    </row>
    <row r="598" spans="1:11" x14ac:dyDescent="0.2">
      <c r="A598" s="236" t="s">
        <v>3</v>
      </c>
      <c r="B598" s="874">
        <v>4580</v>
      </c>
      <c r="C598" s="849">
        <v>4580</v>
      </c>
      <c r="D598" s="849">
        <v>4580</v>
      </c>
      <c r="E598" s="849">
        <v>4580</v>
      </c>
      <c r="F598" s="849">
        <v>4580</v>
      </c>
      <c r="G598" s="848">
        <v>4580</v>
      </c>
      <c r="H598" s="875">
        <v>4580</v>
      </c>
      <c r="I598" s="966"/>
      <c r="J598" s="277"/>
      <c r="K598" s="353"/>
    </row>
    <row r="599" spans="1:11" x14ac:dyDescent="0.2">
      <c r="A599" s="241" t="s">
        <v>6</v>
      </c>
      <c r="B599" s="242">
        <v>4786</v>
      </c>
      <c r="C599" s="243">
        <v>5164</v>
      </c>
      <c r="D599" s="243">
        <v>4648</v>
      </c>
      <c r="E599" s="243">
        <v>5292</v>
      </c>
      <c r="F599" s="243">
        <v>5299</v>
      </c>
      <c r="G599" s="244">
        <v>5517</v>
      </c>
      <c r="H599" s="318">
        <v>5170</v>
      </c>
      <c r="I599" s="406"/>
      <c r="J599" s="399"/>
      <c r="K599" s="399"/>
    </row>
    <row r="600" spans="1:11" x14ac:dyDescent="0.2">
      <c r="A600" s="231" t="s">
        <v>7</v>
      </c>
      <c r="B600" s="245">
        <v>91.7</v>
      </c>
      <c r="C600" s="246">
        <v>100</v>
      </c>
      <c r="D600" s="246">
        <v>80</v>
      </c>
      <c r="E600" s="246">
        <v>100</v>
      </c>
      <c r="F600" s="246">
        <v>100</v>
      </c>
      <c r="G600" s="247">
        <v>91.7</v>
      </c>
      <c r="H600" s="283">
        <v>81.8</v>
      </c>
      <c r="I600" s="554"/>
      <c r="J600" s="399"/>
      <c r="K600" s="399"/>
    </row>
    <row r="601" spans="1:11" ht="13.5" thickBot="1" x14ac:dyDescent="0.25">
      <c r="A601" s="231" t="s">
        <v>8</v>
      </c>
      <c r="B601" s="698">
        <v>4.5999999999999999E-2</v>
      </c>
      <c r="C601" s="699">
        <v>4.2000000000000003E-2</v>
      </c>
      <c r="D601" s="699">
        <v>8.7999999999999995E-2</v>
      </c>
      <c r="E601" s="699">
        <v>4.3999999999999997E-2</v>
      </c>
      <c r="F601" s="699">
        <v>4.7E-2</v>
      </c>
      <c r="G601" s="700">
        <v>6.3E-2</v>
      </c>
      <c r="H601" s="558">
        <v>7.2999999999999995E-2</v>
      </c>
      <c r="I601" s="966"/>
      <c r="J601" s="382"/>
      <c r="K601" s="966"/>
    </row>
    <row r="602" spans="1:11" x14ac:dyDescent="0.2">
      <c r="A602" s="241" t="s">
        <v>1</v>
      </c>
      <c r="B602" s="774">
        <f t="shared" ref="B602:H602" si="155">B599/B598*100-100</f>
        <v>4.4978165938864549</v>
      </c>
      <c r="C602" s="775">
        <f t="shared" si="155"/>
        <v>12.751091703056773</v>
      </c>
      <c r="D602" s="775">
        <f t="shared" si="155"/>
        <v>1.4847161572052414</v>
      </c>
      <c r="E602" s="775">
        <f t="shared" si="155"/>
        <v>15.545851528384276</v>
      </c>
      <c r="F602" s="775">
        <f t="shared" si="155"/>
        <v>15.698689956331876</v>
      </c>
      <c r="G602" s="787">
        <f t="shared" si="155"/>
        <v>20.458515283842786</v>
      </c>
      <c r="H602" s="316">
        <f t="shared" si="155"/>
        <v>12.882096069868993</v>
      </c>
      <c r="I602" s="528"/>
      <c r="J602" s="966"/>
      <c r="K602" s="966"/>
    </row>
    <row r="603" spans="1:11" ht="13.5" thickBot="1" x14ac:dyDescent="0.25">
      <c r="A603" s="231" t="s">
        <v>27</v>
      </c>
      <c r="B603" s="257">
        <f t="shared" ref="B603:H603" si="156">B599-B586</f>
        <v>75</v>
      </c>
      <c r="C603" s="257">
        <f t="shared" si="156"/>
        <v>-35</v>
      </c>
      <c r="D603" s="257">
        <f t="shared" si="156"/>
        <v>-81</v>
      </c>
      <c r="E603" s="257">
        <f t="shared" si="156"/>
        <v>31</v>
      </c>
      <c r="F603" s="257">
        <f t="shared" si="156"/>
        <v>-263</v>
      </c>
      <c r="G603" s="257">
        <f t="shared" si="156"/>
        <v>-160</v>
      </c>
      <c r="H603" s="288">
        <f t="shared" si="156"/>
        <v>-70</v>
      </c>
      <c r="I603" s="265" t="s">
        <v>56</v>
      </c>
      <c r="J603" s="290">
        <f>H591-H604</f>
        <v>35</v>
      </c>
      <c r="K603" s="266">
        <f>J603/H591</f>
        <v>0.13833992094861661</v>
      </c>
    </row>
    <row r="604" spans="1:11" x14ac:dyDescent="0.2">
      <c r="A604" s="267" t="s">
        <v>51</v>
      </c>
      <c r="B604" s="851">
        <v>40</v>
      </c>
      <c r="C604" s="852">
        <v>41</v>
      </c>
      <c r="D604" s="852">
        <v>10</v>
      </c>
      <c r="E604" s="852">
        <v>42</v>
      </c>
      <c r="F604" s="852">
        <v>42</v>
      </c>
      <c r="G604" s="853">
        <v>43</v>
      </c>
      <c r="H604" s="371">
        <f>SUM(B604:G604)</f>
        <v>218</v>
      </c>
      <c r="I604" s="966" t="s">
        <v>57</v>
      </c>
      <c r="J604" s="966">
        <v>149.6</v>
      </c>
      <c r="K604" s="966"/>
    </row>
    <row r="605" spans="1:11" x14ac:dyDescent="0.2">
      <c r="A605" s="267" t="s">
        <v>28</v>
      </c>
      <c r="B605" s="693">
        <v>151.5</v>
      </c>
      <c r="C605" s="694">
        <v>150.5</v>
      </c>
      <c r="D605" s="694">
        <v>152</v>
      </c>
      <c r="E605" s="694">
        <v>148.5</v>
      </c>
      <c r="F605" s="694">
        <v>147.5</v>
      </c>
      <c r="G605" s="695">
        <v>146.5</v>
      </c>
      <c r="H605" s="967">
        <v>149.00398406374498</v>
      </c>
      <c r="I605" s="966" t="s">
        <v>26</v>
      </c>
      <c r="J605" s="215">
        <f>J604-J591</f>
        <v>0.75999999999999091</v>
      </c>
      <c r="K605" s="228"/>
    </row>
    <row r="606" spans="1:11" ht="13.5" thickBot="1" x14ac:dyDescent="0.25">
      <c r="A606" s="268" t="s">
        <v>26</v>
      </c>
      <c r="B606" s="220">
        <f t="shared" ref="B606:G606" si="157">(B605-B592)</f>
        <v>0</v>
      </c>
      <c r="C606" s="221">
        <f t="shared" si="157"/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6">
        <f t="shared" si="157"/>
        <v>0</v>
      </c>
      <c r="H606" s="333"/>
      <c r="I606" s="960"/>
      <c r="J606" s="960"/>
      <c r="K606" s="960"/>
    </row>
    <row r="608" spans="1:11" ht="13.5" thickBot="1" x14ac:dyDescent="0.25"/>
    <row r="609" spans="1:11" ht="13.5" thickBot="1" x14ac:dyDescent="0.25">
      <c r="A609" s="272" t="s">
        <v>262</v>
      </c>
      <c r="B609" s="1066" t="s">
        <v>50</v>
      </c>
      <c r="C609" s="1067"/>
      <c r="D609" s="1067"/>
      <c r="E609" s="1067"/>
      <c r="F609" s="1067"/>
      <c r="G609" s="1068"/>
      <c r="H609" s="965" t="s">
        <v>0</v>
      </c>
      <c r="I609" s="213"/>
      <c r="J609" s="966"/>
      <c r="K609" s="966"/>
    </row>
    <row r="610" spans="1:11" x14ac:dyDescent="0.2">
      <c r="A610" s="231" t="s">
        <v>54</v>
      </c>
      <c r="B610" s="273">
        <v>1</v>
      </c>
      <c r="C610" s="275">
        <v>2</v>
      </c>
      <c r="D610" s="275">
        <v>3</v>
      </c>
      <c r="E610" s="275">
        <v>4</v>
      </c>
      <c r="F610" s="275">
        <v>5</v>
      </c>
      <c r="G610" s="709">
        <v>6</v>
      </c>
      <c r="H610" s="974"/>
      <c r="I610" s="229"/>
      <c r="J610" s="277"/>
      <c r="K610" s="353"/>
    </row>
    <row r="611" spans="1:11" x14ac:dyDescent="0.2">
      <c r="A611" s="236" t="s">
        <v>3</v>
      </c>
      <c r="B611" s="982">
        <v>4600</v>
      </c>
      <c r="C611" s="982">
        <v>4600</v>
      </c>
      <c r="D611" s="982">
        <v>4600</v>
      </c>
      <c r="E611" s="982">
        <v>4600</v>
      </c>
      <c r="F611" s="982">
        <v>4600</v>
      </c>
      <c r="G611" s="982">
        <v>4600</v>
      </c>
      <c r="H611" s="982">
        <v>4600</v>
      </c>
      <c r="I611" s="966"/>
      <c r="J611" s="277"/>
      <c r="K611" s="353"/>
    </row>
    <row r="612" spans="1:11" x14ac:dyDescent="0.2">
      <c r="A612" s="241" t="s">
        <v>6</v>
      </c>
      <c r="B612" s="242">
        <v>4905</v>
      </c>
      <c r="C612" s="243">
        <v>5041</v>
      </c>
      <c r="D612" s="243">
        <v>4450</v>
      </c>
      <c r="E612" s="243">
        <v>5303</v>
      </c>
      <c r="F612" s="243">
        <v>5397</v>
      </c>
      <c r="G612" s="244">
        <v>5629</v>
      </c>
      <c r="H612" s="318">
        <v>5182</v>
      </c>
      <c r="I612" s="406"/>
      <c r="J612" s="399"/>
      <c r="K612" s="399"/>
    </row>
    <row r="613" spans="1:11" x14ac:dyDescent="0.2">
      <c r="A613" s="231" t="s">
        <v>7</v>
      </c>
      <c r="B613" s="245">
        <v>100</v>
      </c>
      <c r="C613" s="246">
        <v>100</v>
      </c>
      <c r="D613" s="246">
        <v>40</v>
      </c>
      <c r="E613" s="246">
        <v>100</v>
      </c>
      <c r="F613" s="246">
        <v>80</v>
      </c>
      <c r="G613" s="247">
        <v>90</v>
      </c>
      <c r="H613" s="283">
        <v>81.8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3.2000000000000001E-2</v>
      </c>
      <c r="C614" s="699">
        <v>4.4999999999999998E-2</v>
      </c>
      <c r="D614" s="699">
        <v>0.13</v>
      </c>
      <c r="E614" s="699">
        <v>2.9000000000000001E-2</v>
      </c>
      <c r="F614" s="699">
        <v>6.2E-2</v>
      </c>
      <c r="G614" s="700">
        <v>6.2E-2</v>
      </c>
      <c r="H614" s="558">
        <v>8.5000000000000006E-2</v>
      </c>
      <c r="I614" s="966"/>
      <c r="J614" s="382"/>
      <c r="K614" s="966"/>
    </row>
    <row r="615" spans="1:11" x14ac:dyDescent="0.2">
      <c r="A615" s="241" t="s">
        <v>1</v>
      </c>
      <c r="B615" s="774">
        <f>B612/B611*100-100</f>
        <v>6.6304347826087024</v>
      </c>
      <c r="C615" s="775">
        <f t="shared" ref="C615:H615" si="158">C612/C611*100-100</f>
        <v>9.5869565217391255</v>
      </c>
      <c r="D615" s="775">
        <f t="shared" si="158"/>
        <v>-3.2608695652173907</v>
      </c>
      <c r="E615" s="775">
        <f t="shared" si="158"/>
        <v>15.282608695652172</v>
      </c>
      <c r="F615" s="775">
        <f t="shared" si="158"/>
        <v>17.326086956521735</v>
      </c>
      <c r="G615" s="787">
        <f t="shared" si="158"/>
        <v>22.369565217391312</v>
      </c>
      <c r="H615" s="316">
        <f t="shared" si="158"/>
        <v>12.65217391304347</v>
      </c>
      <c r="I615" s="528"/>
      <c r="J615" s="966"/>
      <c r="K615" s="966"/>
    </row>
    <row r="616" spans="1:11" ht="13.5" thickBot="1" x14ac:dyDescent="0.25">
      <c r="A616" s="231" t="s">
        <v>27</v>
      </c>
      <c r="B616" s="257">
        <f>B612-B599</f>
        <v>119</v>
      </c>
      <c r="C616" s="257">
        <f t="shared" ref="C616:H616" si="159">C612-C599</f>
        <v>-123</v>
      </c>
      <c r="D616" s="257">
        <f t="shared" si="159"/>
        <v>-198</v>
      </c>
      <c r="E616" s="257">
        <f t="shared" si="159"/>
        <v>11</v>
      </c>
      <c r="F616" s="257">
        <f t="shared" si="159"/>
        <v>98</v>
      </c>
      <c r="G616" s="257">
        <f t="shared" si="159"/>
        <v>112</v>
      </c>
      <c r="H616" s="288">
        <f t="shared" si="159"/>
        <v>12</v>
      </c>
      <c r="I616" s="265" t="s">
        <v>56</v>
      </c>
      <c r="J616" s="290">
        <f>H604-H617</f>
        <v>0</v>
      </c>
      <c r="K616" s="266">
        <f>J616/H603</f>
        <v>0</v>
      </c>
    </row>
    <row r="617" spans="1:11" x14ac:dyDescent="0.2">
      <c r="A617" s="267" t="s">
        <v>51</v>
      </c>
      <c r="B617" s="851">
        <v>40</v>
      </c>
      <c r="C617" s="852">
        <v>41</v>
      </c>
      <c r="D617" s="852">
        <v>10</v>
      </c>
      <c r="E617" s="852">
        <v>42</v>
      </c>
      <c r="F617" s="852">
        <v>42</v>
      </c>
      <c r="G617" s="853">
        <v>43</v>
      </c>
      <c r="H617" s="371">
        <f>SUM(B617:G617)</f>
        <v>218</v>
      </c>
      <c r="I617" s="966" t="s">
        <v>57</v>
      </c>
      <c r="J617" s="966">
        <v>149.02000000000001</v>
      </c>
      <c r="K617" s="966"/>
    </row>
    <row r="618" spans="1:11" x14ac:dyDescent="0.2">
      <c r="A618" s="267" t="s">
        <v>28</v>
      </c>
      <c r="B618" s="693">
        <v>151.5</v>
      </c>
      <c r="C618" s="694">
        <v>150.5</v>
      </c>
      <c r="D618" s="694">
        <v>152</v>
      </c>
      <c r="E618" s="694">
        <v>148.5</v>
      </c>
      <c r="F618" s="694">
        <v>147.5</v>
      </c>
      <c r="G618" s="695">
        <v>146.5</v>
      </c>
      <c r="H618" s="967"/>
      <c r="I618" s="966" t="s">
        <v>26</v>
      </c>
      <c r="J618" s="215">
        <f>J617-J604</f>
        <v>-0.57999999999998408</v>
      </c>
      <c r="K618" s="228"/>
    </row>
    <row r="619" spans="1:11" ht="13.5" thickBot="1" x14ac:dyDescent="0.25">
      <c r="A619" s="268" t="s">
        <v>26</v>
      </c>
      <c r="B619" s="220">
        <f>(B618-B605)</f>
        <v>0</v>
      </c>
      <c r="C619" s="221">
        <f t="shared" ref="C619:G619" si="160">(C618-C605)</f>
        <v>0</v>
      </c>
      <c r="D619" s="221">
        <f t="shared" si="160"/>
        <v>0</v>
      </c>
      <c r="E619" s="221">
        <f t="shared" si="160"/>
        <v>0</v>
      </c>
      <c r="F619" s="221">
        <f t="shared" si="160"/>
        <v>0</v>
      </c>
      <c r="G619" s="226">
        <f t="shared" si="160"/>
        <v>0</v>
      </c>
      <c r="H619" s="333"/>
      <c r="I619" s="966"/>
      <c r="J619" s="966"/>
      <c r="K619" s="966"/>
    </row>
    <row r="621" spans="1:11" ht="13.5" thickBot="1" x14ac:dyDescent="0.25"/>
    <row r="622" spans="1:11" ht="13.5" thickBot="1" x14ac:dyDescent="0.25">
      <c r="A622" s="272" t="s">
        <v>263</v>
      </c>
      <c r="B622" s="1066" t="s">
        <v>50</v>
      </c>
      <c r="C622" s="1067"/>
      <c r="D622" s="1067"/>
      <c r="E622" s="1067"/>
      <c r="F622" s="1067"/>
      <c r="G622" s="1068"/>
      <c r="H622" s="984" t="s">
        <v>0</v>
      </c>
      <c r="I622" s="213"/>
      <c r="J622" s="986"/>
      <c r="K622" s="986"/>
    </row>
    <row r="623" spans="1:11" x14ac:dyDescent="0.2">
      <c r="A623" s="231" t="s">
        <v>54</v>
      </c>
      <c r="B623" s="273">
        <v>1</v>
      </c>
      <c r="C623" s="275">
        <v>2</v>
      </c>
      <c r="D623" s="275">
        <v>3</v>
      </c>
      <c r="E623" s="275">
        <v>4</v>
      </c>
      <c r="F623" s="275">
        <v>5</v>
      </c>
      <c r="G623" s="709">
        <v>6</v>
      </c>
      <c r="H623" s="987"/>
      <c r="I623" s="229"/>
      <c r="J623" s="277"/>
      <c r="K623" s="353"/>
    </row>
    <row r="624" spans="1:11" x14ac:dyDescent="0.2">
      <c r="A624" s="236" t="s">
        <v>3</v>
      </c>
      <c r="B624" s="982">
        <v>4620</v>
      </c>
      <c r="C624" s="982">
        <v>4620</v>
      </c>
      <c r="D624" s="982">
        <v>4620</v>
      </c>
      <c r="E624" s="982">
        <v>4620</v>
      </c>
      <c r="F624" s="982">
        <v>4620</v>
      </c>
      <c r="G624" s="982">
        <v>4620</v>
      </c>
      <c r="H624" s="982">
        <v>4620</v>
      </c>
      <c r="I624" s="986"/>
      <c r="J624" s="277"/>
      <c r="K624" s="353"/>
    </row>
    <row r="625" spans="1:11" x14ac:dyDescent="0.2">
      <c r="A625" s="241" t="s">
        <v>6</v>
      </c>
      <c r="B625" s="242">
        <v>4911</v>
      </c>
      <c r="C625" s="243">
        <v>5011</v>
      </c>
      <c r="D625" s="243">
        <v>4539</v>
      </c>
      <c r="E625" s="243">
        <v>5239</v>
      </c>
      <c r="F625" s="243">
        <v>5251</v>
      </c>
      <c r="G625" s="244">
        <v>5505</v>
      </c>
      <c r="H625" s="318">
        <v>5143</v>
      </c>
      <c r="I625" s="406"/>
      <c r="J625" s="399"/>
      <c r="K625" s="399"/>
    </row>
    <row r="626" spans="1:11" x14ac:dyDescent="0.2">
      <c r="A626" s="231" t="s">
        <v>7</v>
      </c>
      <c r="B626" s="245">
        <v>100</v>
      </c>
      <c r="C626" s="246">
        <v>100</v>
      </c>
      <c r="D626" s="246">
        <v>100</v>
      </c>
      <c r="E626" s="246">
        <v>91.7</v>
      </c>
      <c r="F626" s="246">
        <v>75</v>
      </c>
      <c r="G626" s="247">
        <v>83.3</v>
      </c>
      <c r="H626" s="283">
        <v>82.8</v>
      </c>
      <c r="I626" s="554"/>
      <c r="J626" s="399"/>
      <c r="K626" s="399"/>
    </row>
    <row r="627" spans="1:11" ht="13.5" thickBot="1" x14ac:dyDescent="0.25">
      <c r="A627" s="231" t="s">
        <v>8</v>
      </c>
      <c r="B627" s="698">
        <v>4.1000000000000002E-2</v>
      </c>
      <c r="C627" s="699">
        <v>4.9000000000000002E-2</v>
      </c>
      <c r="D627" s="699">
        <v>4.9000000000000002E-2</v>
      </c>
      <c r="E627" s="699">
        <v>6.7000000000000004E-2</v>
      </c>
      <c r="F627" s="699">
        <v>9.2999999999999999E-2</v>
      </c>
      <c r="G627" s="700">
        <v>7.0999999999999994E-2</v>
      </c>
      <c r="H627" s="558">
        <v>8.2000000000000003E-2</v>
      </c>
      <c r="I627" s="986"/>
      <c r="J627" s="382"/>
      <c r="K627" s="986"/>
    </row>
    <row r="628" spans="1:11" x14ac:dyDescent="0.2">
      <c r="A628" s="241" t="s">
        <v>1</v>
      </c>
      <c r="B628" s="774">
        <f>B625/B624*100-100</f>
        <v>6.2987012987012889</v>
      </c>
      <c r="C628" s="775">
        <f t="shared" ref="C628:H628" si="161">C625/C624*100-100</f>
        <v>8.4632034632034561</v>
      </c>
      <c r="D628" s="775">
        <f t="shared" si="161"/>
        <v>-1.7532467532467564</v>
      </c>
      <c r="E628" s="775">
        <f t="shared" si="161"/>
        <v>13.398268398268414</v>
      </c>
      <c r="F628" s="775">
        <f t="shared" si="161"/>
        <v>13.658008658008654</v>
      </c>
      <c r="G628" s="787">
        <f t="shared" si="161"/>
        <v>19.15584415584415</v>
      </c>
      <c r="H628" s="316">
        <f t="shared" si="161"/>
        <v>11.320346320346331</v>
      </c>
      <c r="I628" s="528"/>
      <c r="J628" s="986"/>
      <c r="K628" s="986"/>
    </row>
    <row r="629" spans="1:11" ht="13.5" thickBot="1" x14ac:dyDescent="0.25">
      <c r="A629" s="231" t="s">
        <v>27</v>
      </c>
      <c r="B629" s="257">
        <f>B625-B612</f>
        <v>6</v>
      </c>
      <c r="C629" s="257">
        <f t="shared" ref="C629:H629" si="162">C625-C612</f>
        <v>-30</v>
      </c>
      <c r="D629" s="257">
        <f t="shared" si="162"/>
        <v>89</v>
      </c>
      <c r="E629" s="257">
        <f t="shared" si="162"/>
        <v>-64</v>
      </c>
      <c r="F629" s="257">
        <f t="shared" si="162"/>
        <v>-146</v>
      </c>
      <c r="G629" s="257">
        <f t="shared" si="162"/>
        <v>-124</v>
      </c>
      <c r="H629" s="288">
        <f t="shared" si="162"/>
        <v>-39</v>
      </c>
      <c r="I629" s="265" t="s">
        <v>56</v>
      </c>
      <c r="J629" s="290">
        <f>H617-H630</f>
        <v>1</v>
      </c>
      <c r="K629" s="266">
        <f>J629/H616</f>
        <v>8.3333333333333329E-2</v>
      </c>
    </row>
    <row r="630" spans="1:11" x14ac:dyDescent="0.2">
      <c r="A630" s="267" t="s">
        <v>51</v>
      </c>
      <c r="B630" s="851">
        <v>39</v>
      </c>
      <c r="C630" s="852">
        <v>41</v>
      </c>
      <c r="D630" s="852">
        <v>10</v>
      </c>
      <c r="E630" s="852">
        <v>42</v>
      </c>
      <c r="F630" s="852">
        <v>42</v>
      </c>
      <c r="G630" s="853">
        <v>43</v>
      </c>
      <c r="H630" s="371">
        <f>SUM(B630:G630)</f>
        <v>217</v>
      </c>
      <c r="I630" s="986" t="s">
        <v>57</v>
      </c>
      <c r="J630" s="986">
        <v>149.05000000000001</v>
      </c>
      <c r="K630" s="986"/>
    </row>
    <row r="631" spans="1:11" x14ac:dyDescent="0.2">
      <c r="A631" s="267" t="s">
        <v>28</v>
      </c>
      <c r="B631" s="693"/>
      <c r="C631" s="694"/>
      <c r="D631" s="694"/>
      <c r="E631" s="694"/>
      <c r="F631" s="694"/>
      <c r="G631" s="695"/>
      <c r="H631" s="989"/>
      <c r="I631" s="986" t="s">
        <v>26</v>
      </c>
      <c r="J631" s="265">
        <f>J630-J617</f>
        <v>3.0000000000001137E-2</v>
      </c>
      <c r="K631" s="228"/>
    </row>
    <row r="632" spans="1:11" ht="13.5" thickBot="1" x14ac:dyDescent="0.25">
      <c r="A632" s="268" t="s">
        <v>26</v>
      </c>
      <c r="B632" s="220">
        <f>(B631-B618)</f>
        <v>-151.5</v>
      </c>
      <c r="C632" s="221">
        <f t="shared" ref="C632:G632" si="163">(C631-C618)</f>
        <v>-150.5</v>
      </c>
      <c r="D632" s="221">
        <f t="shared" si="163"/>
        <v>-152</v>
      </c>
      <c r="E632" s="221">
        <f t="shared" si="163"/>
        <v>-148.5</v>
      </c>
      <c r="F632" s="221">
        <f t="shared" si="163"/>
        <v>-147.5</v>
      </c>
      <c r="G632" s="226">
        <f t="shared" si="163"/>
        <v>-146.5</v>
      </c>
      <c r="H632" s="333"/>
      <c r="I632" s="986"/>
      <c r="J632" s="986"/>
      <c r="K632" s="986"/>
    </row>
  </sheetData>
  <mergeCells count="86">
    <mergeCell ref="B622:G622"/>
    <mergeCell ref="B596:G596"/>
    <mergeCell ref="B609:G609"/>
    <mergeCell ref="B112:D112"/>
    <mergeCell ref="E112:E113"/>
    <mergeCell ref="B125:D125"/>
    <mergeCell ref="E125:E126"/>
    <mergeCell ref="B164:D164"/>
    <mergeCell ref="B151:D151"/>
    <mergeCell ref="E138:E139"/>
    <mergeCell ref="E164:E165"/>
    <mergeCell ref="B177:D177"/>
    <mergeCell ref="E177:E178"/>
    <mergeCell ref="E151:E152"/>
    <mergeCell ref="B138:D138"/>
    <mergeCell ref="B190:D190"/>
    <mergeCell ref="E190:E191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H310:H311"/>
    <mergeCell ref="E268:E269"/>
    <mergeCell ref="B255:D255"/>
    <mergeCell ref="E255:E256"/>
    <mergeCell ref="B229:D229"/>
    <mergeCell ref="B242:D242"/>
    <mergeCell ref="E242:E243"/>
    <mergeCell ref="E296:E297"/>
    <mergeCell ref="B282:D282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362:G362"/>
    <mergeCell ref="H362:H363"/>
    <mergeCell ref="B388:G388"/>
    <mergeCell ref="H388:H389"/>
    <mergeCell ref="B401:G401"/>
    <mergeCell ref="H401:H402"/>
    <mergeCell ref="B414:G414"/>
    <mergeCell ref="H414:H415"/>
    <mergeCell ref="B427:G427"/>
    <mergeCell ref="H427:H428"/>
    <mergeCell ref="B544:G544"/>
    <mergeCell ref="H544:H545"/>
    <mergeCell ref="B531:G531"/>
    <mergeCell ref="H531:H532"/>
    <mergeCell ref="B518:G518"/>
    <mergeCell ref="H518:H519"/>
    <mergeCell ref="B466:G466"/>
    <mergeCell ref="H466:H467"/>
    <mergeCell ref="B453:G453"/>
    <mergeCell ref="H453:H454"/>
    <mergeCell ref="B505:G505"/>
    <mergeCell ref="H505:H506"/>
    <mergeCell ref="B479:G479"/>
    <mergeCell ref="H479:H480"/>
    <mergeCell ref="B583:G583"/>
    <mergeCell ref="H583:H584"/>
    <mergeCell ref="B440:G440"/>
    <mergeCell ref="H440:H441"/>
    <mergeCell ref="B557:G557"/>
    <mergeCell ref="H557:H558"/>
    <mergeCell ref="B492:G492"/>
    <mergeCell ref="H492:H493"/>
    <mergeCell ref="B570:G570"/>
    <mergeCell ref="H570:H571"/>
  </mergeCells>
  <conditionalFormatting sqref="B193:D1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0:G5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8" t="s">
        <v>18</v>
      </c>
      <c r="C4" s="999"/>
      <c r="D4" s="999"/>
      <c r="E4" s="999"/>
      <c r="F4" s="999"/>
      <c r="G4" s="999"/>
      <c r="H4" s="999"/>
      <c r="I4" s="999"/>
      <c r="J4" s="1000"/>
      <c r="K4" s="998" t="s">
        <v>21</v>
      </c>
      <c r="L4" s="999"/>
      <c r="M4" s="999"/>
      <c r="N4" s="999"/>
      <c r="O4" s="999"/>
      <c r="P4" s="999"/>
      <c r="Q4" s="999"/>
      <c r="R4" s="999"/>
      <c r="S4" s="999"/>
      <c r="T4" s="999"/>
      <c r="U4" s="999"/>
      <c r="V4" s="999"/>
      <c r="W4" s="100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8" t="s">
        <v>23</v>
      </c>
      <c r="C17" s="999"/>
      <c r="D17" s="999"/>
      <c r="E17" s="999"/>
      <c r="F17" s="100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8" t="s">
        <v>18</v>
      </c>
      <c r="C4" s="999"/>
      <c r="D4" s="999"/>
      <c r="E4" s="999"/>
      <c r="F4" s="999"/>
      <c r="G4" s="999"/>
      <c r="H4" s="999"/>
      <c r="I4" s="999"/>
      <c r="J4" s="1000"/>
      <c r="K4" s="998" t="s">
        <v>21</v>
      </c>
      <c r="L4" s="999"/>
      <c r="M4" s="999"/>
      <c r="N4" s="999"/>
      <c r="O4" s="999"/>
      <c r="P4" s="999"/>
      <c r="Q4" s="999"/>
      <c r="R4" s="999"/>
      <c r="S4" s="999"/>
      <c r="T4" s="999"/>
      <c r="U4" s="999"/>
      <c r="V4" s="999"/>
      <c r="W4" s="100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8" t="s">
        <v>23</v>
      </c>
      <c r="C17" s="999"/>
      <c r="D17" s="999"/>
      <c r="E17" s="999"/>
      <c r="F17" s="100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8" t="s">
        <v>18</v>
      </c>
      <c r="C4" s="999"/>
      <c r="D4" s="999"/>
      <c r="E4" s="999"/>
      <c r="F4" s="999"/>
      <c r="G4" s="999"/>
      <c r="H4" s="999"/>
      <c r="I4" s="999"/>
      <c r="J4" s="1000"/>
      <c r="K4" s="998" t="s">
        <v>21</v>
      </c>
      <c r="L4" s="999"/>
      <c r="M4" s="999"/>
      <c r="N4" s="999"/>
      <c r="O4" s="999"/>
      <c r="P4" s="999"/>
      <c r="Q4" s="999"/>
      <c r="R4" s="999"/>
      <c r="S4" s="999"/>
      <c r="T4" s="999"/>
      <c r="U4" s="999"/>
      <c r="V4" s="999"/>
      <c r="W4" s="100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8" t="s">
        <v>23</v>
      </c>
      <c r="C17" s="999"/>
      <c r="D17" s="999"/>
      <c r="E17" s="999"/>
      <c r="F17" s="100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1" t="s">
        <v>42</v>
      </c>
      <c r="B1" s="1001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01" t="s">
        <v>42</v>
      </c>
      <c r="B1" s="1001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02" t="s">
        <v>42</v>
      </c>
      <c r="B1" s="1002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1" t="s">
        <v>42</v>
      </c>
      <c r="B1" s="1001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704"/>
  <sheetViews>
    <sheetView showGridLines="0" topLeftCell="A658" zoomScale="70" zoomScaleNormal="70" workbookViewId="0">
      <selection activeCell="Z712" sqref="Z712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1050"/>
      <c r="G2" s="1050"/>
      <c r="H2" s="1050"/>
      <c r="I2" s="1050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1050"/>
      <c r="AH6" s="1050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1051" t="s">
        <v>53</v>
      </c>
      <c r="C8" s="1052"/>
      <c r="D8" s="1052"/>
      <c r="E8" s="1052"/>
      <c r="F8" s="1052"/>
      <c r="G8" s="1052"/>
      <c r="H8" s="1052"/>
      <c r="I8" s="1052"/>
      <c r="J8" s="1052"/>
      <c r="K8" s="1052"/>
      <c r="L8" s="1051" t="s">
        <v>63</v>
      </c>
      <c r="M8" s="1052"/>
      <c r="N8" s="1052"/>
      <c r="O8" s="1052"/>
      <c r="P8" s="1052"/>
      <c r="Q8" s="1052"/>
      <c r="R8" s="1052"/>
      <c r="S8" s="1052"/>
      <c r="T8" s="1052"/>
      <c r="U8" s="1052"/>
      <c r="V8" s="1053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1051" t="s">
        <v>53</v>
      </c>
      <c r="C22" s="1052"/>
      <c r="D22" s="1052"/>
      <c r="E22" s="1052"/>
      <c r="F22" s="1052"/>
      <c r="G22" s="1052"/>
      <c r="H22" s="1052"/>
      <c r="I22" s="1052"/>
      <c r="J22" s="1052"/>
      <c r="K22" s="1052"/>
      <c r="L22" s="1051" t="s">
        <v>63</v>
      </c>
      <c r="M22" s="1052"/>
      <c r="N22" s="1052"/>
      <c r="O22" s="1052"/>
      <c r="P22" s="1052"/>
      <c r="Q22" s="1052"/>
      <c r="R22" s="1052"/>
      <c r="S22" s="1052"/>
      <c r="T22" s="1052"/>
      <c r="U22" s="1052"/>
      <c r="V22" s="1053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1051" t="s">
        <v>53</v>
      </c>
      <c r="C36" s="1052"/>
      <c r="D36" s="1052"/>
      <c r="E36" s="1052"/>
      <c r="F36" s="1052"/>
      <c r="G36" s="1052"/>
      <c r="H36" s="1052"/>
      <c r="I36" s="1052"/>
      <c r="J36" s="1052"/>
      <c r="K36" s="1052"/>
      <c r="L36" s="1051" t="s">
        <v>63</v>
      </c>
      <c r="M36" s="1052"/>
      <c r="N36" s="1052"/>
      <c r="O36" s="1052"/>
      <c r="P36" s="1052"/>
      <c r="Q36" s="1052"/>
      <c r="R36" s="1052"/>
      <c r="S36" s="1052"/>
      <c r="T36" s="1052"/>
      <c r="U36" s="1052"/>
      <c r="V36" s="1053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1071" t="s">
        <v>67</v>
      </c>
      <c r="AC40" s="1071"/>
      <c r="AD40" s="1071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1071"/>
      <c r="AC41" s="1071"/>
      <c r="AD41" s="1071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1071"/>
      <c r="AC42" s="1071"/>
      <c r="AD42" s="1071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1060" t="s">
        <v>77</v>
      </c>
      <c r="AF48" s="1061"/>
      <c r="AG48" s="1061"/>
      <c r="AH48" s="1062"/>
      <c r="AI48" s="375"/>
      <c r="AJ48" s="210"/>
      <c r="AK48" s="1054" t="s">
        <v>85</v>
      </c>
      <c r="AL48" s="1055"/>
      <c r="AM48" s="1055"/>
      <c r="AN48" s="1056"/>
    </row>
    <row r="49" spans="1:45" x14ac:dyDescent="0.2">
      <c r="AE49" s="1063" t="s">
        <v>78</v>
      </c>
      <c r="AF49" s="1064"/>
      <c r="AG49" s="1064"/>
      <c r="AH49" s="1065"/>
      <c r="AI49" s="375"/>
      <c r="AJ49" s="210"/>
      <c r="AK49" s="1057" t="s">
        <v>86</v>
      </c>
      <c r="AL49" s="1058"/>
      <c r="AM49" s="1058"/>
      <c r="AN49" s="1059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1050"/>
      <c r="AQ50" s="1050"/>
      <c r="AR50" s="1050"/>
      <c r="AS50" s="1050"/>
    </row>
    <row r="51" spans="1:45" ht="13.5" thickBot="1" x14ac:dyDescent="0.25">
      <c r="A51" s="230" t="s">
        <v>76</v>
      </c>
      <c r="B51" s="1051" t="s">
        <v>53</v>
      </c>
      <c r="C51" s="1052"/>
      <c r="D51" s="1052"/>
      <c r="E51" s="1052"/>
      <c r="F51" s="1052"/>
      <c r="G51" s="1052"/>
      <c r="H51" s="1052"/>
      <c r="I51" s="1052"/>
      <c r="J51" s="1052"/>
      <c r="K51" s="1052"/>
      <c r="L51" s="1052"/>
      <c r="M51" s="1053"/>
      <c r="N51" s="1051" t="s">
        <v>63</v>
      </c>
      <c r="O51" s="1052"/>
      <c r="P51" s="1052"/>
      <c r="Q51" s="1052"/>
      <c r="R51" s="1052"/>
      <c r="S51" s="1052"/>
      <c r="T51" s="1052"/>
      <c r="U51" s="1052"/>
      <c r="V51" s="1052"/>
      <c r="W51" s="1052"/>
      <c r="X51" s="1053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1050"/>
      <c r="AQ51" s="1050"/>
      <c r="AR51" s="1050"/>
      <c r="AS51" s="1050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1051" t="s">
        <v>53</v>
      </c>
      <c r="C66" s="1052"/>
      <c r="D66" s="1052"/>
      <c r="E66" s="1052"/>
      <c r="F66" s="1052"/>
      <c r="G66" s="1052"/>
      <c r="H66" s="1052"/>
      <c r="I66" s="1052"/>
      <c r="J66" s="1052"/>
      <c r="K66" s="1052"/>
      <c r="L66" s="1052"/>
      <c r="M66" s="1053"/>
      <c r="N66" s="1051" t="s">
        <v>63</v>
      </c>
      <c r="O66" s="1052"/>
      <c r="P66" s="1052"/>
      <c r="Q66" s="1052"/>
      <c r="R66" s="1052"/>
      <c r="S66" s="1052"/>
      <c r="T66" s="1052"/>
      <c r="U66" s="1052"/>
      <c r="V66" s="1052"/>
      <c r="W66" s="1052"/>
      <c r="X66" s="1053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1051" t="s">
        <v>53</v>
      </c>
      <c r="C80" s="1052"/>
      <c r="D80" s="1052"/>
      <c r="E80" s="1052"/>
      <c r="F80" s="1052"/>
      <c r="G80" s="1052"/>
      <c r="H80" s="1052"/>
      <c r="I80" s="1052"/>
      <c r="J80" s="1052"/>
      <c r="K80" s="1052"/>
      <c r="L80" s="1052"/>
      <c r="M80" s="1053"/>
      <c r="N80" s="1051" t="s">
        <v>63</v>
      </c>
      <c r="O80" s="1052"/>
      <c r="P80" s="1052"/>
      <c r="Q80" s="1052"/>
      <c r="R80" s="1052"/>
      <c r="S80" s="1052"/>
      <c r="T80" s="1052"/>
      <c r="U80" s="1052"/>
      <c r="V80" s="1052"/>
      <c r="W80" s="1052"/>
      <c r="X80" s="1053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1066" t="s">
        <v>53</v>
      </c>
      <c r="C94" s="1067"/>
      <c r="D94" s="1067"/>
      <c r="E94" s="1067"/>
      <c r="F94" s="1067"/>
      <c r="G94" s="1067"/>
      <c r="H94" s="1067"/>
      <c r="I94" s="1067"/>
      <c r="J94" s="1067"/>
      <c r="K94" s="1067"/>
      <c r="L94" s="1067"/>
      <c r="M94" s="1068"/>
      <c r="N94" s="1066" t="s">
        <v>63</v>
      </c>
      <c r="O94" s="1067"/>
      <c r="P94" s="1067"/>
      <c r="Q94" s="1067"/>
      <c r="R94" s="1067"/>
      <c r="S94" s="1067"/>
      <c r="T94" s="1067"/>
      <c r="U94" s="1067"/>
      <c r="V94" s="1067"/>
      <c r="W94" s="1067"/>
      <c r="X94" s="1068"/>
      <c r="Y94" s="1006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1069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1070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1066" t="s">
        <v>53</v>
      </c>
      <c r="C108" s="1067"/>
      <c r="D108" s="1067"/>
      <c r="E108" s="1067"/>
      <c r="F108" s="1067"/>
      <c r="G108" s="1067"/>
      <c r="H108" s="1067"/>
      <c r="I108" s="1067"/>
      <c r="J108" s="1067"/>
      <c r="K108" s="1067"/>
      <c r="L108" s="1067"/>
      <c r="M108" s="1068"/>
      <c r="N108" s="1066" t="s">
        <v>63</v>
      </c>
      <c r="O108" s="1067"/>
      <c r="P108" s="1067"/>
      <c r="Q108" s="1067"/>
      <c r="R108" s="1067"/>
      <c r="S108" s="1067"/>
      <c r="T108" s="1067"/>
      <c r="U108" s="1067"/>
      <c r="V108" s="1067"/>
      <c r="W108" s="1067"/>
      <c r="X108" s="1068"/>
      <c r="Y108" s="1006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1069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1070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1047" t="s">
        <v>63</v>
      </c>
      <c r="AF122" s="1048"/>
      <c r="AG122" s="1048"/>
      <c r="AH122" s="1048"/>
      <c r="AI122" s="1048"/>
      <c r="AJ122" s="1049"/>
      <c r="AL122" s="1047" t="s">
        <v>63</v>
      </c>
      <c r="AM122" s="1048"/>
      <c r="AN122" s="1048"/>
      <c r="AO122" s="1048"/>
      <c r="AP122" s="1048"/>
      <c r="AQ122" s="1049"/>
      <c r="AS122" s="1047" t="s">
        <v>114</v>
      </c>
      <c r="AT122" s="1048"/>
      <c r="AU122" s="1048"/>
      <c r="AV122" s="1048"/>
      <c r="AW122" s="1049"/>
    </row>
    <row r="123" spans="1:49" ht="15.75" thickBot="1" x14ac:dyDescent="0.25">
      <c r="A123" s="230" t="s">
        <v>113</v>
      </c>
      <c r="B123" s="1003" t="s">
        <v>53</v>
      </c>
      <c r="C123" s="1004"/>
      <c r="D123" s="1004"/>
      <c r="E123" s="1004"/>
      <c r="F123" s="1004"/>
      <c r="G123" s="1004"/>
      <c r="H123" s="1004"/>
      <c r="I123" s="1004"/>
      <c r="J123" s="1004"/>
      <c r="K123" s="1004"/>
      <c r="L123" s="1003" t="s">
        <v>114</v>
      </c>
      <c r="M123" s="1004"/>
      <c r="N123" s="1004"/>
      <c r="O123" s="1005"/>
      <c r="P123" s="1004" t="s">
        <v>63</v>
      </c>
      <c r="Q123" s="1004"/>
      <c r="R123" s="1004"/>
      <c r="S123" s="1004"/>
      <c r="T123" s="1004"/>
      <c r="U123" s="1004"/>
      <c r="V123" s="1004"/>
      <c r="W123" s="1004"/>
      <c r="X123" s="1004"/>
      <c r="Y123" s="1005"/>
      <c r="Z123" s="1006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1042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1043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1003" t="s">
        <v>53</v>
      </c>
      <c r="C138" s="1004"/>
      <c r="D138" s="1004"/>
      <c r="E138" s="1004"/>
      <c r="F138" s="1004"/>
      <c r="G138" s="1004"/>
      <c r="H138" s="1004"/>
      <c r="I138" s="1004"/>
      <c r="J138" s="1004"/>
      <c r="K138" s="1004"/>
      <c r="L138" s="1003" t="s">
        <v>114</v>
      </c>
      <c r="M138" s="1004"/>
      <c r="N138" s="1004"/>
      <c r="O138" s="1005"/>
      <c r="P138" s="1004" t="s">
        <v>63</v>
      </c>
      <c r="Q138" s="1004"/>
      <c r="R138" s="1004"/>
      <c r="S138" s="1004"/>
      <c r="T138" s="1004"/>
      <c r="U138" s="1004"/>
      <c r="V138" s="1004"/>
      <c r="W138" s="1004"/>
      <c r="X138" s="1004"/>
      <c r="Y138" s="1005"/>
      <c r="Z138" s="1006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1042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1043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B142-AA138175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1003" t="s">
        <v>53</v>
      </c>
      <c r="C153" s="1004"/>
      <c r="D153" s="1004"/>
      <c r="E153" s="1004"/>
      <c r="F153" s="1004"/>
      <c r="G153" s="1004"/>
      <c r="H153" s="1004"/>
      <c r="I153" s="1004"/>
      <c r="J153" s="1004"/>
      <c r="K153" s="1004"/>
      <c r="L153" s="1003" t="s">
        <v>114</v>
      </c>
      <c r="M153" s="1004"/>
      <c r="N153" s="1004"/>
      <c r="O153" s="1005"/>
      <c r="P153" s="1004" t="s">
        <v>63</v>
      </c>
      <c r="Q153" s="1004"/>
      <c r="R153" s="1004"/>
      <c r="S153" s="1004"/>
      <c r="T153" s="1004"/>
      <c r="U153" s="1004"/>
      <c r="V153" s="1004"/>
      <c r="W153" s="1004"/>
      <c r="X153" s="1004"/>
      <c r="Y153" s="1005"/>
      <c r="Z153" s="1006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1042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1043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B157-AA138190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1003" t="s">
        <v>53</v>
      </c>
      <c r="C167" s="1004"/>
      <c r="D167" s="1004"/>
      <c r="E167" s="1004"/>
      <c r="F167" s="1004"/>
      <c r="G167" s="1004"/>
      <c r="H167" s="1004"/>
      <c r="I167" s="1004"/>
      <c r="J167" s="1004"/>
      <c r="K167" s="1004"/>
      <c r="L167" s="1003" t="s">
        <v>114</v>
      </c>
      <c r="M167" s="1004"/>
      <c r="N167" s="1004"/>
      <c r="O167" s="1005"/>
      <c r="P167" s="1004" t="s">
        <v>63</v>
      </c>
      <c r="Q167" s="1004"/>
      <c r="R167" s="1004"/>
      <c r="S167" s="1004"/>
      <c r="T167" s="1004"/>
      <c r="U167" s="1004"/>
      <c r="V167" s="1004"/>
      <c r="W167" s="1004"/>
      <c r="X167" s="1004"/>
      <c r="Y167" s="1005"/>
      <c r="Z167" s="1006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1042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1043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1003" t="s">
        <v>53</v>
      </c>
      <c r="C181" s="1004"/>
      <c r="D181" s="1004"/>
      <c r="E181" s="1004"/>
      <c r="F181" s="1004"/>
      <c r="G181" s="1004"/>
      <c r="H181" s="1004"/>
      <c r="I181" s="1004"/>
      <c r="J181" s="1004"/>
      <c r="K181" s="1004"/>
      <c r="L181" s="1003" t="s">
        <v>114</v>
      </c>
      <c r="M181" s="1004"/>
      <c r="N181" s="1004"/>
      <c r="O181" s="1005"/>
      <c r="P181" s="1004" t="s">
        <v>63</v>
      </c>
      <c r="Q181" s="1004"/>
      <c r="R181" s="1004"/>
      <c r="S181" s="1004"/>
      <c r="T181" s="1004"/>
      <c r="U181" s="1004"/>
      <c r="V181" s="1004"/>
      <c r="W181" s="1004"/>
      <c r="X181" s="1004"/>
      <c r="Y181" s="1005"/>
      <c r="Z181" s="1006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1042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1043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1003" t="s">
        <v>53</v>
      </c>
      <c r="C195" s="1004"/>
      <c r="D195" s="1004"/>
      <c r="E195" s="1004"/>
      <c r="F195" s="1004"/>
      <c r="G195" s="1004"/>
      <c r="H195" s="1004"/>
      <c r="I195" s="1004"/>
      <c r="J195" s="1004"/>
      <c r="K195" s="1004"/>
      <c r="L195" s="1003" t="s">
        <v>114</v>
      </c>
      <c r="M195" s="1004"/>
      <c r="N195" s="1004"/>
      <c r="O195" s="1005"/>
      <c r="P195" s="1004" t="s">
        <v>63</v>
      </c>
      <c r="Q195" s="1004"/>
      <c r="R195" s="1004"/>
      <c r="S195" s="1004"/>
      <c r="T195" s="1004"/>
      <c r="U195" s="1004"/>
      <c r="V195" s="1004"/>
      <c r="W195" s="1004"/>
      <c r="X195" s="1004"/>
      <c r="Y195" s="1005"/>
      <c r="Z195" s="1006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1042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1043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1003" t="s">
        <v>53</v>
      </c>
      <c r="C209" s="1004"/>
      <c r="D209" s="1004"/>
      <c r="E209" s="1004"/>
      <c r="F209" s="1004"/>
      <c r="G209" s="1004"/>
      <c r="H209" s="1004"/>
      <c r="I209" s="1004"/>
      <c r="J209" s="1004"/>
      <c r="K209" s="1004"/>
      <c r="L209" s="1003" t="s">
        <v>114</v>
      </c>
      <c r="M209" s="1004"/>
      <c r="N209" s="1004"/>
      <c r="O209" s="1005"/>
      <c r="P209" s="1004" t="s">
        <v>63</v>
      </c>
      <c r="Q209" s="1004"/>
      <c r="R209" s="1004"/>
      <c r="S209" s="1004"/>
      <c r="T209" s="1004"/>
      <c r="U209" s="1004"/>
      <c r="V209" s="1004"/>
      <c r="W209" s="1004"/>
      <c r="X209" s="1004"/>
      <c r="Y209" s="1005"/>
      <c r="Z209" s="1006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1042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1043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1003" t="s">
        <v>53</v>
      </c>
      <c r="C223" s="1004"/>
      <c r="D223" s="1004"/>
      <c r="E223" s="1004"/>
      <c r="F223" s="1004"/>
      <c r="G223" s="1004"/>
      <c r="H223" s="1004"/>
      <c r="I223" s="1004"/>
      <c r="J223" s="1004"/>
      <c r="K223" s="1004"/>
      <c r="L223" s="1003" t="s">
        <v>114</v>
      </c>
      <c r="M223" s="1004"/>
      <c r="N223" s="1004"/>
      <c r="O223" s="1005"/>
      <c r="P223" s="1004" t="s">
        <v>63</v>
      </c>
      <c r="Q223" s="1004"/>
      <c r="R223" s="1004"/>
      <c r="S223" s="1004"/>
      <c r="T223" s="1004"/>
      <c r="U223" s="1004"/>
      <c r="V223" s="1004"/>
      <c r="W223" s="1004"/>
      <c r="X223" s="1004"/>
      <c r="Y223" s="1005"/>
      <c r="Z223" s="1006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1042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1043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1003" t="s">
        <v>53</v>
      </c>
      <c r="C237" s="1004"/>
      <c r="D237" s="1004"/>
      <c r="E237" s="1004"/>
      <c r="F237" s="1004"/>
      <c r="G237" s="1004"/>
      <c r="H237" s="1004"/>
      <c r="I237" s="1004"/>
      <c r="J237" s="1004"/>
      <c r="K237" s="1004"/>
      <c r="L237" s="1003" t="s">
        <v>114</v>
      </c>
      <c r="M237" s="1004"/>
      <c r="N237" s="1004"/>
      <c r="O237" s="1005"/>
      <c r="P237" s="1004" t="s">
        <v>63</v>
      </c>
      <c r="Q237" s="1004"/>
      <c r="R237" s="1004"/>
      <c r="S237" s="1004"/>
      <c r="T237" s="1004"/>
      <c r="U237" s="1004"/>
      <c r="V237" s="1004"/>
      <c r="W237" s="1004"/>
      <c r="X237" s="1004"/>
      <c r="Y237" s="1005"/>
      <c r="Z237" s="1006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1042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1043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1003" t="s">
        <v>53</v>
      </c>
      <c r="C251" s="1004"/>
      <c r="D251" s="1004"/>
      <c r="E251" s="1004"/>
      <c r="F251" s="1004"/>
      <c r="G251" s="1004"/>
      <c r="H251" s="1004"/>
      <c r="I251" s="1004"/>
      <c r="J251" s="1004"/>
      <c r="K251" s="1004"/>
      <c r="L251" s="1003" t="s">
        <v>114</v>
      </c>
      <c r="M251" s="1004"/>
      <c r="N251" s="1004"/>
      <c r="O251" s="1005"/>
      <c r="P251" s="1004" t="s">
        <v>63</v>
      </c>
      <c r="Q251" s="1004"/>
      <c r="R251" s="1004"/>
      <c r="S251" s="1004"/>
      <c r="T251" s="1004"/>
      <c r="U251" s="1004"/>
      <c r="V251" s="1004"/>
      <c r="W251" s="1004"/>
      <c r="X251" s="1004"/>
      <c r="Y251" s="1005"/>
      <c r="Z251" s="1006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1042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1043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1003" t="s">
        <v>53</v>
      </c>
      <c r="C265" s="1004"/>
      <c r="D265" s="1004"/>
      <c r="E265" s="1004"/>
      <c r="F265" s="1004"/>
      <c r="G265" s="1004"/>
      <c r="H265" s="1004"/>
      <c r="I265" s="1004"/>
      <c r="J265" s="1004"/>
      <c r="K265" s="1004"/>
      <c r="L265" s="1003" t="s">
        <v>114</v>
      </c>
      <c r="M265" s="1004"/>
      <c r="N265" s="1004"/>
      <c r="O265" s="1005"/>
      <c r="P265" s="1004" t="s">
        <v>63</v>
      </c>
      <c r="Q265" s="1004"/>
      <c r="R265" s="1004"/>
      <c r="S265" s="1004"/>
      <c r="T265" s="1004"/>
      <c r="U265" s="1004"/>
      <c r="V265" s="1004"/>
      <c r="W265" s="1004"/>
      <c r="X265" s="1004"/>
      <c r="Y265" s="1005"/>
      <c r="Z265" s="1006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1042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1043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1003" t="s">
        <v>53</v>
      </c>
      <c r="C279" s="1004"/>
      <c r="D279" s="1004"/>
      <c r="E279" s="1004"/>
      <c r="F279" s="1004"/>
      <c r="G279" s="1004"/>
      <c r="H279" s="1004"/>
      <c r="I279" s="1004"/>
      <c r="J279" s="1004"/>
      <c r="K279" s="1004"/>
      <c r="L279" s="1003" t="s">
        <v>114</v>
      </c>
      <c r="M279" s="1004"/>
      <c r="N279" s="1004"/>
      <c r="O279" s="1005"/>
      <c r="P279" s="1004" t="s">
        <v>63</v>
      </c>
      <c r="Q279" s="1004"/>
      <c r="R279" s="1004"/>
      <c r="S279" s="1004"/>
      <c r="T279" s="1004"/>
      <c r="U279" s="1004"/>
      <c r="V279" s="1004"/>
      <c r="W279" s="1004"/>
      <c r="X279" s="1004"/>
      <c r="Y279" s="1005"/>
      <c r="Z279" s="1006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1042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1043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1003" t="s">
        <v>53</v>
      </c>
      <c r="C293" s="1004"/>
      <c r="D293" s="1004"/>
      <c r="E293" s="1004"/>
      <c r="F293" s="1004"/>
      <c r="G293" s="1004"/>
      <c r="H293" s="1004"/>
      <c r="I293" s="1004"/>
      <c r="J293" s="1004"/>
      <c r="K293" s="1004"/>
      <c r="L293" s="1003" t="s">
        <v>114</v>
      </c>
      <c r="M293" s="1004"/>
      <c r="N293" s="1004"/>
      <c r="O293" s="1005"/>
      <c r="P293" s="1004" t="s">
        <v>63</v>
      </c>
      <c r="Q293" s="1004"/>
      <c r="R293" s="1004"/>
      <c r="S293" s="1004"/>
      <c r="T293" s="1004"/>
      <c r="U293" s="1004"/>
      <c r="V293" s="1004"/>
      <c r="W293" s="1004"/>
      <c r="X293" s="1004"/>
      <c r="Y293" s="1005"/>
      <c r="Z293" s="1006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1042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1043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1003" t="s">
        <v>53</v>
      </c>
      <c r="C307" s="1004"/>
      <c r="D307" s="1004"/>
      <c r="E307" s="1004"/>
      <c r="F307" s="1004"/>
      <c r="G307" s="1004"/>
      <c r="H307" s="1004"/>
      <c r="I307" s="1004"/>
      <c r="J307" s="1004"/>
      <c r="K307" s="1004"/>
      <c r="L307" s="1003" t="s">
        <v>114</v>
      </c>
      <c r="M307" s="1004"/>
      <c r="N307" s="1004"/>
      <c r="O307" s="1005"/>
      <c r="P307" s="1004" t="s">
        <v>63</v>
      </c>
      <c r="Q307" s="1004"/>
      <c r="R307" s="1004"/>
      <c r="S307" s="1004"/>
      <c r="T307" s="1004"/>
      <c r="U307" s="1004"/>
      <c r="V307" s="1004"/>
      <c r="W307" s="1004"/>
      <c r="X307" s="1004"/>
      <c r="Y307" s="1005"/>
      <c r="Z307" s="1006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1042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1043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1035" t="s">
        <v>172</v>
      </c>
      <c r="C324" s="1036"/>
      <c r="D324" s="1036"/>
      <c r="E324" s="1036"/>
      <c r="F324" s="1036"/>
      <c r="G324" s="1036"/>
      <c r="H324" s="1036"/>
      <c r="I324" s="1036"/>
      <c r="J324" s="1036"/>
      <c r="K324" s="1037"/>
      <c r="L324" s="564"/>
      <c r="M324" s="565"/>
      <c r="N324" s="1035" t="s">
        <v>173</v>
      </c>
      <c r="O324" s="1036"/>
      <c r="P324" s="1036"/>
      <c r="Q324" s="1036"/>
      <c r="R324" s="1036"/>
      <c r="S324" s="1036"/>
      <c r="T324" s="1036"/>
      <c r="U324" s="1036"/>
      <c r="V324" s="1036"/>
      <c r="W324" s="1037"/>
      <c r="X324" s="564"/>
      <c r="Y324" s="565"/>
      <c r="Z324" s="1035" t="s">
        <v>174</v>
      </c>
      <c r="AA324" s="1036"/>
      <c r="AB324" s="1036"/>
      <c r="AC324" s="1036"/>
      <c r="AD324" s="1036"/>
      <c r="AE324" s="1036"/>
      <c r="AF324" s="1036"/>
      <c r="AG324" s="1036"/>
      <c r="AH324" s="1036"/>
      <c r="AI324" s="1037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1014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1017">
        <v>639</v>
      </c>
      <c r="H326" s="1017">
        <v>116</v>
      </c>
      <c r="I326" s="1017">
        <v>61</v>
      </c>
      <c r="J326" s="1011" t="s">
        <v>188</v>
      </c>
      <c r="K326" s="1008">
        <v>130</v>
      </c>
      <c r="L326" s="1038">
        <f>G326-(D326+D327+D328+D329)</f>
        <v>0</v>
      </c>
      <c r="M326" s="578">
        <v>4.3099999999999996</v>
      </c>
      <c r="N326" s="1039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1017">
        <v>639</v>
      </c>
      <c r="T326" s="1017">
        <v>121</v>
      </c>
      <c r="U326" s="1017">
        <v>61</v>
      </c>
      <c r="V326" s="1011" t="s">
        <v>191</v>
      </c>
      <c r="W326" s="1008">
        <v>130.5</v>
      </c>
      <c r="X326" s="1038">
        <f>S326-(P326+P327+P328+P329)</f>
        <v>0</v>
      </c>
      <c r="Y326" s="580">
        <v>0.94</v>
      </c>
      <c r="Z326" s="1044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1017">
        <v>639</v>
      </c>
      <c r="AF326" s="1017">
        <v>117</v>
      </c>
      <c r="AG326" s="1017">
        <v>61</v>
      </c>
      <c r="AH326" s="1011" t="s">
        <v>193</v>
      </c>
      <c r="AI326" s="1008">
        <v>132</v>
      </c>
      <c r="AJ326" s="1038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1015"/>
      <c r="C327" s="584"/>
      <c r="D327" s="585"/>
      <c r="E327" s="585"/>
      <c r="F327" s="584"/>
      <c r="G327" s="1018"/>
      <c r="H327" s="1018"/>
      <c r="I327" s="1018"/>
      <c r="J327" s="1012"/>
      <c r="K327" s="1009"/>
      <c r="L327" s="1038"/>
      <c r="M327" s="580">
        <v>1.2</v>
      </c>
      <c r="N327" s="1040"/>
      <c r="O327" s="584" t="s">
        <v>195</v>
      </c>
      <c r="P327" s="586">
        <v>289</v>
      </c>
      <c r="Q327" s="585">
        <v>121</v>
      </c>
      <c r="R327" s="584" t="s">
        <v>196</v>
      </c>
      <c r="S327" s="1018"/>
      <c r="T327" s="1018"/>
      <c r="U327" s="1018"/>
      <c r="V327" s="1012"/>
      <c r="W327" s="1009"/>
      <c r="X327" s="1038"/>
      <c r="Y327" s="580">
        <v>0.9</v>
      </c>
      <c r="Z327" s="1045"/>
      <c r="AA327" s="587" t="s">
        <v>197</v>
      </c>
      <c r="AB327" s="588">
        <v>338</v>
      </c>
      <c r="AC327" s="589">
        <v>117</v>
      </c>
      <c r="AD327" s="584" t="s">
        <v>187</v>
      </c>
      <c r="AE327" s="1018"/>
      <c r="AF327" s="1018"/>
      <c r="AG327" s="1018"/>
      <c r="AH327" s="1012"/>
      <c r="AI327" s="1009"/>
      <c r="AJ327" s="1038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1015"/>
      <c r="C328" s="585"/>
      <c r="D328" s="585"/>
      <c r="E328" s="585"/>
      <c r="F328" s="584"/>
      <c r="G328" s="1018"/>
      <c r="H328" s="1018"/>
      <c r="I328" s="1018"/>
      <c r="J328" s="1012"/>
      <c r="K328" s="1009"/>
      <c r="L328" s="1038"/>
      <c r="M328" s="580"/>
      <c r="N328" s="1040"/>
      <c r="O328" s="585"/>
      <c r="P328" s="585"/>
      <c r="Q328" s="585"/>
      <c r="R328" s="584"/>
      <c r="S328" s="1018"/>
      <c r="T328" s="1018"/>
      <c r="U328" s="1018"/>
      <c r="V328" s="1012"/>
      <c r="W328" s="1009"/>
      <c r="X328" s="1038"/>
      <c r="Y328" s="580"/>
      <c r="Z328" s="1045"/>
      <c r="AA328" s="590"/>
      <c r="AB328" s="585"/>
      <c r="AC328" s="589"/>
      <c r="AD328" s="584"/>
      <c r="AE328" s="1018"/>
      <c r="AF328" s="1018"/>
      <c r="AG328" s="1018"/>
      <c r="AH328" s="1012"/>
      <c r="AI328" s="1009"/>
      <c r="AJ328" s="1038"/>
      <c r="AL328" s="200">
        <v>3</v>
      </c>
      <c r="AM328" s="200">
        <v>14</v>
      </c>
      <c r="AN328" s="200">
        <v>61</v>
      </c>
      <c r="AO328" s="1050"/>
    </row>
    <row r="329" spans="1:41" ht="15.75" thickBot="1" x14ac:dyDescent="0.25">
      <c r="A329" s="574"/>
      <c r="B329" s="1016"/>
      <c r="C329" s="591"/>
      <c r="D329" s="592"/>
      <c r="E329" s="591"/>
      <c r="F329" s="593"/>
      <c r="G329" s="1019"/>
      <c r="H329" s="1019"/>
      <c r="I329" s="1019"/>
      <c r="J329" s="1013"/>
      <c r="K329" s="1010"/>
      <c r="L329" s="1038"/>
      <c r="M329" s="580"/>
      <c r="N329" s="1041"/>
      <c r="O329" s="591"/>
      <c r="P329" s="591"/>
      <c r="Q329" s="591"/>
      <c r="R329" s="593"/>
      <c r="S329" s="1019"/>
      <c r="T329" s="1019"/>
      <c r="U329" s="1019"/>
      <c r="V329" s="1013"/>
      <c r="W329" s="1010"/>
      <c r="X329" s="1038"/>
      <c r="Y329" s="580"/>
      <c r="Z329" s="1046"/>
      <c r="AA329" s="591"/>
      <c r="AB329" s="594"/>
      <c r="AC329" s="591"/>
      <c r="AD329" s="593"/>
      <c r="AE329" s="1019"/>
      <c r="AF329" s="1019"/>
      <c r="AG329" s="1019"/>
      <c r="AH329" s="1013"/>
      <c r="AI329" s="1010"/>
      <c r="AJ329" s="1038"/>
      <c r="AL329" s="200">
        <v>4</v>
      </c>
      <c r="AM329" s="200">
        <v>2</v>
      </c>
      <c r="AN329" s="200">
        <v>61</v>
      </c>
      <c r="AO329" s="1050"/>
    </row>
    <row r="330" spans="1:41" ht="15" x14ac:dyDescent="0.2">
      <c r="A330" s="574">
        <v>4.5</v>
      </c>
      <c r="B330" s="1072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1017">
        <v>639</v>
      </c>
      <c r="H330" s="1017">
        <v>117</v>
      </c>
      <c r="I330" s="1017">
        <v>61</v>
      </c>
      <c r="J330" s="1011" t="s">
        <v>188</v>
      </c>
      <c r="K330" s="1008">
        <v>130</v>
      </c>
      <c r="L330" s="1038">
        <f>G330-(D330+D331+D332+D333)</f>
        <v>0</v>
      </c>
      <c r="M330" s="580">
        <v>-0.2</v>
      </c>
      <c r="N330" s="1075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1017">
        <v>639</v>
      </c>
      <c r="T330" s="1017">
        <v>120.5</v>
      </c>
      <c r="U330" s="1017">
        <v>61</v>
      </c>
      <c r="V330" s="1011" t="s">
        <v>199</v>
      </c>
      <c r="W330" s="1008">
        <v>132</v>
      </c>
      <c r="X330" s="1038">
        <f>S330-(P330+P331+P332+P333)</f>
        <v>0</v>
      </c>
      <c r="Y330" s="580">
        <v>2.9</v>
      </c>
      <c r="Z330" s="1084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1017">
        <v>639</v>
      </c>
      <c r="AF330" s="1017">
        <v>118</v>
      </c>
      <c r="AG330" s="1017">
        <v>61</v>
      </c>
      <c r="AH330" s="1011" t="s">
        <v>200</v>
      </c>
      <c r="AI330" s="1008">
        <v>130.5</v>
      </c>
      <c r="AJ330" s="1038">
        <f>AE330-(AB330+AB331+AB332+AB333)</f>
        <v>0</v>
      </c>
      <c r="AL330" s="200">
        <v>5</v>
      </c>
      <c r="AM330" s="200">
        <v>4</v>
      </c>
      <c r="AN330" s="200">
        <v>18</v>
      </c>
      <c r="AO330" s="1050"/>
    </row>
    <row r="331" spans="1:41" ht="15" x14ac:dyDescent="0.2">
      <c r="A331" s="574">
        <v>4</v>
      </c>
      <c r="B331" s="1073"/>
      <c r="C331" s="585" t="s">
        <v>201</v>
      </c>
      <c r="D331" s="601">
        <v>616</v>
      </c>
      <c r="E331" s="585">
        <v>117</v>
      </c>
      <c r="F331" s="584" t="s">
        <v>187</v>
      </c>
      <c r="G331" s="1018"/>
      <c r="H331" s="1018"/>
      <c r="I331" s="1018"/>
      <c r="J331" s="1012"/>
      <c r="K331" s="1009"/>
      <c r="L331" s="1038"/>
      <c r="M331" s="580">
        <v>-1</v>
      </c>
      <c r="N331" s="1076"/>
      <c r="O331" s="585" t="s">
        <v>202</v>
      </c>
      <c r="P331" s="602">
        <v>7</v>
      </c>
      <c r="Q331" s="585">
        <v>118.5</v>
      </c>
      <c r="R331" s="584" t="s">
        <v>198</v>
      </c>
      <c r="S331" s="1018"/>
      <c r="T331" s="1018"/>
      <c r="U331" s="1018"/>
      <c r="V331" s="1012"/>
      <c r="W331" s="1009"/>
      <c r="X331" s="1038"/>
      <c r="Y331" s="580">
        <v>2.8</v>
      </c>
      <c r="Z331" s="1085"/>
      <c r="AA331" s="603" t="s">
        <v>203</v>
      </c>
      <c r="AB331" s="604">
        <v>445</v>
      </c>
      <c r="AC331" s="585">
        <v>118</v>
      </c>
      <c r="AD331" s="584" t="s">
        <v>187</v>
      </c>
      <c r="AE331" s="1018"/>
      <c r="AF331" s="1018"/>
      <c r="AG331" s="1018"/>
      <c r="AH331" s="1012"/>
      <c r="AI331" s="1009"/>
      <c r="AJ331" s="1038"/>
      <c r="AL331" s="200">
        <v>6</v>
      </c>
      <c r="AM331" s="200">
        <v>11</v>
      </c>
      <c r="AN331" s="200">
        <v>18</v>
      </c>
      <c r="AO331" s="1050"/>
    </row>
    <row r="332" spans="1:41" ht="15" x14ac:dyDescent="0.2">
      <c r="A332" s="574"/>
      <c r="B332" s="1073"/>
      <c r="C332" s="605"/>
      <c r="D332" s="606"/>
      <c r="E332" s="605"/>
      <c r="F332" s="607"/>
      <c r="G332" s="1018"/>
      <c r="H332" s="1018"/>
      <c r="I332" s="1018"/>
      <c r="J332" s="1012"/>
      <c r="K332" s="1009"/>
      <c r="L332" s="1038"/>
      <c r="M332" s="580">
        <v>0.5</v>
      </c>
      <c r="N332" s="1076"/>
      <c r="O332" s="605" t="s">
        <v>204</v>
      </c>
      <c r="P332" s="608">
        <v>270</v>
      </c>
      <c r="Q332" s="605">
        <v>118.5</v>
      </c>
      <c r="R332" s="607" t="s">
        <v>187</v>
      </c>
      <c r="S332" s="1018"/>
      <c r="T332" s="1018"/>
      <c r="U332" s="1018"/>
      <c r="V332" s="1012"/>
      <c r="W332" s="1009"/>
      <c r="X332" s="1038"/>
      <c r="Y332" s="580"/>
      <c r="Z332" s="1085"/>
      <c r="AA332" s="606"/>
      <c r="AB332" s="609"/>
      <c r="AC332" s="605"/>
      <c r="AD332" s="607"/>
      <c r="AE332" s="1018"/>
      <c r="AF332" s="1018"/>
      <c r="AG332" s="1018"/>
      <c r="AH332" s="1012"/>
      <c r="AI332" s="1009"/>
      <c r="AJ332" s="1038"/>
      <c r="AL332" s="200">
        <v>7</v>
      </c>
      <c r="AM332" s="200">
        <v>16</v>
      </c>
      <c r="AN332" s="200">
        <v>61</v>
      </c>
      <c r="AO332" s="1050"/>
    </row>
    <row r="333" spans="1:41" ht="15.75" thickBot="1" x14ac:dyDescent="0.25">
      <c r="A333" s="574"/>
      <c r="B333" s="1074"/>
      <c r="C333" s="605"/>
      <c r="D333" s="606"/>
      <c r="E333" s="605"/>
      <c r="F333" s="607"/>
      <c r="G333" s="1019"/>
      <c r="H333" s="1019"/>
      <c r="I333" s="1019"/>
      <c r="J333" s="1013"/>
      <c r="K333" s="1010"/>
      <c r="L333" s="1038"/>
      <c r="M333" s="580"/>
      <c r="N333" s="1077"/>
      <c r="O333" s="605"/>
      <c r="P333" s="606"/>
      <c r="Q333" s="605"/>
      <c r="R333" s="607"/>
      <c r="S333" s="1019"/>
      <c r="T333" s="1019"/>
      <c r="U333" s="1019"/>
      <c r="V333" s="1013"/>
      <c r="W333" s="1010"/>
      <c r="X333" s="1038"/>
      <c r="Y333" s="580"/>
      <c r="Z333" s="1085"/>
      <c r="AA333" s="606"/>
      <c r="AB333" s="606"/>
      <c r="AC333" s="605"/>
      <c r="AD333" s="607"/>
      <c r="AE333" s="1019"/>
      <c r="AF333" s="1018"/>
      <c r="AG333" s="1019"/>
      <c r="AH333" s="1012"/>
      <c r="AI333" s="1010"/>
      <c r="AJ333" s="1038"/>
      <c r="AL333" s="200">
        <v>8</v>
      </c>
      <c r="AM333" s="200">
        <v>8</v>
      </c>
      <c r="AN333" s="200">
        <v>61</v>
      </c>
      <c r="AO333" s="1050"/>
    </row>
    <row r="334" spans="1:41" ht="15" x14ac:dyDescent="0.2">
      <c r="A334" s="574">
        <v>2</v>
      </c>
      <c r="B334" s="1026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1017">
        <v>639</v>
      </c>
      <c r="H334" s="1017">
        <v>118</v>
      </c>
      <c r="I334" s="1017">
        <v>61</v>
      </c>
      <c r="J334" s="1011" t="s">
        <v>205</v>
      </c>
      <c r="K334" s="1008">
        <v>132</v>
      </c>
      <c r="L334" s="1038">
        <f>G334-(D334+D335+D336+D337)</f>
        <v>0</v>
      </c>
      <c r="M334" s="580">
        <v>1.5</v>
      </c>
      <c r="N334" s="1029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1017">
        <v>639</v>
      </c>
      <c r="T334" s="1017">
        <v>118.5</v>
      </c>
      <c r="U334" s="1017">
        <v>61</v>
      </c>
      <c r="V334" s="1017" t="s">
        <v>191</v>
      </c>
      <c r="W334" s="1008">
        <v>130.5</v>
      </c>
      <c r="X334" s="1038">
        <f>S334-(P334+P335+P336+P337)</f>
        <v>0</v>
      </c>
      <c r="Y334" s="580">
        <v>0.6</v>
      </c>
      <c r="Z334" s="1078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1017">
        <v>639</v>
      </c>
      <c r="AF334" s="1017">
        <v>120.5</v>
      </c>
      <c r="AG334" s="1017">
        <v>61</v>
      </c>
      <c r="AH334" s="1011" t="s">
        <v>230</v>
      </c>
      <c r="AI334" s="1008">
        <v>132</v>
      </c>
      <c r="AJ334" s="1038">
        <f>AE334-(AB334+AB335+AB336+AB337)</f>
        <v>0</v>
      </c>
      <c r="AL334" s="200">
        <v>9</v>
      </c>
      <c r="AM334" s="200">
        <v>13</v>
      </c>
      <c r="AN334" s="200">
        <v>61</v>
      </c>
      <c r="AO334" s="1050"/>
    </row>
    <row r="335" spans="1:41" ht="15" x14ac:dyDescent="0.2">
      <c r="A335" s="574">
        <v>2</v>
      </c>
      <c r="B335" s="1027"/>
      <c r="C335" s="585" t="s">
        <v>208</v>
      </c>
      <c r="D335" s="613">
        <v>553</v>
      </c>
      <c r="E335" s="585">
        <v>118</v>
      </c>
      <c r="F335" s="584" t="s">
        <v>187</v>
      </c>
      <c r="G335" s="1018"/>
      <c r="H335" s="1018"/>
      <c r="I335" s="1018"/>
      <c r="J335" s="1012"/>
      <c r="K335" s="1009"/>
      <c r="L335" s="1038"/>
      <c r="M335" s="580">
        <v>3</v>
      </c>
      <c r="N335" s="1030"/>
      <c r="O335" s="585" t="s">
        <v>209</v>
      </c>
      <c r="P335" s="614">
        <v>496</v>
      </c>
      <c r="Q335" s="585">
        <v>118</v>
      </c>
      <c r="R335" s="584" t="s">
        <v>187</v>
      </c>
      <c r="S335" s="1018"/>
      <c r="T335" s="1018"/>
      <c r="U335" s="1018"/>
      <c r="V335" s="1018"/>
      <c r="W335" s="1009"/>
      <c r="X335" s="1038"/>
      <c r="Y335" s="580">
        <v>1</v>
      </c>
      <c r="Z335" s="1079"/>
      <c r="AA335" s="585" t="s">
        <v>210</v>
      </c>
      <c r="AB335" s="615">
        <v>5</v>
      </c>
      <c r="AC335" s="585">
        <v>120.5</v>
      </c>
      <c r="AD335" s="584" t="s">
        <v>196</v>
      </c>
      <c r="AE335" s="1018"/>
      <c r="AF335" s="1018"/>
      <c r="AG335" s="1018"/>
      <c r="AH335" s="1012"/>
      <c r="AI335" s="1009"/>
      <c r="AJ335" s="1038"/>
      <c r="AL335" s="200">
        <v>10</v>
      </c>
      <c r="AM335" s="200">
        <v>5</v>
      </c>
      <c r="AN335" s="200">
        <v>61</v>
      </c>
      <c r="AO335" s="1050"/>
    </row>
    <row r="336" spans="1:41" ht="15" x14ac:dyDescent="0.2">
      <c r="A336" s="574"/>
      <c r="B336" s="1027"/>
      <c r="C336" s="605"/>
      <c r="D336" s="616"/>
      <c r="E336" s="605"/>
      <c r="F336" s="607"/>
      <c r="G336" s="1018"/>
      <c r="H336" s="1018"/>
      <c r="I336" s="1018"/>
      <c r="J336" s="1012"/>
      <c r="K336" s="1009"/>
      <c r="L336" s="1038"/>
      <c r="M336" s="578"/>
      <c r="N336" s="1030"/>
      <c r="O336" s="605"/>
      <c r="P336" s="606"/>
      <c r="Q336" s="605"/>
      <c r="R336" s="607"/>
      <c r="S336" s="1018"/>
      <c r="T336" s="1018"/>
      <c r="U336" s="1018"/>
      <c r="V336" s="1018"/>
      <c r="W336" s="1009"/>
      <c r="X336" s="1038"/>
      <c r="Y336" s="580"/>
      <c r="Z336" s="1079"/>
      <c r="AA336" s="605"/>
      <c r="AB336" s="606"/>
      <c r="AC336" s="605"/>
      <c r="AD336" s="607"/>
      <c r="AE336" s="1018"/>
      <c r="AF336" s="1018"/>
      <c r="AG336" s="1018"/>
      <c r="AH336" s="1012"/>
      <c r="AI336" s="1009"/>
      <c r="AJ336" s="1038"/>
      <c r="AL336" s="200">
        <v>11</v>
      </c>
      <c r="AM336" s="200">
        <v>10</v>
      </c>
      <c r="AN336" s="200">
        <v>61</v>
      </c>
      <c r="AO336" s="1050"/>
    </row>
    <row r="337" spans="1:41" ht="15.75" thickBot="1" x14ac:dyDescent="0.25">
      <c r="A337" s="574"/>
      <c r="B337" s="1028"/>
      <c r="C337" s="591"/>
      <c r="D337" s="592"/>
      <c r="E337" s="591"/>
      <c r="F337" s="593"/>
      <c r="G337" s="1019"/>
      <c r="H337" s="1019"/>
      <c r="I337" s="1019"/>
      <c r="J337" s="1013"/>
      <c r="K337" s="1010"/>
      <c r="L337" s="1038"/>
      <c r="M337" s="578"/>
      <c r="N337" s="1031"/>
      <c r="O337" s="591"/>
      <c r="P337" s="592"/>
      <c r="Q337" s="591"/>
      <c r="R337" s="593"/>
      <c r="S337" s="1019"/>
      <c r="T337" s="1019"/>
      <c r="U337" s="1019"/>
      <c r="V337" s="1019"/>
      <c r="W337" s="1010"/>
      <c r="X337" s="1038"/>
      <c r="Y337" s="580"/>
      <c r="Z337" s="1080"/>
      <c r="AA337" s="591"/>
      <c r="AB337" s="592"/>
      <c r="AC337" s="591"/>
      <c r="AD337" s="593"/>
      <c r="AE337" s="1019"/>
      <c r="AF337" s="1019"/>
      <c r="AG337" s="1019"/>
      <c r="AH337" s="1013"/>
      <c r="AI337" s="1010"/>
      <c r="AJ337" s="1038"/>
      <c r="AL337" s="200">
        <v>12</v>
      </c>
      <c r="AM337" s="200">
        <v>3</v>
      </c>
      <c r="AN337" s="200">
        <v>61</v>
      </c>
      <c r="AO337" s="1050"/>
    </row>
    <row r="338" spans="1:41" ht="15" x14ac:dyDescent="0.2">
      <c r="A338" s="574">
        <v>3.5</v>
      </c>
      <c r="B338" s="1020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1017">
        <v>192</v>
      </c>
      <c r="H338" s="1017">
        <v>120</v>
      </c>
      <c r="I338" s="1017">
        <v>18</v>
      </c>
      <c r="J338" s="1017" t="s">
        <v>188</v>
      </c>
      <c r="K338" s="1008">
        <v>130</v>
      </c>
      <c r="L338" s="1038">
        <f>G338-(D338+D339+D340+D341)</f>
        <v>0</v>
      </c>
      <c r="M338" s="580">
        <v>3</v>
      </c>
      <c r="N338" s="1023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1017">
        <v>192</v>
      </c>
      <c r="T338" s="1017">
        <v>118.5</v>
      </c>
      <c r="U338" s="1017">
        <v>18</v>
      </c>
      <c r="V338" s="1017" t="s">
        <v>188</v>
      </c>
      <c r="W338" s="1008">
        <v>130</v>
      </c>
      <c r="X338" s="1038">
        <f>S338-(P338+P339+P340+P341)</f>
        <v>0</v>
      </c>
      <c r="Y338" s="580">
        <v>0.8</v>
      </c>
      <c r="Z338" s="1081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1017">
        <v>192</v>
      </c>
      <c r="AF338" s="1017">
        <v>118.5</v>
      </c>
      <c r="AG338" s="1017">
        <v>18</v>
      </c>
      <c r="AH338" s="1017" t="s">
        <v>199</v>
      </c>
      <c r="AI338" s="1008">
        <v>132</v>
      </c>
      <c r="AJ338" s="1038">
        <f>AE338-(AB338+AB339+AB340+AB341)</f>
        <v>0</v>
      </c>
      <c r="AL338" s="200">
        <v>13</v>
      </c>
      <c r="AM338" s="200">
        <v>12</v>
      </c>
      <c r="AN338" s="200">
        <v>61</v>
      </c>
      <c r="AO338" s="1050"/>
    </row>
    <row r="339" spans="1:41" ht="15" x14ac:dyDescent="0.2">
      <c r="A339" s="574">
        <v>3.8</v>
      </c>
      <c r="B339" s="1021"/>
      <c r="C339" s="585" t="s">
        <v>216</v>
      </c>
      <c r="D339" s="620">
        <v>80</v>
      </c>
      <c r="E339" s="585">
        <v>120.5</v>
      </c>
      <c r="F339" s="584" t="s">
        <v>196</v>
      </c>
      <c r="G339" s="1018"/>
      <c r="H339" s="1018"/>
      <c r="I339" s="1018"/>
      <c r="J339" s="1018"/>
      <c r="K339" s="1009"/>
      <c r="L339" s="1038"/>
      <c r="M339" s="580"/>
      <c r="N339" s="1024"/>
      <c r="O339" s="584"/>
      <c r="P339" s="585"/>
      <c r="Q339" s="585"/>
      <c r="R339" s="584"/>
      <c r="S339" s="1018"/>
      <c r="T339" s="1018"/>
      <c r="U339" s="1018"/>
      <c r="V339" s="1018"/>
      <c r="W339" s="1009"/>
      <c r="X339" s="1038"/>
      <c r="Y339" s="580">
        <v>0</v>
      </c>
      <c r="Z339" s="1082"/>
      <c r="AA339" s="585" t="s">
        <v>204</v>
      </c>
      <c r="AB339" s="621">
        <v>52</v>
      </c>
      <c r="AC339" s="585">
        <v>118.5</v>
      </c>
      <c r="AD339" s="584" t="s">
        <v>217</v>
      </c>
      <c r="AE339" s="1018"/>
      <c r="AF339" s="1018"/>
      <c r="AG339" s="1018"/>
      <c r="AH339" s="1018"/>
      <c r="AI339" s="1009"/>
      <c r="AJ339" s="1038"/>
      <c r="AL339" s="200">
        <v>14</v>
      </c>
      <c r="AM339" s="200">
        <v>21</v>
      </c>
      <c r="AN339" s="200">
        <v>61</v>
      </c>
      <c r="AO339" s="1050"/>
    </row>
    <row r="340" spans="1:41" ht="15" x14ac:dyDescent="0.2">
      <c r="A340" s="574"/>
      <c r="B340" s="1021"/>
      <c r="C340" s="605"/>
      <c r="D340" s="605"/>
      <c r="E340" s="605"/>
      <c r="F340" s="607"/>
      <c r="G340" s="1018"/>
      <c r="H340" s="1018"/>
      <c r="I340" s="1018"/>
      <c r="J340" s="1018"/>
      <c r="K340" s="1009"/>
      <c r="L340" s="1038"/>
      <c r="M340" s="580"/>
      <c r="N340" s="1024"/>
      <c r="O340" s="605"/>
      <c r="P340" s="606"/>
      <c r="Q340" s="605"/>
      <c r="R340" s="607"/>
      <c r="S340" s="1018"/>
      <c r="T340" s="1018"/>
      <c r="U340" s="1018"/>
      <c r="V340" s="1018"/>
      <c r="W340" s="1009"/>
      <c r="X340" s="1038"/>
      <c r="Y340" s="580"/>
      <c r="Z340" s="1082"/>
      <c r="AA340" s="605"/>
      <c r="AB340" s="606"/>
      <c r="AC340" s="605"/>
      <c r="AD340" s="607"/>
      <c r="AE340" s="1018"/>
      <c r="AF340" s="1018"/>
      <c r="AG340" s="1018"/>
      <c r="AH340" s="1018"/>
      <c r="AI340" s="1009"/>
      <c r="AJ340" s="1038"/>
      <c r="AL340" s="200">
        <v>15</v>
      </c>
      <c r="AM340" s="200">
        <v>15</v>
      </c>
      <c r="AN340" s="200">
        <v>61</v>
      </c>
      <c r="AO340" s="1050"/>
    </row>
    <row r="341" spans="1:41" ht="15.75" thickBot="1" x14ac:dyDescent="0.25">
      <c r="A341" s="574"/>
      <c r="B341" s="1022"/>
      <c r="C341" s="591"/>
      <c r="D341" s="592"/>
      <c r="E341" s="591"/>
      <c r="F341" s="593"/>
      <c r="G341" s="1019"/>
      <c r="H341" s="1019"/>
      <c r="I341" s="1019"/>
      <c r="J341" s="1019"/>
      <c r="K341" s="1010"/>
      <c r="L341" s="1038"/>
      <c r="M341" s="580"/>
      <c r="N341" s="1025"/>
      <c r="O341" s="591"/>
      <c r="P341" s="592"/>
      <c r="Q341" s="591"/>
      <c r="R341" s="593"/>
      <c r="S341" s="1019"/>
      <c r="T341" s="1019"/>
      <c r="U341" s="1019"/>
      <c r="V341" s="1019"/>
      <c r="W341" s="1010"/>
      <c r="X341" s="1038"/>
      <c r="Y341" s="580"/>
      <c r="Z341" s="1083"/>
      <c r="AA341" s="591"/>
      <c r="AB341" s="592"/>
      <c r="AC341" s="591"/>
      <c r="AD341" s="593"/>
      <c r="AE341" s="1019"/>
      <c r="AF341" s="1019"/>
      <c r="AG341" s="1019"/>
      <c r="AH341" s="1019"/>
      <c r="AI341" s="1010"/>
      <c r="AJ341" s="1038"/>
      <c r="AL341" s="200">
        <v>16</v>
      </c>
      <c r="AM341" s="200">
        <v>6</v>
      </c>
      <c r="AN341" s="200">
        <v>61</v>
      </c>
      <c r="AO341" s="1050"/>
    </row>
    <row r="342" spans="1:41" ht="15" x14ac:dyDescent="0.2">
      <c r="A342" s="574">
        <v>2</v>
      </c>
      <c r="B342" s="1032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1017">
        <v>639</v>
      </c>
      <c r="H342" s="1017">
        <v>121</v>
      </c>
      <c r="I342" s="1017">
        <v>61</v>
      </c>
      <c r="J342" s="1011" t="s">
        <v>191</v>
      </c>
      <c r="K342" s="1008">
        <v>130.5</v>
      </c>
      <c r="L342" s="1038">
        <f>G342-(D342+D343+D344+D345)</f>
        <v>0</v>
      </c>
      <c r="M342" s="580">
        <v>2.5</v>
      </c>
      <c r="N342" s="1086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1017">
        <v>639</v>
      </c>
      <c r="T342" s="1017">
        <v>117.5</v>
      </c>
      <c r="U342" s="1017">
        <v>61</v>
      </c>
      <c r="V342" s="1011" t="s">
        <v>193</v>
      </c>
      <c r="W342" s="1008">
        <v>132</v>
      </c>
      <c r="X342" s="1038">
        <f>S342-(P342+P343+P344+P345)</f>
        <v>0</v>
      </c>
      <c r="Y342" s="580">
        <v>-0.2</v>
      </c>
      <c r="Z342" s="1092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1017">
        <v>639</v>
      </c>
      <c r="AF342" s="1017">
        <v>121</v>
      </c>
      <c r="AG342" s="1017">
        <v>61</v>
      </c>
      <c r="AH342" s="1011" t="s">
        <v>199</v>
      </c>
      <c r="AI342" s="1008">
        <v>132</v>
      </c>
      <c r="AJ342" s="1038">
        <f>AE342-(AB342+AB343+AB344+AB345)</f>
        <v>0</v>
      </c>
      <c r="AL342" s="200">
        <v>17</v>
      </c>
      <c r="AM342" s="200">
        <v>20</v>
      </c>
      <c r="AN342" s="200">
        <v>61</v>
      </c>
      <c r="AO342" s="1050"/>
    </row>
    <row r="343" spans="1:41" ht="15" x14ac:dyDescent="0.2">
      <c r="A343" s="574">
        <v>3</v>
      </c>
      <c r="B343" s="1033"/>
      <c r="C343" s="585" t="s">
        <v>219</v>
      </c>
      <c r="D343" s="625">
        <v>370</v>
      </c>
      <c r="E343" s="585">
        <v>121.5</v>
      </c>
      <c r="F343" s="607" t="s">
        <v>190</v>
      </c>
      <c r="G343" s="1018"/>
      <c r="H343" s="1018"/>
      <c r="I343" s="1018"/>
      <c r="J343" s="1012"/>
      <c r="K343" s="1009"/>
      <c r="L343" s="1038"/>
      <c r="M343" s="580">
        <v>0.56000000000000005</v>
      </c>
      <c r="N343" s="1087"/>
      <c r="O343" s="585" t="s">
        <v>220</v>
      </c>
      <c r="P343" s="626">
        <v>451</v>
      </c>
      <c r="Q343" s="585">
        <v>117</v>
      </c>
      <c r="R343" s="607" t="s">
        <v>190</v>
      </c>
      <c r="S343" s="1018"/>
      <c r="T343" s="1018"/>
      <c r="U343" s="1018"/>
      <c r="V343" s="1012"/>
      <c r="W343" s="1009"/>
      <c r="X343" s="1038"/>
      <c r="Y343" s="580">
        <v>-1</v>
      </c>
      <c r="Z343" s="1093"/>
      <c r="AA343" s="585" t="s">
        <v>221</v>
      </c>
      <c r="AB343" s="627">
        <v>169</v>
      </c>
      <c r="AC343" s="585">
        <v>121</v>
      </c>
      <c r="AD343" s="607" t="s">
        <v>198</v>
      </c>
      <c r="AE343" s="1018"/>
      <c r="AF343" s="1018"/>
      <c r="AG343" s="1018"/>
      <c r="AH343" s="1012"/>
      <c r="AI343" s="1009"/>
      <c r="AJ343" s="1038"/>
      <c r="AL343" s="200">
        <v>18</v>
      </c>
      <c r="AM343" s="200">
        <v>17</v>
      </c>
      <c r="AN343" s="200">
        <v>18</v>
      </c>
      <c r="AO343" s="1050"/>
    </row>
    <row r="344" spans="1:41" ht="15" x14ac:dyDescent="0.2">
      <c r="A344" s="574"/>
      <c r="B344" s="1033"/>
      <c r="C344" s="605"/>
      <c r="D344" s="605"/>
      <c r="E344" s="605"/>
      <c r="F344" s="607"/>
      <c r="G344" s="1018"/>
      <c r="H344" s="1018"/>
      <c r="I344" s="1018"/>
      <c r="J344" s="1012"/>
      <c r="K344" s="1009"/>
      <c r="L344" s="1038"/>
      <c r="M344" s="580">
        <v>1.6</v>
      </c>
      <c r="N344" s="1087"/>
      <c r="O344" s="605" t="s">
        <v>209</v>
      </c>
      <c r="P344" s="628">
        <v>85</v>
      </c>
      <c r="Q344" s="605">
        <v>118</v>
      </c>
      <c r="R344" s="607" t="s">
        <v>198</v>
      </c>
      <c r="S344" s="1018"/>
      <c r="T344" s="1018"/>
      <c r="U344" s="1018"/>
      <c r="V344" s="1012"/>
      <c r="W344" s="1009"/>
      <c r="X344" s="1038"/>
      <c r="Y344" s="580"/>
      <c r="Z344" s="1093"/>
      <c r="AA344" s="605"/>
      <c r="AB344" s="629"/>
      <c r="AC344" s="605"/>
      <c r="AD344" s="607"/>
      <c r="AE344" s="1018"/>
      <c r="AF344" s="1018"/>
      <c r="AG344" s="1018"/>
      <c r="AH344" s="1012"/>
      <c r="AI344" s="1009"/>
      <c r="AJ344" s="1038"/>
      <c r="AL344" s="200">
        <v>19</v>
      </c>
      <c r="AM344" s="200">
        <v>18</v>
      </c>
      <c r="AN344" s="200">
        <v>61</v>
      </c>
      <c r="AO344" s="1050"/>
    </row>
    <row r="345" spans="1:41" ht="15.75" thickBot="1" x14ac:dyDescent="0.25">
      <c r="A345" s="574"/>
      <c r="B345" s="1034"/>
      <c r="C345" s="591"/>
      <c r="D345" s="591"/>
      <c r="E345" s="591"/>
      <c r="F345" s="593"/>
      <c r="G345" s="1019"/>
      <c r="H345" s="1019"/>
      <c r="I345" s="1019"/>
      <c r="J345" s="1013"/>
      <c r="K345" s="1010"/>
      <c r="L345" s="1038"/>
      <c r="M345" s="580">
        <v>3</v>
      </c>
      <c r="N345" s="1088"/>
      <c r="O345" s="591" t="s">
        <v>222</v>
      </c>
      <c r="P345" s="630">
        <v>87</v>
      </c>
      <c r="Q345" s="591">
        <v>115</v>
      </c>
      <c r="R345" s="593" t="s">
        <v>198</v>
      </c>
      <c r="S345" s="1019"/>
      <c r="T345" s="1019"/>
      <c r="U345" s="1019"/>
      <c r="V345" s="1013"/>
      <c r="W345" s="1010"/>
      <c r="X345" s="1038"/>
      <c r="Y345" s="580"/>
      <c r="Z345" s="1093"/>
      <c r="AA345" s="605"/>
      <c r="AB345" s="606"/>
      <c r="AC345" s="605"/>
      <c r="AD345" s="607"/>
      <c r="AE345" s="1019"/>
      <c r="AF345" s="1018"/>
      <c r="AG345" s="1019"/>
      <c r="AH345" s="1012"/>
      <c r="AI345" s="1010"/>
      <c r="AJ345" s="1038"/>
      <c r="AL345" s="200">
        <v>20</v>
      </c>
      <c r="AM345" s="200">
        <v>9</v>
      </c>
      <c r="AN345" s="200">
        <v>61</v>
      </c>
      <c r="AO345" s="1050"/>
    </row>
    <row r="346" spans="1:41" ht="15" x14ac:dyDescent="0.2">
      <c r="A346" s="574">
        <v>1.8</v>
      </c>
      <c r="B346" s="1094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1017">
        <v>640</v>
      </c>
      <c r="H346" s="1017">
        <v>120</v>
      </c>
      <c r="I346" s="1017">
        <v>61</v>
      </c>
      <c r="J346" s="1017" t="s">
        <v>193</v>
      </c>
      <c r="K346" s="1008">
        <v>132</v>
      </c>
      <c r="L346" s="1038">
        <f>G346-(D346+D347+D348+D349)</f>
        <v>0</v>
      </c>
      <c r="M346" s="580">
        <v>-0.26</v>
      </c>
      <c r="N346" s="1097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1017">
        <v>639</v>
      </c>
      <c r="T346" s="1017">
        <v>115</v>
      </c>
      <c r="U346" s="1017">
        <v>61</v>
      </c>
      <c r="V346" s="1017" t="s">
        <v>191</v>
      </c>
      <c r="W346" s="1008">
        <v>130.5</v>
      </c>
      <c r="X346" s="1038">
        <f>S346-(P346+P347+P348+P349)</f>
        <v>0</v>
      </c>
      <c r="Y346" s="580">
        <v>0.97</v>
      </c>
      <c r="Z346" s="1089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1017">
        <v>640</v>
      </c>
      <c r="AF346" s="1017">
        <v>121</v>
      </c>
      <c r="AG346" s="1017">
        <v>61</v>
      </c>
      <c r="AH346" s="1017" t="s">
        <v>193</v>
      </c>
      <c r="AI346" s="1008">
        <v>132</v>
      </c>
      <c r="AJ346" s="1038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1095"/>
      <c r="C347" s="585" t="s">
        <v>202</v>
      </c>
      <c r="D347" s="634">
        <v>584</v>
      </c>
      <c r="E347" s="585">
        <v>118.5</v>
      </c>
      <c r="F347" s="584" t="s">
        <v>187</v>
      </c>
      <c r="G347" s="1018"/>
      <c r="H347" s="1018"/>
      <c r="I347" s="1018"/>
      <c r="J347" s="1018"/>
      <c r="K347" s="1009"/>
      <c r="L347" s="1038"/>
      <c r="M347" s="580">
        <v>3</v>
      </c>
      <c r="N347" s="1098"/>
      <c r="O347" s="584" t="s">
        <v>222</v>
      </c>
      <c r="P347" s="635">
        <v>247</v>
      </c>
      <c r="Q347" s="585">
        <v>115</v>
      </c>
      <c r="R347" s="584" t="s">
        <v>187</v>
      </c>
      <c r="S347" s="1018"/>
      <c r="T347" s="1018"/>
      <c r="U347" s="1018"/>
      <c r="V347" s="1018"/>
      <c r="W347" s="1009"/>
      <c r="X347" s="1038"/>
      <c r="Y347" s="580">
        <v>1</v>
      </c>
      <c r="Z347" s="1090"/>
      <c r="AA347" s="585" t="s">
        <v>221</v>
      </c>
      <c r="AB347" s="636">
        <v>182</v>
      </c>
      <c r="AC347" s="585">
        <v>121</v>
      </c>
      <c r="AD347" s="584" t="s">
        <v>187</v>
      </c>
      <c r="AE347" s="1018"/>
      <c r="AF347" s="1018"/>
      <c r="AG347" s="1018"/>
      <c r="AH347" s="1018"/>
      <c r="AI347" s="1009"/>
      <c r="AJ347" s="1038"/>
    </row>
    <row r="348" spans="1:41" ht="15" x14ac:dyDescent="0.2">
      <c r="A348" s="574"/>
      <c r="B348" s="1095"/>
      <c r="C348" s="605"/>
      <c r="D348" s="605"/>
      <c r="E348" s="605"/>
      <c r="F348" s="607"/>
      <c r="G348" s="1018"/>
      <c r="H348" s="1018"/>
      <c r="I348" s="1018"/>
      <c r="J348" s="1018"/>
      <c r="K348" s="1009"/>
      <c r="L348" s="1038"/>
      <c r="M348" s="580"/>
      <c r="N348" s="1098"/>
      <c r="O348" s="605"/>
      <c r="P348" s="606"/>
      <c r="Q348" s="605"/>
      <c r="R348" s="607"/>
      <c r="S348" s="1018"/>
      <c r="T348" s="1018"/>
      <c r="U348" s="1018"/>
      <c r="V348" s="1018"/>
      <c r="W348" s="1009"/>
      <c r="X348" s="1038"/>
      <c r="Y348" s="580">
        <v>0.5</v>
      </c>
      <c r="Z348" s="1090"/>
      <c r="AA348" s="605" t="s">
        <v>226</v>
      </c>
      <c r="AB348" s="637">
        <v>67</v>
      </c>
      <c r="AC348" s="605">
        <v>119.5</v>
      </c>
      <c r="AD348" s="607"/>
      <c r="AE348" s="1018"/>
      <c r="AF348" s="1018"/>
      <c r="AG348" s="1018"/>
      <c r="AH348" s="1018"/>
      <c r="AI348" s="1009"/>
      <c r="AJ348" s="1038"/>
    </row>
    <row r="349" spans="1:41" ht="15.75" thickBot="1" x14ac:dyDescent="0.25">
      <c r="A349" s="574"/>
      <c r="B349" s="1096"/>
      <c r="C349" s="591"/>
      <c r="D349" s="592"/>
      <c r="E349" s="591"/>
      <c r="F349" s="593"/>
      <c r="G349" s="1019"/>
      <c r="H349" s="1019"/>
      <c r="I349" s="1019"/>
      <c r="J349" s="1019"/>
      <c r="K349" s="1010"/>
      <c r="L349" s="1038"/>
      <c r="M349" s="580"/>
      <c r="N349" s="1099"/>
      <c r="O349" s="591"/>
      <c r="P349" s="592"/>
      <c r="Q349" s="591"/>
      <c r="R349" s="593"/>
      <c r="S349" s="1019"/>
      <c r="T349" s="1019"/>
      <c r="U349" s="1019"/>
      <c r="V349" s="1019"/>
      <c r="W349" s="1010"/>
      <c r="X349" s="1038"/>
      <c r="Y349" s="580"/>
      <c r="Z349" s="1091"/>
      <c r="AA349" s="591"/>
      <c r="AB349" s="592"/>
      <c r="AC349" s="591"/>
      <c r="AD349" s="593"/>
      <c r="AE349" s="1019"/>
      <c r="AF349" s="1019"/>
      <c r="AG349" s="1019"/>
      <c r="AH349" s="1019"/>
      <c r="AI349" s="1010"/>
      <c r="AJ349" s="1038"/>
    </row>
    <row r="350" spans="1:41" ht="15" x14ac:dyDescent="0.2">
      <c r="A350" s="574">
        <v>8.16</v>
      </c>
      <c r="B350" s="1106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1017">
        <v>640</v>
      </c>
      <c r="H350" s="1017">
        <v>118.5</v>
      </c>
      <c r="I350" s="1017">
        <v>61</v>
      </c>
      <c r="J350" s="1011" t="s">
        <v>188</v>
      </c>
      <c r="K350" s="1008">
        <v>130</v>
      </c>
      <c r="L350" s="1038">
        <f>G350-(D350+D351+D352+D353)</f>
        <v>0</v>
      </c>
      <c r="M350" s="578">
        <v>5.38</v>
      </c>
      <c r="N350" s="1109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1017">
        <v>640</v>
      </c>
      <c r="T350" s="1017">
        <v>114.5</v>
      </c>
      <c r="U350" s="1017">
        <v>61</v>
      </c>
      <c r="V350" s="1011" t="s">
        <v>188</v>
      </c>
      <c r="W350" s="1008">
        <v>130</v>
      </c>
      <c r="X350" s="1038">
        <f>S350-(P350+P351+P352+P353)</f>
        <v>0</v>
      </c>
      <c r="Y350" s="580">
        <v>1.5</v>
      </c>
      <c r="Z350" s="1100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1017">
        <v>640</v>
      </c>
      <c r="AF350" s="1017">
        <v>119.5</v>
      </c>
      <c r="AG350" s="1017">
        <v>61</v>
      </c>
      <c r="AH350" s="1011" t="s">
        <v>193</v>
      </c>
      <c r="AI350" s="1008">
        <v>132</v>
      </c>
      <c r="AJ350" s="1038">
        <f>AE350-(AB350+AB351+AB352+AB353)</f>
        <v>0</v>
      </c>
    </row>
    <row r="351" spans="1:41" ht="15" x14ac:dyDescent="0.2">
      <c r="A351" s="574">
        <v>5</v>
      </c>
      <c r="B351" s="1107"/>
      <c r="C351" s="585" t="s">
        <v>213</v>
      </c>
      <c r="D351" s="641">
        <v>322</v>
      </c>
      <c r="E351" s="585">
        <v>117.5</v>
      </c>
      <c r="F351" s="607" t="s">
        <v>187</v>
      </c>
      <c r="G351" s="1018"/>
      <c r="H351" s="1018"/>
      <c r="I351" s="1018"/>
      <c r="J351" s="1012"/>
      <c r="K351" s="1009"/>
      <c r="L351" s="1038"/>
      <c r="M351" s="580">
        <v>3.56</v>
      </c>
      <c r="N351" s="1110"/>
      <c r="O351" s="585" t="s">
        <v>228</v>
      </c>
      <c r="P351" s="642">
        <v>463</v>
      </c>
      <c r="Q351" s="585">
        <v>113.5</v>
      </c>
      <c r="R351" s="607" t="s">
        <v>190</v>
      </c>
      <c r="S351" s="1018"/>
      <c r="T351" s="1018"/>
      <c r="U351" s="1018"/>
      <c r="V351" s="1012"/>
      <c r="W351" s="1009"/>
      <c r="X351" s="1038"/>
      <c r="Y351" s="580">
        <v>2.2999999999999998</v>
      </c>
      <c r="Z351" s="1101"/>
      <c r="AA351" s="585" t="s">
        <v>204</v>
      </c>
      <c r="AB351" s="643">
        <v>170</v>
      </c>
      <c r="AC351" s="585">
        <v>118.5</v>
      </c>
      <c r="AD351" s="607" t="s">
        <v>229</v>
      </c>
      <c r="AE351" s="1018"/>
      <c r="AF351" s="1018"/>
      <c r="AG351" s="1018"/>
      <c r="AH351" s="1012"/>
      <c r="AI351" s="1009"/>
      <c r="AJ351" s="1038"/>
    </row>
    <row r="352" spans="1:41" ht="15" x14ac:dyDescent="0.2">
      <c r="A352" s="574"/>
      <c r="B352" s="1107"/>
      <c r="C352" s="605"/>
      <c r="D352" s="605"/>
      <c r="E352" s="605"/>
      <c r="F352" s="607"/>
      <c r="G352" s="1018"/>
      <c r="H352" s="1018"/>
      <c r="I352" s="1018"/>
      <c r="J352" s="1012"/>
      <c r="K352" s="1009"/>
      <c r="L352" s="1038"/>
      <c r="M352" s="580"/>
      <c r="N352" s="1110"/>
      <c r="O352" s="605"/>
      <c r="P352" s="605"/>
      <c r="Q352" s="605"/>
      <c r="R352" s="607"/>
      <c r="S352" s="1018"/>
      <c r="T352" s="1018"/>
      <c r="U352" s="1018"/>
      <c r="V352" s="1012"/>
      <c r="W352" s="1009"/>
      <c r="X352" s="1038"/>
      <c r="Y352" s="580"/>
      <c r="Z352" s="1101"/>
      <c r="AA352" s="605"/>
      <c r="AB352" s="605"/>
      <c r="AC352" s="605"/>
      <c r="AD352" s="607"/>
      <c r="AE352" s="1018"/>
      <c r="AF352" s="1018"/>
      <c r="AG352" s="1018"/>
      <c r="AH352" s="1012"/>
      <c r="AI352" s="1009"/>
      <c r="AJ352" s="1038"/>
    </row>
    <row r="353" spans="1:36" ht="15.75" thickBot="1" x14ac:dyDescent="0.25">
      <c r="A353" s="574"/>
      <c r="B353" s="1108"/>
      <c r="C353" s="591"/>
      <c r="D353" s="591"/>
      <c r="E353" s="591"/>
      <c r="F353" s="593"/>
      <c r="G353" s="1019"/>
      <c r="H353" s="1019"/>
      <c r="I353" s="1019"/>
      <c r="J353" s="1013"/>
      <c r="K353" s="1010"/>
      <c r="L353" s="1038"/>
      <c r="M353" s="580"/>
      <c r="N353" s="1111"/>
      <c r="O353" s="591"/>
      <c r="P353" s="591"/>
      <c r="Q353" s="591"/>
      <c r="R353" s="593"/>
      <c r="S353" s="1019"/>
      <c r="T353" s="1019"/>
      <c r="U353" s="1019"/>
      <c r="V353" s="1013"/>
      <c r="W353" s="1010"/>
      <c r="X353" s="1038"/>
      <c r="Y353" s="580"/>
      <c r="Z353" s="1101"/>
      <c r="AA353" s="605"/>
      <c r="AB353" s="606"/>
      <c r="AC353" s="605"/>
      <c r="AD353" s="607"/>
      <c r="AE353" s="1019"/>
      <c r="AF353" s="1018"/>
      <c r="AG353" s="1019"/>
      <c r="AH353" s="1012"/>
      <c r="AI353" s="1010"/>
      <c r="AJ353" s="1038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1103" t="s">
        <v>53</v>
      </c>
      <c r="C358" s="1104"/>
      <c r="D358" s="1104"/>
      <c r="E358" s="1104"/>
      <c r="F358" s="1104"/>
      <c r="G358" s="1104"/>
      <c r="H358" s="1105"/>
      <c r="I358" s="1103" t="s">
        <v>114</v>
      </c>
      <c r="J358" s="1104"/>
      <c r="K358" s="1104"/>
      <c r="L358" s="1104"/>
      <c r="M358" s="1104"/>
      <c r="N358" s="1104"/>
      <c r="O358" s="1105"/>
      <c r="P358" s="1103" t="s">
        <v>63</v>
      </c>
      <c r="Q358" s="1104"/>
      <c r="R358" s="1104"/>
      <c r="S358" s="1104"/>
      <c r="T358" s="1104"/>
      <c r="U358" s="1104"/>
      <c r="V358" s="1105"/>
      <c r="W358" s="1102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1042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1103" t="s">
        <v>53</v>
      </c>
      <c r="C371" s="1104"/>
      <c r="D371" s="1104"/>
      <c r="E371" s="1104"/>
      <c r="F371" s="1104"/>
      <c r="G371" s="1104"/>
      <c r="H371" s="1105"/>
      <c r="I371" s="1103" t="s">
        <v>114</v>
      </c>
      <c r="J371" s="1104"/>
      <c r="K371" s="1104"/>
      <c r="L371" s="1104"/>
      <c r="M371" s="1104"/>
      <c r="N371" s="1104"/>
      <c r="O371" s="1105"/>
      <c r="P371" s="1103" t="s">
        <v>63</v>
      </c>
      <c r="Q371" s="1104"/>
      <c r="R371" s="1104"/>
      <c r="S371" s="1104"/>
      <c r="T371" s="1104"/>
      <c r="U371" s="1104"/>
      <c r="V371" s="1105"/>
      <c r="W371" s="1102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1042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1103" t="s">
        <v>53</v>
      </c>
      <c r="C384" s="1104"/>
      <c r="D384" s="1104"/>
      <c r="E384" s="1104"/>
      <c r="F384" s="1104"/>
      <c r="G384" s="1104"/>
      <c r="H384" s="1105"/>
      <c r="I384" s="1103" t="s">
        <v>114</v>
      </c>
      <c r="J384" s="1104"/>
      <c r="K384" s="1104"/>
      <c r="L384" s="1104"/>
      <c r="M384" s="1104"/>
      <c r="N384" s="1104"/>
      <c r="O384" s="1105"/>
      <c r="P384" s="1103" t="s">
        <v>63</v>
      </c>
      <c r="Q384" s="1104"/>
      <c r="R384" s="1104"/>
      <c r="S384" s="1104"/>
      <c r="T384" s="1104"/>
      <c r="U384" s="1104"/>
      <c r="V384" s="1105"/>
      <c r="W384" s="1102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1042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1103" t="s">
        <v>53</v>
      </c>
      <c r="C396" s="1104"/>
      <c r="D396" s="1104"/>
      <c r="E396" s="1104"/>
      <c r="F396" s="1104"/>
      <c r="G396" s="1104"/>
      <c r="H396" s="1105"/>
      <c r="I396" s="1103" t="s">
        <v>114</v>
      </c>
      <c r="J396" s="1104"/>
      <c r="K396" s="1104"/>
      <c r="L396" s="1104"/>
      <c r="M396" s="1104"/>
      <c r="N396" s="1104"/>
      <c r="O396" s="1105"/>
      <c r="P396" s="1103" t="s">
        <v>63</v>
      </c>
      <c r="Q396" s="1104"/>
      <c r="R396" s="1104"/>
      <c r="S396" s="1104"/>
      <c r="T396" s="1104"/>
      <c r="U396" s="1104"/>
      <c r="V396" s="1105"/>
      <c r="W396" s="1102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1042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1103" t="s">
        <v>53</v>
      </c>
      <c r="C409" s="1104"/>
      <c r="D409" s="1104"/>
      <c r="E409" s="1104"/>
      <c r="F409" s="1104"/>
      <c r="G409" s="1104"/>
      <c r="H409" s="1105"/>
      <c r="I409" s="1103" t="s">
        <v>114</v>
      </c>
      <c r="J409" s="1104"/>
      <c r="K409" s="1104"/>
      <c r="L409" s="1104"/>
      <c r="M409" s="1104"/>
      <c r="N409" s="1104"/>
      <c r="O409" s="1105"/>
      <c r="P409" s="1103" t="s">
        <v>63</v>
      </c>
      <c r="Q409" s="1104"/>
      <c r="R409" s="1104"/>
      <c r="S409" s="1104"/>
      <c r="T409" s="1104"/>
      <c r="U409" s="1104"/>
      <c r="V409" s="1105"/>
      <c r="W409" s="1102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1042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1103" t="s">
        <v>53</v>
      </c>
      <c r="C422" s="1104"/>
      <c r="D422" s="1104"/>
      <c r="E422" s="1104"/>
      <c r="F422" s="1104"/>
      <c r="G422" s="1104"/>
      <c r="H422" s="1105"/>
      <c r="I422" s="1103" t="s">
        <v>114</v>
      </c>
      <c r="J422" s="1104"/>
      <c r="K422" s="1104"/>
      <c r="L422" s="1104"/>
      <c r="M422" s="1104"/>
      <c r="N422" s="1104"/>
      <c r="O422" s="1105"/>
      <c r="P422" s="1103" t="s">
        <v>63</v>
      </c>
      <c r="Q422" s="1104"/>
      <c r="R422" s="1104"/>
      <c r="S422" s="1104"/>
      <c r="T422" s="1104"/>
      <c r="U422" s="1104"/>
      <c r="V422" s="1105"/>
      <c r="W422" s="1102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1042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1103" t="s">
        <v>53</v>
      </c>
      <c r="C435" s="1104"/>
      <c r="D435" s="1104"/>
      <c r="E435" s="1104"/>
      <c r="F435" s="1104"/>
      <c r="G435" s="1104"/>
      <c r="H435" s="1105"/>
      <c r="I435" s="1103" t="s">
        <v>114</v>
      </c>
      <c r="J435" s="1104"/>
      <c r="K435" s="1104"/>
      <c r="L435" s="1104"/>
      <c r="M435" s="1104"/>
      <c r="N435" s="1104"/>
      <c r="O435" s="1105"/>
      <c r="P435" s="1103" t="s">
        <v>63</v>
      </c>
      <c r="Q435" s="1104"/>
      <c r="R435" s="1104"/>
      <c r="S435" s="1104"/>
      <c r="T435" s="1104"/>
      <c r="U435" s="1104"/>
      <c r="V435" s="1105"/>
      <c r="W435" s="1102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1042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1103" t="s">
        <v>53</v>
      </c>
      <c r="C448" s="1104"/>
      <c r="D448" s="1104"/>
      <c r="E448" s="1104"/>
      <c r="F448" s="1104"/>
      <c r="G448" s="1104"/>
      <c r="H448" s="1105"/>
      <c r="I448" s="1103" t="s">
        <v>114</v>
      </c>
      <c r="J448" s="1104"/>
      <c r="K448" s="1104"/>
      <c r="L448" s="1104"/>
      <c r="M448" s="1104"/>
      <c r="N448" s="1104"/>
      <c r="O448" s="1105"/>
      <c r="P448" s="1103" t="s">
        <v>63</v>
      </c>
      <c r="Q448" s="1104"/>
      <c r="R448" s="1104"/>
      <c r="S448" s="1104"/>
      <c r="T448" s="1104"/>
      <c r="U448" s="1104"/>
      <c r="V448" s="1105"/>
      <c r="W448" s="1102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1042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1103" t="s">
        <v>53</v>
      </c>
      <c r="C461" s="1104"/>
      <c r="D461" s="1104"/>
      <c r="E461" s="1104"/>
      <c r="F461" s="1104"/>
      <c r="G461" s="1104"/>
      <c r="H461" s="1105"/>
      <c r="I461" s="1103" t="s">
        <v>114</v>
      </c>
      <c r="J461" s="1104"/>
      <c r="K461" s="1104"/>
      <c r="L461" s="1104"/>
      <c r="M461" s="1104"/>
      <c r="N461" s="1104"/>
      <c r="O461" s="1105"/>
      <c r="P461" s="1103" t="s">
        <v>63</v>
      </c>
      <c r="Q461" s="1104"/>
      <c r="R461" s="1104"/>
      <c r="S461" s="1104"/>
      <c r="T461" s="1104"/>
      <c r="U461" s="1104"/>
      <c r="V461" s="1105"/>
      <c r="W461" s="1102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1042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1112" t="s">
        <v>53</v>
      </c>
      <c r="C474" s="1113"/>
      <c r="D474" s="1113"/>
      <c r="E474" s="1113"/>
      <c r="F474" s="1113"/>
      <c r="G474" s="1113"/>
      <c r="H474" s="1114"/>
      <c r="I474" s="1112" t="s">
        <v>114</v>
      </c>
      <c r="J474" s="1113"/>
      <c r="K474" s="1113"/>
      <c r="L474" s="1113"/>
      <c r="M474" s="1113"/>
      <c r="N474" s="1113"/>
      <c r="O474" s="1114"/>
      <c r="P474" s="1112" t="s">
        <v>63</v>
      </c>
      <c r="Q474" s="1113"/>
      <c r="R474" s="1113"/>
      <c r="S474" s="1113"/>
      <c r="T474" s="1113"/>
      <c r="U474" s="1113"/>
      <c r="V474" s="1114"/>
      <c r="W474" s="1102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1042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1112" t="s">
        <v>53</v>
      </c>
      <c r="C487" s="1113"/>
      <c r="D487" s="1113"/>
      <c r="E487" s="1113"/>
      <c r="F487" s="1113"/>
      <c r="G487" s="1113"/>
      <c r="H487" s="1114"/>
      <c r="I487" s="1112" t="s">
        <v>114</v>
      </c>
      <c r="J487" s="1113"/>
      <c r="K487" s="1113"/>
      <c r="L487" s="1113"/>
      <c r="M487" s="1113"/>
      <c r="N487" s="1113"/>
      <c r="O487" s="1114"/>
      <c r="P487" s="1112" t="s">
        <v>63</v>
      </c>
      <c r="Q487" s="1113"/>
      <c r="R487" s="1113"/>
      <c r="S487" s="1113"/>
      <c r="T487" s="1113"/>
      <c r="U487" s="1113"/>
      <c r="V487" s="1114"/>
      <c r="W487" s="1102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1042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1112" t="s">
        <v>53</v>
      </c>
      <c r="C500" s="1113"/>
      <c r="D500" s="1113"/>
      <c r="E500" s="1113"/>
      <c r="F500" s="1113"/>
      <c r="G500" s="1113"/>
      <c r="H500" s="1114"/>
      <c r="I500" s="1112" t="s">
        <v>114</v>
      </c>
      <c r="J500" s="1113"/>
      <c r="K500" s="1113"/>
      <c r="L500" s="1113"/>
      <c r="M500" s="1113"/>
      <c r="N500" s="1113"/>
      <c r="O500" s="1114"/>
      <c r="P500" s="1112" t="s">
        <v>63</v>
      </c>
      <c r="Q500" s="1113"/>
      <c r="R500" s="1113"/>
      <c r="S500" s="1113"/>
      <c r="T500" s="1113"/>
      <c r="U500" s="1113"/>
      <c r="V500" s="1114"/>
      <c r="W500" s="1102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1042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1112" t="s">
        <v>53</v>
      </c>
      <c r="C513" s="1113"/>
      <c r="D513" s="1113"/>
      <c r="E513" s="1113"/>
      <c r="F513" s="1113"/>
      <c r="G513" s="1113"/>
      <c r="H513" s="1114"/>
      <c r="I513" s="1112" t="s">
        <v>114</v>
      </c>
      <c r="J513" s="1113"/>
      <c r="K513" s="1113"/>
      <c r="L513" s="1113"/>
      <c r="M513" s="1113"/>
      <c r="N513" s="1113"/>
      <c r="O513" s="1114"/>
      <c r="P513" s="1112" t="s">
        <v>63</v>
      </c>
      <c r="Q513" s="1113"/>
      <c r="R513" s="1113"/>
      <c r="S513" s="1113"/>
      <c r="T513" s="1113"/>
      <c r="U513" s="1113"/>
      <c r="V513" s="1114"/>
      <c r="W513" s="1102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1042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1066" t="s">
        <v>53</v>
      </c>
      <c r="C527" s="1067"/>
      <c r="D527" s="1067"/>
      <c r="E527" s="1067"/>
      <c r="F527" s="1067"/>
      <c r="G527" s="1067"/>
      <c r="H527" s="1068"/>
      <c r="I527" s="1066" t="s">
        <v>114</v>
      </c>
      <c r="J527" s="1067"/>
      <c r="K527" s="1067"/>
      <c r="L527" s="1067"/>
      <c r="M527" s="1067"/>
      <c r="N527" s="1067"/>
      <c r="O527" s="1068"/>
      <c r="P527" s="1066" t="s">
        <v>63</v>
      </c>
      <c r="Q527" s="1067"/>
      <c r="R527" s="1067"/>
      <c r="S527" s="1067"/>
      <c r="T527" s="1067"/>
      <c r="U527" s="1067"/>
      <c r="V527" s="1068"/>
      <c r="W527" s="1006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1115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588</v>
      </c>
      <c r="C535" s="852">
        <f>[1]LF!$Q$371</f>
        <v>590</v>
      </c>
      <c r="D535" s="852">
        <f>[1]LF!$AC$371</f>
        <v>588</v>
      </c>
      <c r="E535" s="852">
        <f>[1]LF!$AO$371</f>
        <v>99</v>
      </c>
      <c r="F535" s="852">
        <f>[1]LF!$BA$371</f>
        <v>584</v>
      </c>
      <c r="G535" s="852">
        <f>[1]LF!$BM$371</f>
        <v>586</v>
      </c>
      <c r="H535" s="853">
        <f>[1]LF!$BY$371</f>
        <v>584</v>
      </c>
      <c r="I535" s="854">
        <f>[1]LF!$CK$371</f>
        <v>567</v>
      </c>
      <c r="J535" s="852">
        <f>[1]LF!$CW$371</f>
        <v>568</v>
      </c>
      <c r="K535" s="852">
        <f>[1]LF!$DI$371</f>
        <v>581</v>
      </c>
      <c r="L535" s="852">
        <f>[1]LF!$DU$371</f>
        <v>133</v>
      </c>
      <c r="M535" s="852">
        <f>[1]LF!$EG$371</f>
        <v>587</v>
      </c>
      <c r="N535" s="852">
        <f>[1]LF!$ES$371</f>
        <v>576</v>
      </c>
      <c r="O535" s="855">
        <f>[1]LF!$FE$371</f>
        <v>570</v>
      </c>
      <c r="P535" s="851">
        <f>[1]LF!$FQ$371</f>
        <v>579</v>
      </c>
      <c r="Q535" s="852">
        <f>[1]LF!$GC$371</f>
        <v>584</v>
      </c>
      <c r="R535" s="852">
        <f>[1]LF!$GO$371</f>
        <v>592</v>
      </c>
      <c r="S535" s="852">
        <f>[1]LF!$HA$371</f>
        <v>94</v>
      </c>
      <c r="T535" s="852">
        <f>[1]LF!$HM$371</f>
        <v>595</v>
      </c>
      <c r="U535" s="852">
        <f>[1]LF!$HY$371</f>
        <v>590</v>
      </c>
      <c r="V535" s="853">
        <f>[1]LF!$IK$371</f>
        <v>590</v>
      </c>
      <c r="W535" s="371">
        <f>SUM(B535:V535)</f>
        <v>10825</v>
      </c>
      <c r="X535" s="840" t="s">
        <v>56</v>
      </c>
      <c r="Y535" s="265">
        <f>W521-W535</f>
        <v>629</v>
      </c>
      <c r="Z535" s="266">
        <f>Y535/W535</f>
        <v>5.8106235565819862E-2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1003" t="s">
        <v>53</v>
      </c>
      <c r="C541" s="1004"/>
      <c r="D541" s="1004"/>
      <c r="E541" s="1004"/>
      <c r="F541" s="1004"/>
      <c r="G541" s="1004"/>
      <c r="H541" s="1005"/>
      <c r="I541" s="1003" t="s">
        <v>114</v>
      </c>
      <c r="J541" s="1004"/>
      <c r="K541" s="1004"/>
      <c r="L541" s="1004"/>
      <c r="M541" s="1004"/>
      <c r="N541" s="1004"/>
      <c r="O541" s="1005"/>
      <c r="P541" s="1003" t="s">
        <v>63</v>
      </c>
      <c r="Q541" s="1004"/>
      <c r="R541" s="1004"/>
      <c r="S541" s="1004"/>
      <c r="T541" s="1004"/>
      <c r="U541" s="1004"/>
      <c r="V541" s="1005"/>
      <c r="W541" s="1006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1007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-544</v>
      </c>
      <c r="Z549" s="266">
        <f>Y549/W549</f>
        <v>-4.784941507608409E-2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1003" t="s">
        <v>53</v>
      </c>
      <c r="C555" s="1004"/>
      <c r="D555" s="1004"/>
      <c r="E555" s="1004"/>
      <c r="F555" s="1004"/>
      <c r="G555" s="1004"/>
      <c r="H555" s="1005"/>
      <c r="I555" s="1003" t="s">
        <v>114</v>
      </c>
      <c r="J555" s="1004"/>
      <c r="K555" s="1004"/>
      <c r="L555" s="1004"/>
      <c r="M555" s="1004"/>
      <c r="N555" s="1004"/>
      <c r="O555" s="1005"/>
      <c r="P555" s="1003" t="s">
        <v>63</v>
      </c>
      <c r="Q555" s="1004"/>
      <c r="R555" s="1004"/>
      <c r="S555" s="1004"/>
      <c r="T555" s="1004"/>
      <c r="U555" s="1004"/>
      <c r="V555" s="1005"/>
      <c r="W555" s="1006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1007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1003" t="s">
        <v>53</v>
      </c>
      <c r="C568" s="1004"/>
      <c r="D568" s="1004"/>
      <c r="E568" s="1004"/>
      <c r="F568" s="1004"/>
      <c r="G568" s="1004"/>
      <c r="H568" s="1005"/>
      <c r="I568" s="1003" t="s">
        <v>114</v>
      </c>
      <c r="J568" s="1004"/>
      <c r="K568" s="1004"/>
      <c r="L568" s="1004"/>
      <c r="M568" s="1004"/>
      <c r="N568" s="1004"/>
      <c r="O568" s="1005"/>
      <c r="P568" s="1003" t="s">
        <v>63</v>
      </c>
      <c r="Q568" s="1004"/>
      <c r="R568" s="1004"/>
      <c r="S568" s="1004"/>
      <c r="T568" s="1004"/>
      <c r="U568" s="1004"/>
      <c r="V568" s="1005"/>
      <c r="W568" s="1006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1007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>
        <v>162.20000000000002</v>
      </c>
      <c r="C577" s="896">
        <v>162.20000000000002</v>
      </c>
      <c r="D577" s="896">
        <v>162.20000000000002</v>
      </c>
      <c r="E577" s="896">
        <v>162.20000000000002</v>
      </c>
      <c r="F577" s="896">
        <v>162.19999999999999</v>
      </c>
      <c r="G577" s="896">
        <v>162.20000000000002</v>
      </c>
      <c r="H577" s="897">
        <v>162.20000000000002</v>
      </c>
      <c r="I577" s="895">
        <v>162.20000000000002</v>
      </c>
      <c r="J577" s="896">
        <v>162.20000000000002</v>
      </c>
      <c r="K577" s="896">
        <v>162.20000000000002</v>
      </c>
      <c r="L577" s="896">
        <v>162.20000000000002</v>
      </c>
      <c r="M577" s="896">
        <v>162.20000000000002</v>
      </c>
      <c r="N577" s="896">
        <v>162.20000000000002</v>
      </c>
      <c r="O577" s="897">
        <v>162.20000000000002</v>
      </c>
      <c r="P577" s="895">
        <v>162.20000000000002</v>
      </c>
      <c r="Q577" s="896">
        <v>162.20000000000002</v>
      </c>
      <c r="R577" s="896">
        <v>162.20000000000002</v>
      </c>
      <c r="S577" s="896">
        <v>162.20000000000002</v>
      </c>
      <c r="T577" s="896">
        <v>162.20000000000002</v>
      </c>
      <c r="U577" s="896">
        <v>162.20000000000002</v>
      </c>
      <c r="V577" s="897">
        <v>162.20000000000002</v>
      </c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(B577-B564)</f>
        <v>162.20000000000002</v>
      </c>
      <c r="C578" s="217">
        <f t="shared" ref="C578:V578" si="234">(C577-C564)</f>
        <v>162.20000000000002</v>
      </c>
      <c r="D578" s="217">
        <f t="shared" si="234"/>
        <v>162.20000000000002</v>
      </c>
      <c r="E578" s="217">
        <f t="shared" si="234"/>
        <v>162.20000000000002</v>
      </c>
      <c r="F578" s="217">
        <f t="shared" si="234"/>
        <v>162.19999999999999</v>
      </c>
      <c r="G578" s="217">
        <f t="shared" si="234"/>
        <v>162.20000000000002</v>
      </c>
      <c r="H578" s="322">
        <f t="shared" si="234"/>
        <v>162.20000000000002</v>
      </c>
      <c r="I578" s="216">
        <f t="shared" si="234"/>
        <v>162.20000000000002</v>
      </c>
      <c r="J578" s="217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322">
        <f t="shared" si="234"/>
        <v>162.20000000000002</v>
      </c>
      <c r="P578" s="216">
        <f t="shared" si="234"/>
        <v>162.20000000000002</v>
      </c>
      <c r="Q578" s="217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322">
        <f t="shared" si="234"/>
        <v>162.20000000000002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1003" t="s">
        <v>53</v>
      </c>
      <c r="C582" s="1004"/>
      <c r="D582" s="1004"/>
      <c r="E582" s="1004"/>
      <c r="F582" s="1004"/>
      <c r="G582" s="1004"/>
      <c r="H582" s="1005"/>
      <c r="I582" s="1003" t="s">
        <v>114</v>
      </c>
      <c r="J582" s="1004"/>
      <c r="K582" s="1004"/>
      <c r="L582" s="1004"/>
      <c r="M582" s="1004"/>
      <c r="N582" s="1004"/>
      <c r="O582" s="1005"/>
      <c r="P582" s="1003" t="s">
        <v>63</v>
      </c>
      <c r="Q582" s="1004"/>
      <c r="R582" s="1004"/>
      <c r="S582" s="1004"/>
      <c r="T582" s="1004"/>
      <c r="U582" s="1004"/>
      <c r="V582" s="1005"/>
      <c r="W582" s="1006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1007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W576-W590</f>
        <v>40</v>
      </c>
      <c r="Z590" s="266">
        <f>Y590/W590</f>
        <v>3.5650623885918001E-3</v>
      </c>
    </row>
    <row r="591" spans="1:26" x14ac:dyDescent="0.2">
      <c r="A591" s="267" t="s">
        <v>28</v>
      </c>
      <c r="B591" s="905">
        <v>161.00000000000003</v>
      </c>
      <c r="C591" s="906">
        <v>161.00000000000003</v>
      </c>
      <c r="D591" s="906">
        <v>161.00000000000003</v>
      </c>
      <c r="E591" s="906">
        <v>161.00000000000003</v>
      </c>
      <c r="F591" s="906">
        <v>161.00000000000003</v>
      </c>
      <c r="G591" s="906">
        <v>161.00000000000003</v>
      </c>
      <c r="H591" s="907">
        <v>161.00000000000003</v>
      </c>
      <c r="I591" s="905">
        <v>161.00000000000003</v>
      </c>
      <c r="J591" s="906">
        <v>161.00000000000003</v>
      </c>
      <c r="K591" s="906">
        <v>161.00000000000003</v>
      </c>
      <c r="L591" s="906">
        <v>161.00000000000003</v>
      </c>
      <c r="M591" s="906">
        <v>161.00000000000003</v>
      </c>
      <c r="N591" s="906">
        <v>161.00000000000003</v>
      </c>
      <c r="O591" s="907">
        <v>161.00000000000003</v>
      </c>
      <c r="P591" s="905">
        <v>161.00000000000003</v>
      </c>
      <c r="Q591" s="906">
        <v>161.00000000000003</v>
      </c>
      <c r="R591" s="906">
        <v>161.00000000000003</v>
      </c>
      <c r="S591" s="906">
        <v>161.00000000000003</v>
      </c>
      <c r="T591" s="906">
        <v>161.00000000000003</v>
      </c>
      <c r="U591" s="906">
        <v>161.00000000000003</v>
      </c>
      <c r="V591" s="907">
        <v>161.00000000000003</v>
      </c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-1.1999999999999886</v>
      </c>
      <c r="C592" s="217">
        <f t="shared" ref="C592" si="240">(C591-C578)</f>
        <v>-1.1999999999999886</v>
      </c>
      <c r="D592" s="217">
        <f t="shared" ref="D592" si="241">(D591-D578)</f>
        <v>-1.1999999999999886</v>
      </c>
      <c r="E592" s="217">
        <f t="shared" ref="E592" si="242">(E591-E578)</f>
        <v>-1.1999999999999886</v>
      </c>
      <c r="F592" s="217">
        <f t="shared" ref="F592" si="243">(F591-F578)</f>
        <v>-1.1999999999999602</v>
      </c>
      <c r="G592" s="217">
        <f t="shared" ref="G592" si="244">(G591-G578)</f>
        <v>-1.1999999999999886</v>
      </c>
      <c r="H592" s="322">
        <f t="shared" ref="H592" si="245">(H591-H578)</f>
        <v>-1.1999999999999886</v>
      </c>
      <c r="I592" s="216">
        <f t="shared" ref="I592" si="246">(I591-I578)</f>
        <v>-1.1999999999999886</v>
      </c>
      <c r="J592" s="217">
        <f t="shared" ref="J592" si="247">(J591-J578)</f>
        <v>-1.1999999999999886</v>
      </c>
      <c r="K592" s="217">
        <f t="shared" ref="K592" si="248">(K591-K578)</f>
        <v>-1.1999999999999886</v>
      </c>
      <c r="L592" s="217">
        <f t="shared" ref="L592" si="249">(L591-L578)</f>
        <v>-1.1999999999999886</v>
      </c>
      <c r="M592" s="217">
        <f t="shared" ref="M592" si="250">(M591-M578)</f>
        <v>-1.1999999999999886</v>
      </c>
      <c r="N592" s="217">
        <f t="shared" ref="N592" si="251">(N591-N578)</f>
        <v>-1.1999999999999886</v>
      </c>
      <c r="O592" s="322">
        <f t="shared" ref="O592" si="252">(O591-O578)</f>
        <v>-1.1999999999999886</v>
      </c>
      <c r="P592" s="216">
        <f t="shared" ref="P592" si="253">(P591-P578)</f>
        <v>-1.1999999999999886</v>
      </c>
      <c r="Q592" s="217">
        <f t="shared" ref="Q592" si="254">(Q591-Q578)</f>
        <v>-1.1999999999999886</v>
      </c>
      <c r="R592" s="217">
        <f t="shared" ref="R592" si="255">(R591-R578)</f>
        <v>-1.1999999999999886</v>
      </c>
      <c r="S592" s="217">
        <f t="shared" ref="S592" si="256">(S591-S578)</f>
        <v>-1.1999999999999886</v>
      </c>
      <c r="T592" s="217">
        <f t="shared" ref="T592" si="257">(T591-T578)</f>
        <v>-1.1999999999999886</v>
      </c>
      <c r="U592" s="217">
        <f t="shared" ref="U592" si="258">(U591-U578)</f>
        <v>-1.1999999999999886</v>
      </c>
      <c r="V592" s="322">
        <f t="shared" ref="V592" si="259">(V591-V578)</f>
        <v>-1.1999999999999886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595" spans="1:26" ht="13.5" thickBot="1" x14ac:dyDescent="0.25"/>
    <row r="596" spans="1:26" ht="13.5" thickBot="1" x14ac:dyDescent="0.25">
      <c r="A596" s="230" t="s">
        <v>256</v>
      </c>
      <c r="B596" s="1003" t="s">
        <v>53</v>
      </c>
      <c r="C596" s="1004"/>
      <c r="D596" s="1004"/>
      <c r="E596" s="1004"/>
      <c r="F596" s="1004"/>
      <c r="G596" s="1004"/>
      <c r="H596" s="1005"/>
      <c r="I596" s="1003" t="s">
        <v>114</v>
      </c>
      <c r="J596" s="1004"/>
      <c r="K596" s="1004"/>
      <c r="L596" s="1004"/>
      <c r="M596" s="1004"/>
      <c r="N596" s="1004"/>
      <c r="O596" s="1005"/>
      <c r="P596" s="1003" t="s">
        <v>63</v>
      </c>
      <c r="Q596" s="1004"/>
      <c r="R596" s="1004"/>
      <c r="S596" s="1004"/>
      <c r="T596" s="1004"/>
      <c r="U596" s="1004"/>
      <c r="V596" s="1005"/>
      <c r="W596" s="1006" t="s">
        <v>55</v>
      </c>
      <c r="X596" s="909">
        <v>781</v>
      </c>
      <c r="Y596" s="909"/>
      <c r="Z596" s="909"/>
    </row>
    <row r="597" spans="1:26" x14ac:dyDescent="0.2">
      <c r="A597" s="231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912">
        <v>6</v>
      </c>
      <c r="H597" s="913">
        <v>7</v>
      </c>
      <c r="I597" s="911">
        <v>1</v>
      </c>
      <c r="J597" s="912">
        <v>2</v>
      </c>
      <c r="K597" s="912">
        <v>3</v>
      </c>
      <c r="L597" s="912">
        <v>4</v>
      </c>
      <c r="M597" s="912">
        <v>5</v>
      </c>
      <c r="N597" s="912">
        <v>6</v>
      </c>
      <c r="O597" s="913">
        <v>7</v>
      </c>
      <c r="P597" s="911">
        <v>1</v>
      </c>
      <c r="Q597" s="912">
        <v>2</v>
      </c>
      <c r="R597" s="912">
        <v>3</v>
      </c>
      <c r="S597" s="912">
        <v>4</v>
      </c>
      <c r="T597" s="912">
        <v>5</v>
      </c>
      <c r="U597" s="912">
        <v>6</v>
      </c>
      <c r="V597" s="913">
        <v>7</v>
      </c>
      <c r="W597" s="1007"/>
      <c r="X597" s="909"/>
      <c r="Y597" s="909"/>
      <c r="Z597" s="909"/>
    </row>
    <row r="598" spans="1:26" x14ac:dyDescent="0.2">
      <c r="A598" s="236" t="s">
        <v>3</v>
      </c>
      <c r="B598" s="849">
        <v>4050</v>
      </c>
      <c r="C598" s="849">
        <v>4050</v>
      </c>
      <c r="D598" s="849">
        <v>4050</v>
      </c>
      <c r="E598" s="849">
        <v>4050</v>
      </c>
      <c r="F598" s="849">
        <v>4050</v>
      </c>
      <c r="G598" s="849">
        <v>4050</v>
      </c>
      <c r="H598" s="848">
        <v>4050</v>
      </c>
      <c r="I598" s="874">
        <v>4050</v>
      </c>
      <c r="J598" s="849">
        <v>4050</v>
      </c>
      <c r="K598" s="849">
        <v>4050</v>
      </c>
      <c r="L598" s="849">
        <v>4050</v>
      </c>
      <c r="M598" s="849">
        <v>4050</v>
      </c>
      <c r="N598" s="849">
        <v>4050</v>
      </c>
      <c r="O598" s="848">
        <v>4050</v>
      </c>
      <c r="P598" s="874">
        <v>4050</v>
      </c>
      <c r="Q598" s="849">
        <v>4050</v>
      </c>
      <c r="R598" s="849">
        <v>4050</v>
      </c>
      <c r="S598" s="849">
        <v>4050</v>
      </c>
      <c r="T598" s="849">
        <v>4050</v>
      </c>
      <c r="U598" s="849">
        <v>4050</v>
      </c>
      <c r="V598" s="848">
        <v>4050</v>
      </c>
      <c r="W598" s="86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  <c r="Y599" s="909"/>
      <c r="Z599" s="909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898">
        <v>8.6999999999999994E-2</v>
      </c>
      <c r="C601" s="899">
        <v>8.7999999999999995E-2</v>
      </c>
      <c r="D601" s="899">
        <v>9.8000000000000004E-2</v>
      </c>
      <c r="E601" s="899">
        <v>0.17499999999999999</v>
      </c>
      <c r="F601" s="699">
        <v>9.2999999999999999E-2</v>
      </c>
      <c r="G601" s="699">
        <v>0.107</v>
      </c>
      <c r="H601" s="700">
        <v>0.104</v>
      </c>
      <c r="I601" s="698">
        <v>9.7000000000000003E-2</v>
      </c>
      <c r="J601" s="699">
        <v>0.113</v>
      </c>
      <c r="K601" s="699">
        <v>7.9000000000000001E-2</v>
      </c>
      <c r="L601" s="699">
        <v>9.8000000000000004E-2</v>
      </c>
      <c r="M601" s="699">
        <v>7.9000000000000001E-2</v>
      </c>
      <c r="N601" s="699">
        <v>0.107</v>
      </c>
      <c r="O601" s="700">
        <v>0.109</v>
      </c>
      <c r="P601" s="698">
        <v>0.11700000000000001</v>
      </c>
      <c r="Q601" s="699">
        <v>0.1</v>
      </c>
      <c r="R601" s="699">
        <v>0.109</v>
      </c>
      <c r="S601" s="699">
        <v>7.0000000000000007E-2</v>
      </c>
      <c r="T601" s="699">
        <v>8.2000000000000003E-2</v>
      </c>
      <c r="U601" s="699">
        <v>9.7000000000000003E-2</v>
      </c>
      <c r="V601" s="700">
        <v>9.5000000000000001E-2</v>
      </c>
      <c r="W601" s="442">
        <v>0.104</v>
      </c>
      <c r="X601" s="228"/>
      <c r="Y601" s="909"/>
      <c r="Z601" s="909"/>
    </row>
    <row r="602" spans="1:26" x14ac:dyDescent="0.2">
      <c r="A602" s="483" t="s">
        <v>1</v>
      </c>
      <c r="B602" s="774">
        <f t="shared" ref="B602:E602" si="260">B599/B598*100-100</f>
        <v>10.888888888888886</v>
      </c>
      <c r="C602" s="775">
        <f t="shared" si="260"/>
        <v>12.987654320987644</v>
      </c>
      <c r="D602" s="775">
        <f t="shared" si="260"/>
        <v>24.074074074074076</v>
      </c>
      <c r="E602" s="775">
        <f t="shared" si="260"/>
        <v>9.7777777777777715</v>
      </c>
      <c r="F602" s="775">
        <f>F599/F598*100-100</f>
        <v>18.987654320987659</v>
      </c>
      <c r="G602" s="775">
        <f t="shared" ref="G602:N602" si="261">G599/G598*100-100</f>
        <v>13.432098765432102</v>
      </c>
      <c r="H602" s="787">
        <f t="shared" si="261"/>
        <v>13.851851851851848</v>
      </c>
      <c r="I602" s="774">
        <f t="shared" si="261"/>
        <v>19.555555555555543</v>
      </c>
      <c r="J602" s="775">
        <f t="shared" si="261"/>
        <v>17.827160493827151</v>
      </c>
      <c r="K602" s="775">
        <f t="shared" si="261"/>
        <v>20.839506172839521</v>
      </c>
      <c r="L602" s="775">
        <f t="shared" si="261"/>
        <v>3.3333333333333428</v>
      </c>
      <c r="M602" s="775">
        <f t="shared" si="261"/>
        <v>16.666666666666671</v>
      </c>
      <c r="N602" s="775">
        <f t="shared" si="261"/>
        <v>13.654320987654316</v>
      </c>
      <c r="O602" s="787">
        <f>O599/O598*100-100</f>
        <v>19.407407407407405</v>
      </c>
      <c r="P602" s="774">
        <f t="shared" ref="P602:W602" si="262">P599/P598*100-100</f>
        <v>19.382716049382708</v>
      </c>
      <c r="Q602" s="775">
        <f t="shared" si="262"/>
        <v>19.012345679012356</v>
      </c>
      <c r="R602" s="775">
        <f t="shared" si="262"/>
        <v>14.518518518518505</v>
      </c>
      <c r="S602" s="775">
        <f t="shared" si="262"/>
        <v>14.641975308641975</v>
      </c>
      <c r="T602" s="775">
        <f t="shared" si="262"/>
        <v>19.901234567901227</v>
      </c>
      <c r="U602" s="775">
        <f t="shared" si="262"/>
        <v>15.901234567901227</v>
      </c>
      <c r="V602" s="787">
        <f t="shared" si="262"/>
        <v>13.18518518518519</v>
      </c>
      <c r="W602" s="480">
        <f t="shared" si="262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63">C599-C585</f>
        <v>18</v>
      </c>
      <c r="D603" s="221">
        <f t="shared" si="263"/>
        <v>57</v>
      </c>
      <c r="E603" s="221">
        <f t="shared" si="263"/>
        <v>40</v>
      </c>
      <c r="F603" s="221">
        <f t="shared" si="263"/>
        <v>81</v>
      </c>
      <c r="G603" s="221">
        <f t="shared" si="263"/>
        <v>-3</v>
      </c>
      <c r="H603" s="226">
        <f t="shared" si="263"/>
        <v>-6</v>
      </c>
      <c r="I603" s="220">
        <f t="shared" si="263"/>
        <v>93</v>
      </c>
      <c r="J603" s="221">
        <f t="shared" si="263"/>
        <v>42</v>
      </c>
      <c r="K603" s="221">
        <f t="shared" si="263"/>
        <v>116</v>
      </c>
      <c r="L603" s="221">
        <f t="shared" si="263"/>
        <v>-238</v>
      </c>
      <c r="M603" s="221">
        <f t="shared" si="263"/>
        <v>-30</v>
      </c>
      <c r="N603" s="221">
        <f t="shared" si="263"/>
        <v>-11</v>
      </c>
      <c r="O603" s="226">
        <f t="shared" si="263"/>
        <v>175</v>
      </c>
      <c r="P603" s="220">
        <f t="shared" si="263"/>
        <v>189</v>
      </c>
      <c r="Q603" s="221">
        <f t="shared" si="263"/>
        <v>99</v>
      </c>
      <c r="R603" s="221">
        <f t="shared" si="263"/>
        <v>25</v>
      </c>
      <c r="S603" s="221">
        <f t="shared" si="263"/>
        <v>-105</v>
      </c>
      <c r="T603" s="221">
        <f t="shared" si="263"/>
        <v>178</v>
      </c>
      <c r="U603" s="221">
        <f t="shared" si="263"/>
        <v>-73</v>
      </c>
      <c r="V603" s="226">
        <f t="shared" si="263"/>
        <v>-216</v>
      </c>
      <c r="W603" s="370">
        <f t="shared" si="263"/>
        <v>34</v>
      </c>
      <c r="X603" s="210"/>
      <c r="Y603" s="909"/>
      <c r="Z603" s="909"/>
    </row>
    <row r="604" spans="1:26" x14ac:dyDescent="0.2">
      <c r="A604" s="267" t="s">
        <v>51</v>
      </c>
      <c r="B604" s="851">
        <v>591</v>
      </c>
      <c r="C604" s="852">
        <v>601</v>
      </c>
      <c r="D604" s="852">
        <v>601</v>
      </c>
      <c r="E604" s="852">
        <v>158</v>
      </c>
      <c r="F604" s="852">
        <v>593</v>
      </c>
      <c r="G604" s="852">
        <v>595</v>
      </c>
      <c r="H604" s="853">
        <v>592</v>
      </c>
      <c r="I604" s="854">
        <v>588</v>
      </c>
      <c r="J604" s="852">
        <v>594</v>
      </c>
      <c r="K604" s="852">
        <v>595</v>
      </c>
      <c r="L604" s="852">
        <v>158</v>
      </c>
      <c r="M604" s="852">
        <v>600</v>
      </c>
      <c r="N604" s="852">
        <v>588</v>
      </c>
      <c r="O604" s="855">
        <v>592</v>
      </c>
      <c r="P604" s="851">
        <v>603</v>
      </c>
      <c r="Q604" s="852">
        <v>602</v>
      </c>
      <c r="R604" s="852">
        <v>608</v>
      </c>
      <c r="S604" s="852">
        <v>102</v>
      </c>
      <c r="T604" s="852">
        <v>612</v>
      </c>
      <c r="U604" s="852">
        <v>603</v>
      </c>
      <c r="V604" s="853">
        <v>606</v>
      </c>
      <c r="W604" s="371">
        <f>SUM(B604:V604)</f>
        <v>11182</v>
      </c>
      <c r="X604" s="909" t="s">
        <v>56</v>
      </c>
      <c r="Y604" s="265">
        <f>W590-W604</f>
        <v>38</v>
      </c>
      <c r="Z604" s="266">
        <f>Y604/W604</f>
        <v>3.3983187265247718E-3</v>
      </c>
    </row>
    <row r="605" spans="1:26" x14ac:dyDescent="0.2">
      <c r="A605" s="267" t="s">
        <v>28</v>
      </c>
      <c r="B605" s="914">
        <v>159.80000000000004</v>
      </c>
      <c r="C605" s="915">
        <v>159.80000000000004</v>
      </c>
      <c r="D605" s="915">
        <v>159.80000000000004</v>
      </c>
      <c r="E605" s="915">
        <v>159.80000000000004</v>
      </c>
      <c r="F605" s="915">
        <v>159.80000000000004</v>
      </c>
      <c r="G605" s="915">
        <v>159.80000000000004</v>
      </c>
      <c r="H605" s="916">
        <v>159.80000000000004</v>
      </c>
      <c r="I605" s="914">
        <v>159.80000000000004</v>
      </c>
      <c r="J605" s="915">
        <v>159.80000000000004</v>
      </c>
      <c r="K605" s="915">
        <v>159.80000000000004</v>
      </c>
      <c r="L605" s="915">
        <v>159.80000000000004</v>
      </c>
      <c r="M605" s="915">
        <v>159.80000000000004</v>
      </c>
      <c r="N605" s="915">
        <v>159.80000000000004</v>
      </c>
      <c r="O605" s="916">
        <v>159.80000000000004</v>
      </c>
      <c r="P605" s="914">
        <v>159.80000000000004</v>
      </c>
      <c r="Q605" s="915">
        <v>159.80000000000004</v>
      </c>
      <c r="R605" s="915">
        <v>159.80000000000004</v>
      </c>
      <c r="S605" s="915">
        <v>159.80000000000004</v>
      </c>
      <c r="T605" s="915">
        <v>159.80000000000004</v>
      </c>
      <c r="U605" s="915">
        <v>159.80000000000004</v>
      </c>
      <c r="V605" s="916">
        <v>159.80000000000004</v>
      </c>
      <c r="W605" s="910"/>
      <c r="X605" s="909" t="s">
        <v>57</v>
      </c>
      <c r="Y605" s="909">
        <v>160.1</v>
      </c>
      <c r="Z605" s="909"/>
    </row>
    <row r="606" spans="1:26" ht="13.5" thickBot="1" x14ac:dyDescent="0.25">
      <c r="A606" s="268" t="s">
        <v>26</v>
      </c>
      <c r="B606" s="216">
        <f>(B605-B591)</f>
        <v>-1.1999999999999886</v>
      </c>
      <c r="C606" s="217">
        <f t="shared" ref="C606:V606" si="264">(C605-C591)</f>
        <v>-1.1999999999999886</v>
      </c>
      <c r="D606" s="217">
        <f t="shared" si="264"/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322">
        <f t="shared" si="264"/>
        <v>-1.1999999999999886</v>
      </c>
      <c r="I606" s="216">
        <f t="shared" si="264"/>
        <v>-1.1999999999999886</v>
      </c>
      <c r="J606" s="217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322">
        <f t="shared" si="264"/>
        <v>-1.1999999999999886</v>
      </c>
      <c r="P606" s="216">
        <f t="shared" si="264"/>
        <v>-1.1999999999999886</v>
      </c>
      <c r="Q606" s="217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322">
        <f t="shared" si="264"/>
        <v>-1.1999999999999886</v>
      </c>
      <c r="W606" s="333"/>
      <c r="X606" s="909" t="s">
        <v>26</v>
      </c>
      <c r="Y606" s="909">
        <f>Y605-Y591</f>
        <v>-0.73000000000001819</v>
      </c>
      <c r="Z606" s="909"/>
    </row>
    <row r="609" spans="1:26" s="938" customFormat="1" ht="13.5" thickBot="1" x14ac:dyDescent="0.25"/>
    <row r="610" spans="1:26" s="938" customFormat="1" ht="13.5" thickBot="1" x14ac:dyDescent="0.25">
      <c r="A610" s="230" t="s">
        <v>257</v>
      </c>
      <c r="B610" s="1003" t="s">
        <v>53</v>
      </c>
      <c r="C610" s="1004"/>
      <c r="D610" s="1004"/>
      <c r="E610" s="1004"/>
      <c r="F610" s="1004"/>
      <c r="G610" s="1004"/>
      <c r="H610" s="1005"/>
      <c r="I610" s="1003" t="s">
        <v>114</v>
      </c>
      <c r="J610" s="1004"/>
      <c r="K610" s="1004"/>
      <c r="L610" s="1004"/>
      <c r="M610" s="1004"/>
      <c r="N610" s="1004"/>
      <c r="O610" s="1005"/>
      <c r="P610" s="1003" t="s">
        <v>63</v>
      </c>
      <c r="Q610" s="1004"/>
      <c r="R610" s="1004"/>
      <c r="S610" s="1004"/>
      <c r="T610" s="1004"/>
      <c r="U610" s="1004"/>
      <c r="V610" s="1005"/>
      <c r="W610" s="1006" t="s">
        <v>55</v>
      </c>
      <c r="X610" s="938">
        <v>781</v>
      </c>
    </row>
    <row r="611" spans="1:26" s="938" customFormat="1" x14ac:dyDescent="0.2">
      <c r="A611" s="231" t="s">
        <v>54</v>
      </c>
      <c r="B611" s="940">
        <v>1</v>
      </c>
      <c r="C611" s="941">
        <v>2</v>
      </c>
      <c r="D611" s="941">
        <v>3</v>
      </c>
      <c r="E611" s="941">
        <v>4</v>
      </c>
      <c r="F611" s="941">
        <v>5</v>
      </c>
      <c r="G611" s="941">
        <v>6</v>
      </c>
      <c r="H611" s="942">
        <v>7</v>
      </c>
      <c r="I611" s="940">
        <v>1</v>
      </c>
      <c r="J611" s="941">
        <v>2</v>
      </c>
      <c r="K611" s="941">
        <v>3</v>
      </c>
      <c r="L611" s="941">
        <v>4</v>
      </c>
      <c r="M611" s="941">
        <v>5</v>
      </c>
      <c r="N611" s="941">
        <v>6</v>
      </c>
      <c r="O611" s="942">
        <v>7</v>
      </c>
      <c r="P611" s="940">
        <v>1</v>
      </c>
      <c r="Q611" s="941">
        <v>2</v>
      </c>
      <c r="R611" s="941">
        <v>3</v>
      </c>
      <c r="S611" s="941">
        <v>4</v>
      </c>
      <c r="T611" s="941">
        <v>5</v>
      </c>
      <c r="U611" s="941">
        <v>6</v>
      </c>
      <c r="V611" s="942">
        <v>7</v>
      </c>
      <c r="W611" s="1007"/>
    </row>
    <row r="612" spans="1:26" s="938" customFormat="1" x14ac:dyDescent="0.2">
      <c r="A612" s="236" t="s">
        <v>3</v>
      </c>
      <c r="B612" s="849"/>
      <c r="C612" s="849"/>
      <c r="D612" s="849"/>
      <c r="E612" s="849"/>
      <c r="F612" s="849"/>
      <c r="G612" s="849"/>
      <c r="H612" s="848"/>
      <c r="I612" s="874"/>
      <c r="J612" s="849"/>
      <c r="K612" s="849"/>
      <c r="L612" s="849"/>
      <c r="M612" s="849"/>
      <c r="N612" s="849"/>
      <c r="O612" s="848"/>
      <c r="P612" s="874"/>
      <c r="Q612" s="849"/>
      <c r="R612" s="849"/>
      <c r="S612" s="849"/>
      <c r="T612" s="849"/>
      <c r="U612" s="849"/>
      <c r="V612" s="848"/>
      <c r="W612" s="869"/>
      <c r="X612" s="210"/>
      <c r="Y612" s="313"/>
      <c r="Z612" s="313"/>
    </row>
    <row r="613" spans="1:26" s="938" customFormat="1" x14ac:dyDescent="0.2">
      <c r="A613" s="241" t="s">
        <v>6</v>
      </c>
      <c r="B613" s="242"/>
      <c r="C613" s="243"/>
      <c r="D613" s="243"/>
      <c r="E613" s="243"/>
      <c r="F613" s="243"/>
      <c r="G613" s="243"/>
      <c r="H613" s="244"/>
      <c r="I613" s="242"/>
      <c r="J613" s="243"/>
      <c r="K613" s="243"/>
      <c r="L613" s="243"/>
      <c r="M613" s="243"/>
      <c r="N613" s="243"/>
      <c r="O613" s="244"/>
      <c r="P613" s="242"/>
      <c r="Q613" s="243"/>
      <c r="R613" s="243"/>
      <c r="S613" s="243"/>
      <c r="T613" s="243"/>
      <c r="U613" s="243"/>
      <c r="V613" s="244"/>
      <c r="W613" s="390"/>
      <c r="X613" s="228"/>
    </row>
    <row r="614" spans="1:26" s="938" customFormat="1" x14ac:dyDescent="0.2">
      <c r="A614" s="231" t="s">
        <v>7</v>
      </c>
      <c r="B614" s="245"/>
      <c r="C614" s="246"/>
      <c r="D614" s="246"/>
      <c r="E614" s="246"/>
      <c r="F614" s="246"/>
      <c r="G614" s="246"/>
      <c r="H614" s="247"/>
      <c r="I614" s="245"/>
      <c r="J614" s="246"/>
      <c r="K614" s="246"/>
      <c r="L614" s="246"/>
      <c r="M614" s="246"/>
      <c r="N614" s="246"/>
      <c r="O614" s="247"/>
      <c r="P614" s="245"/>
      <c r="Q614" s="246"/>
      <c r="R614" s="246"/>
      <c r="S614" s="246"/>
      <c r="T614" s="246"/>
      <c r="U614" s="246"/>
      <c r="V614" s="247"/>
      <c r="W614" s="441"/>
      <c r="X614" s="210"/>
      <c r="Y614" s="210"/>
      <c r="Z614" s="210"/>
    </row>
    <row r="615" spans="1:26" s="938" customFormat="1" ht="13.5" thickBot="1" x14ac:dyDescent="0.25">
      <c r="A615" s="256" t="s">
        <v>8</v>
      </c>
      <c r="B615" s="898"/>
      <c r="C615" s="899"/>
      <c r="D615" s="899"/>
      <c r="E615" s="899"/>
      <c r="F615" s="699"/>
      <c r="G615" s="699"/>
      <c r="H615" s="700"/>
      <c r="I615" s="698"/>
      <c r="J615" s="699"/>
      <c r="K615" s="699"/>
      <c r="L615" s="699"/>
      <c r="M615" s="699"/>
      <c r="N615" s="699"/>
      <c r="O615" s="700"/>
      <c r="P615" s="698"/>
      <c r="Q615" s="699"/>
      <c r="R615" s="699"/>
      <c r="S615" s="699"/>
      <c r="T615" s="699"/>
      <c r="U615" s="699"/>
      <c r="V615" s="700"/>
      <c r="W615" s="442"/>
      <c r="X615" s="228"/>
    </row>
    <row r="616" spans="1:26" s="938" customFormat="1" x14ac:dyDescent="0.2">
      <c r="A616" s="483" t="s">
        <v>1</v>
      </c>
      <c r="B616" s="774" t="e">
        <f t="shared" ref="B616:E616" si="265">B613/B612*100-100</f>
        <v>#DIV/0!</v>
      </c>
      <c r="C616" s="775" t="e">
        <f t="shared" si="265"/>
        <v>#DIV/0!</v>
      </c>
      <c r="D616" s="775" t="e">
        <f t="shared" si="265"/>
        <v>#DIV/0!</v>
      </c>
      <c r="E616" s="775" t="e">
        <f t="shared" si="265"/>
        <v>#DIV/0!</v>
      </c>
      <c r="F616" s="775" t="e">
        <f>F613/F612*100-100</f>
        <v>#DIV/0!</v>
      </c>
      <c r="G616" s="775" t="e">
        <f t="shared" ref="G616:N616" si="266">G613/G612*100-100</f>
        <v>#DIV/0!</v>
      </c>
      <c r="H616" s="787" t="e">
        <f t="shared" si="266"/>
        <v>#DIV/0!</v>
      </c>
      <c r="I616" s="774" t="e">
        <f t="shared" si="266"/>
        <v>#DIV/0!</v>
      </c>
      <c r="J616" s="775" t="e">
        <f t="shared" si="266"/>
        <v>#DIV/0!</v>
      </c>
      <c r="K616" s="775" t="e">
        <f t="shared" si="266"/>
        <v>#DIV/0!</v>
      </c>
      <c r="L616" s="775" t="e">
        <f t="shared" si="266"/>
        <v>#DIV/0!</v>
      </c>
      <c r="M616" s="775" t="e">
        <f t="shared" si="266"/>
        <v>#DIV/0!</v>
      </c>
      <c r="N616" s="775" t="e">
        <f t="shared" si="266"/>
        <v>#DIV/0!</v>
      </c>
      <c r="O616" s="787" t="e">
        <f>O613/O612*100-100</f>
        <v>#DIV/0!</v>
      </c>
      <c r="P616" s="774" t="e">
        <f t="shared" ref="P616:W616" si="267">P613/P612*100-100</f>
        <v>#DIV/0!</v>
      </c>
      <c r="Q616" s="775" t="e">
        <f t="shared" si="267"/>
        <v>#DIV/0!</v>
      </c>
      <c r="R616" s="775" t="e">
        <f t="shared" si="267"/>
        <v>#DIV/0!</v>
      </c>
      <c r="S616" s="775" t="e">
        <f t="shared" si="267"/>
        <v>#DIV/0!</v>
      </c>
      <c r="T616" s="775" t="e">
        <f t="shared" si="267"/>
        <v>#DIV/0!</v>
      </c>
      <c r="U616" s="775" t="e">
        <f t="shared" si="267"/>
        <v>#DIV/0!</v>
      </c>
      <c r="V616" s="787" t="e">
        <f t="shared" si="267"/>
        <v>#DIV/0!</v>
      </c>
      <c r="W616" s="480" t="e">
        <f t="shared" si="267"/>
        <v>#DIV/0!</v>
      </c>
      <c r="X616" s="547"/>
      <c r="Y616" s="210"/>
      <c r="Z616" s="210"/>
    </row>
    <row r="617" spans="1:26" s="938" customFormat="1" ht="13.5" thickBot="1" x14ac:dyDescent="0.25">
      <c r="A617" s="484" t="s">
        <v>27</v>
      </c>
      <c r="B617" s="220">
        <f>B613-B599</f>
        <v>-4491</v>
      </c>
      <c r="C617" s="221">
        <f t="shared" ref="C617:W617" si="268">C613-C599</f>
        <v>-4576</v>
      </c>
      <c r="D617" s="221">
        <f t="shared" si="268"/>
        <v>-5025</v>
      </c>
      <c r="E617" s="221">
        <f t="shared" si="268"/>
        <v>-4446</v>
      </c>
      <c r="F617" s="221">
        <f t="shared" si="268"/>
        <v>-4819</v>
      </c>
      <c r="G617" s="221">
        <f t="shared" si="268"/>
        <v>-4594</v>
      </c>
      <c r="H617" s="226">
        <f t="shared" si="268"/>
        <v>-4611</v>
      </c>
      <c r="I617" s="220">
        <f t="shared" si="268"/>
        <v>-4842</v>
      </c>
      <c r="J617" s="221">
        <f t="shared" si="268"/>
        <v>-4772</v>
      </c>
      <c r="K617" s="221">
        <f t="shared" si="268"/>
        <v>-4894</v>
      </c>
      <c r="L617" s="221">
        <f t="shared" si="268"/>
        <v>-4185</v>
      </c>
      <c r="M617" s="221">
        <f t="shared" si="268"/>
        <v>-4725</v>
      </c>
      <c r="N617" s="221">
        <f t="shared" si="268"/>
        <v>-4603</v>
      </c>
      <c r="O617" s="226">
        <f t="shared" si="268"/>
        <v>-4836</v>
      </c>
      <c r="P617" s="220">
        <f t="shared" si="268"/>
        <v>-4835</v>
      </c>
      <c r="Q617" s="221">
        <f t="shared" si="268"/>
        <v>-4820</v>
      </c>
      <c r="R617" s="221">
        <f t="shared" si="268"/>
        <v>-4638</v>
      </c>
      <c r="S617" s="221">
        <f t="shared" si="268"/>
        <v>-4643</v>
      </c>
      <c r="T617" s="221">
        <f t="shared" si="268"/>
        <v>-4856</v>
      </c>
      <c r="U617" s="221">
        <f t="shared" si="268"/>
        <v>-4694</v>
      </c>
      <c r="V617" s="226">
        <f t="shared" si="268"/>
        <v>-4584</v>
      </c>
      <c r="W617" s="370">
        <f t="shared" si="268"/>
        <v>-4718</v>
      </c>
      <c r="X617" s="210"/>
    </row>
    <row r="618" spans="1:26" s="938" customFormat="1" x14ac:dyDescent="0.2">
      <c r="A618" s="267" t="s">
        <v>51</v>
      </c>
      <c r="B618" s="851"/>
      <c r="C618" s="852"/>
      <c r="D618" s="852"/>
      <c r="E618" s="852"/>
      <c r="F618" s="852"/>
      <c r="G618" s="852"/>
      <c r="H618" s="853"/>
      <c r="I618" s="854"/>
      <c r="J618" s="852"/>
      <c r="K618" s="852"/>
      <c r="L618" s="852"/>
      <c r="M618" s="852"/>
      <c r="N618" s="852"/>
      <c r="O618" s="855"/>
      <c r="P618" s="851"/>
      <c r="Q618" s="852"/>
      <c r="R618" s="852"/>
      <c r="S618" s="852"/>
      <c r="T618" s="852"/>
      <c r="U618" s="852"/>
      <c r="V618" s="853"/>
      <c r="W618" s="371">
        <f>SUM(B618:V618)</f>
        <v>0</v>
      </c>
      <c r="X618" s="938" t="s">
        <v>56</v>
      </c>
      <c r="Y618" s="265">
        <f>W605-W618</f>
        <v>0</v>
      </c>
      <c r="Z618" s="266" t="e">
        <f>Y618/W618</f>
        <v>#DIV/0!</v>
      </c>
    </row>
    <row r="619" spans="1:26" s="938" customFormat="1" x14ac:dyDescent="0.2">
      <c r="A619" s="267" t="s">
        <v>28</v>
      </c>
      <c r="B619" s="943">
        <v>159.80000000000004</v>
      </c>
      <c r="C619" s="944">
        <v>159.80000000000004</v>
      </c>
      <c r="D619" s="944">
        <v>159.80000000000004</v>
      </c>
      <c r="E619" s="944">
        <v>159.80000000000004</v>
      </c>
      <c r="F619" s="944">
        <v>159.80000000000004</v>
      </c>
      <c r="G619" s="944">
        <v>159.80000000000004</v>
      </c>
      <c r="H619" s="945">
        <v>159.80000000000004</v>
      </c>
      <c r="I619" s="943">
        <v>159.80000000000004</v>
      </c>
      <c r="J619" s="944">
        <v>159.80000000000004</v>
      </c>
      <c r="K619" s="944">
        <v>159.80000000000004</v>
      </c>
      <c r="L619" s="944">
        <v>159.80000000000004</v>
      </c>
      <c r="M619" s="944">
        <v>159.80000000000004</v>
      </c>
      <c r="N619" s="944">
        <v>159.80000000000004</v>
      </c>
      <c r="O619" s="945">
        <v>159.80000000000004</v>
      </c>
      <c r="P619" s="943">
        <v>159.80000000000004</v>
      </c>
      <c r="Q619" s="944">
        <v>159.80000000000004</v>
      </c>
      <c r="R619" s="944">
        <v>159.80000000000004</v>
      </c>
      <c r="S619" s="944">
        <v>159.80000000000004</v>
      </c>
      <c r="T619" s="944">
        <v>159.80000000000004</v>
      </c>
      <c r="U619" s="944">
        <v>159.80000000000004</v>
      </c>
      <c r="V619" s="945">
        <v>159.80000000000004</v>
      </c>
      <c r="W619" s="939"/>
      <c r="X619" s="938" t="s">
        <v>57</v>
      </c>
    </row>
    <row r="620" spans="1:26" s="938" customFormat="1" ht="13.5" thickBot="1" x14ac:dyDescent="0.25">
      <c r="A620" s="268" t="s">
        <v>26</v>
      </c>
      <c r="B620" s="216">
        <f>(B619-B605)</f>
        <v>0</v>
      </c>
      <c r="C620" s="217">
        <f t="shared" ref="C620" si="269">(C619-C605)</f>
        <v>0</v>
      </c>
      <c r="D620" s="217">
        <f t="shared" ref="D620" si="270">(D619-D605)</f>
        <v>0</v>
      </c>
      <c r="E620" s="217">
        <f t="shared" ref="E620" si="271">(E619-E605)</f>
        <v>0</v>
      </c>
      <c r="F620" s="217">
        <f t="shared" ref="F620" si="272">(F619-F605)</f>
        <v>0</v>
      </c>
      <c r="G620" s="217">
        <f t="shared" ref="G620" si="273">(G619-G605)</f>
        <v>0</v>
      </c>
      <c r="H620" s="322">
        <f t="shared" ref="H620" si="274">(H619-H605)</f>
        <v>0</v>
      </c>
      <c r="I620" s="216">
        <f t="shared" ref="I620" si="275">(I619-I605)</f>
        <v>0</v>
      </c>
      <c r="J620" s="217">
        <f t="shared" ref="J620" si="276">(J619-J605)</f>
        <v>0</v>
      </c>
      <c r="K620" s="217">
        <f t="shared" ref="K620" si="277">(K619-K605)</f>
        <v>0</v>
      </c>
      <c r="L620" s="217">
        <f t="shared" ref="L620" si="278">(L619-L605)</f>
        <v>0</v>
      </c>
      <c r="M620" s="217">
        <f t="shared" ref="M620" si="279">(M619-M605)</f>
        <v>0</v>
      </c>
      <c r="N620" s="217">
        <f t="shared" ref="N620" si="280">(N619-N605)</f>
        <v>0</v>
      </c>
      <c r="O620" s="322">
        <f t="shared" ref="O620" si="281">(O619-O605)</f>
        <v>0</v>
      </c>
      <c r="P620" s="216">
        <f t="shared" ref="P620" si="282">(P619-P605)</f>
        <v>0</v>
      </c>
      <c r="Q620" s="217">
        <f t="shared" ref="Q620" si="283">(Q619-Q605)</f>
        <v>0</v>
      </c>
      <c r="R620" s="217">
        <f t="shared" ref="R620" si="284">(R619-R605)</f>
        <v>0</v>
      </c>
      <c r="S620" s="217">
        <f t="shared" ref="S620" si="285">(S619-S605)</f>
        <v>0</v>
      </c>
      <c r="T620" s="217">
        <f t="shared" ref="T620" si="286">(T619-T605)</f>
        <v>0</v>
      </c>
      <c r="U620" s="217">
        <f t="shared" ref="U620" si="287">(U619-U605)</f>
        <v>0</v>
      </c>
      <c r="V620" s="322">
        <f t="shared" ref="V620" si="288">(V619-V605)</f>
        <v>0</v>
      </c>
      <c r="W620" s="333"/>
      <c r="X620" s="938" t="s">
        <v>26</v>
      </c>
      <c r="Y620" s="938">
        <f>Y619-Y605</f>
        <v>-160.1</v>
      </c>
    </row>
    <row r="621" spans="1:26" s="938" customFormat="1" x14ac:dyDescent="0.2"/>
    <row r="622" spans="1:26" s="938" customFormat="1" x14ac:dyDescent="0.2"/>
    <row r="623" spans="1:26" ht="13.5" thickBot="1" x14ac:dyDescent="0.25"/>
    <row r="624" spans="1:26" ht="13.5" thickBot="1" x14ac:dyDescent="0.25">
      <c r="A624" s="230" t="s">
        <v>258</v>
      </c>
      <c r="B624" s="1003" t="s">
        <v>53</v>
      </c>
      <c r="C624" s="1004"/>
      <c r="D624" s="1004"/>
      <c r="E624" s="1004"/>
      <c r="F624" s="1004"/>
      <c r="G624" s="1004"/>
      <c r="H624" s="1005"/>
      <c r="I624" s="1003" t="s">
        <v>114</v>
      </c>
      <c r="J624" s="1004"/>
      <c r="K624" s="1004"/>
      <c r="L624" s="1004"/>
      <c r="M624" s="1004"/>
      <c r="N624" s="1004"/>
      <c r="O624" s="1005"/>
      <c r="P624" s="1003" t="s">
        <v>63</v>
      </c>
      <c r="Q624" s="1004"/>
      <c r="R624" s="1004"/>
      <c r="S624" s="1004"/>
      <c r="T624" s="1004"/>
      <c r="U624" s="1004"/>
      <c r="V624" s="1005"/>
      <c r="W624" s="1006" t="s">
        <v>55</v>
      </c>
      <c r="X624" s="930">
        <v>781</v>
      </c>
      <c r="Y624" s="930"/>
      <c r="Z624" s="930"/>
    </row>
    <row r="625" spans="1:26" x14ac:dyDescent="0.2">
      <c r="A625" s="231" t="s">
        <v>54</v>
      </c>
      <c r="B625" s="932">
        <v>1</v>
      </c>
      <c r="C625" s="933">
        <v>2</v>
      </c>
      <c r="D625" s="933">
        <v>3</v>
      </c>
      <c r="E625" s="933">
        <v>4</v>
      </c>
      <c r="F625" s="933">
        <v>5</v>
      </c>
      <c r="G625" s="933">
        <v>6</v>
      </c>
      <c r="H625" s="934">
        <v>7</v>
      </c>
      <c r="I625" s="932">
        <v>1</v>
      </c>
      <c r="J625" s="933">
        <v>2</v>
      </c>
      <c r="K625" s="933">
        <v>3</v>
      </c>
      <c r="L625" s="933">
        <v>4</v>
      </c>
      <c r="M625" s="933">
        <v>5</v>
      </c>
      <c r="N625" s="933">
        <v>6</v>
      </c>
      <c r="O625" s="934">
        <v>7</v>
      </c>
      <c r="P625" s="932">
        <v>1</v>
      </c>
      <c r="Q625" s="933">
        <v>2</v>
      </c>
      <c r="R625" s="933">
        <v>3</v>
      </c>
      <c r="S625" s="933">
        <v>4</v>
      </c>
      <c r="T625" s="933">
        <v>5</v>
      </c>
      <c r="U625" s="933">
        <v>6</v>
      </c>
      <c r="V625" s="934">
        <v>7</v>
      </c>
      <c r="W625" s="1007"/>
      <c r="X625" s="930"/>
      <c r="Y625" s="930"/>
      <c r="Z625" s="930"/>
    </row>
    <row r="626" spans="1:26" x14ac:dyDescent="0.2">
      <c r="A626" s="236" t="s">
        <v>3</v>
      </c>
      <c r="B626" s="849">
        <v>4086</v>
      </c>
      <c r="C626" s="849">
        <v>4086</v>
      </c>
      <c r="D626" s="849">
        <v>4086</v>
      </c>
      <c r="E626" s="849">
        <v>4086</v>
      </c>
      <c r="F626" s="849">
        <v>4086</v>
      </c>
      <c r="G626" s="849">
        <v>4086</v>
      </c>
      <c r="H626" s="848">
        <v>4086</v>
      </c>
      <c r="I626" s="874">
        <v>4086</v>
      </c>
      <c r="J626" s="849">
        <v>4086</v>
      </c>
      <c r="K626" s="849">
        <v>4086</v>
      </c>
      <c r="L626" s="849">
        <v>4086</v>
      </c>
      <c r="M626" s="849">
        <v>4086</v>
      </c>
      <c r="N626" s="849">
        <v>4086</v>
      </c>
      <c r="O626" s="848">
        <v>4086</v>
      </c>
      <c r="P626" s="874">
        <v>4086</v>
      </c>
      <c r="Q626" s="849">
        <v>4086</v>
      </c>
      <c r="R626" s="849">
        <v>4086</v>
      </c>
      <c r="S626" s="849">
        <v>4086</v>
      </c>
      <c r="T626" s="849">
        <v>4086</v>
      </c>
      <c r="U626" s="849">
        <v>4086</v>
      </c>
      <c r="V626" s="848">
        <v>4086</v>
      </c>
      <c r="W626" s="869">
        <v>4086</v>
      </c>
      <c r="X626" s="210"/>
      <c r="Y626" s="313"/>
      <c r="Z626" s="313"/>
    </row>
    <row r="627" spans="1:26" x14ac:dyDescent="0.2">
      <c r="A627" s="241" t="s">
        <v>6</v>
      </c>
      <c r="B627" s="300">
        <v>4624</v>
      </c>
      <c r="C627" s="301">
        <v>4752</v>
      </c>
      <c r="D627" s="301">
        <v>5059</v>
      </c>
      <c r="E627" s="301">
        <v>4537</v>
      </c>
      <c r="F627" s="301">
        <v>4873</v>
      </c>
      <c r="G627" s="301">
        <v>4691</v>
      </c>
      <c r="H627" s="394">
        <v>4727</v>
      </c>
      <c r="I627" s="300">
        <v>4773</v>
      </c>
      <c r="J627" s="301">
        <v>4903</v>
      </c>
      <c r="K627" s="301">
        <v>5022</v>
      </c>
      <c r="L627" s="301">
        <v>4008</v>
      </c>
      <c r="M627" s="301">
        <v>4736</v>
      </c>
      <c r="N627" s="301">
        <v>4639</v>
      </c>
      <c r="O627" s="394">
        <v>4716</v>
      </c>
      <c r="P627" s="300">
        <v>4964</v>
      </c>
      <c r="Q627" s="301">
        <v>4929</v>
      </c>
      <c r="R627" s="301">
        <v>4941</v>
      </c>
      <c r="S627" s="301">
        <v>4782</v>
      </c>
      <c r="T627" s="301">
        <v>4808</v>
      </c>
      <c r="U627" s="301">
        <v>4803</v>
      </c>
      <c r="V627" s="394">
        <v>4661</v>
      </c>
      <c r="W627" s="317">
        <v>4792</v>
      </c>
      <c r="X627" s="228"/>
      <c r="Y627" s="930"/>
      <c r="Z627" s="930"/>
    </row>
    <row r="628" spans="1:26" x14ac:dyDescent="0.2">
      <c r="A628" s="231" t="s">
        <v>7</v>
      </c>
      <c r="B628" s="302">
        <v>73.3</v>
      </c>
      <c r="C628" s="303">
        <v>77.8</v>
      </c>
      <c r="D628" s="304">
        <v>84.4</v>
      </c>
      <c r="E628" s="304">
        <v>50</v>
      </c>
      <c r="F628" s="304">
        <v>71.099999999999994</v>
      </c>
      <c r="G628" s="304">
        <v>75.599999999999994</v>
      </c>
      <c r="H628" s="395">
        <v>77.8</v>
      </c>
      <c r="I628" s="548">
        <v>80</v>
      </c>
      <c r="J628" s="304">
        <v>75.599999999999994</v>
      </c>
      <c r="K628" s="304">
        <v>68.900000000000006</v>
      </c>
      <c r="L628" s="304">
        <v>62.5</v>
      </c>
      <c r="M628" s="304">
        <v>73.3</v>
      </c>
      <c r="N628" s="304">
        <v>84.4</v>
      </c>
      <c r="O628" s="395">
        <v>68.900000000000006</v>
      </c>
      <c r="P628" s="548">
        <v>77.8</v>
      </c>
      <c r="Q628" s="304">
        <v>77.78</v>
      </c>
      <c r="R628" s="304">
        <v>84.4</v>
      </c>
      <c r="S628" s="304">
        <v>50</v>
      </c>
      <c r="T628" s="304">
        <v>75.599999999999994</v>
      </c>
      <c r="U628" s="304">
        <v>68.900000000000006</v>
      </c>
      <c r="V628" s="395">
        <v>86.7</v>
      </c>
      <c r="W628" s="248">
        <v>71.2</v>
      </c>
      <c r="X628" s="210"/>
      <c r="Y628" s="210"/>
      <c r="Z628" s="210"/>
    </row>
    <row r="629" spans="1:26" ht="13.5" thickBot="1" x14ac:dyDescent="0.25">
      <c r="A629" s="256" t="s">
        <v>8</v>
      </c>
      <c r="B629" s="698">
        <v>9.2999999999999999E-2</v>
      </c>
      <c r="C629" s="699">
        <v>8.5999999999999993E-2</v>
      </c>
      <c r="D629" s="801">
        <v>7.6999999999999999E-2</v>
      </c>
      <c r="E629" s="801">
        <v>0.11</v>
      </c>
      <c r="F629" s="801">
        <v>8.5999999999999993E-2</v>
      </c>
      <c r="G629" s="801">
        <v>8.5000000000000006E-2</v>
      </c>
      <c r="H629" s="802">
        <v>8.5999999999999993E-2</v>
      </c>
      <c r="I629" s="809">
        <v>7.8E-2</v>
      </c>
      <c r="J629" s="801">
        <v>8.7999999999999995E-2</v>
      </c>
      <c r="K629" s="801">
        <v>8.5999999999999993E-2</v>
      </c>
      <c r="L629" s="801">
        <v>0.13300000000000001</v>
      </c>
      <c r="M629" s="801">
        <v>8.7999999999999995E-2</v>
      </c>
      <c r="N629" s="801">
        <v>7.3999999999999996E-2</v>
      </c>
      <c r="O629" s="802">
        <v>9.6000000000000002E-2</v>
      </c>
      <c r="P629" s="809">
        <v>9.6000000000000002E-2</v>
      </c>
      <c r="Q629" s="801">
        <v>0.08</v>
      </c>
      <c r="R629" s="801">
        <v>7.1999999999999995E-2</v>
      </c>
      <c r="S629" s="801">
        <v>0.123</v>
      </c>
      <c r="T629" s="801">
        <v>8.8999999999999996E-2</v>
      </c>
      <c r="U629" s="801">
        <v>9.6000000000000002E-2</v>
      </c>
      <c r="V629" s="802">
        <v>7.6999999999999999E-2</v>
      </c>
      <c r="W629" s="879">
        <v>9.4E-2</v>
      </c>
      <c r="X629" s="228"/>
      <c r="Y629" s="930"/>
      <c r="Z629" s="930"/>
    </row>
    <row r="630" spans="1:26" x14ac:dyDescent="0.2">
      <c r="A630" s="483" t="s">
        <v>1</v>
      </c>
      <c r="B630" s="774">
        <f t="shared" ref="B630:E630" si="289">B627/B626*100-100</f>
        <v>13.166911404796863</v>
      </c>
      <c r="C630" s="775">
        <f t="shared" si="289"/>
        <v>16.299559471365626</v>
      </c>
      <c r="D630" s="775">
        <f t="shared" si="289"/>
        <v>23.813020068526683</v>
      </c>
      <c r="E630" s="775">
        <f t="shared" si="289"/>
        <v>11.037689672050902</v>
      </c>
      <c r="F630" s="775">
        <f>F627/F626*100-100</f>
        <v>19.260890846793927</v>
      </c>
      <c r="G630" s="775">
        <f t="shared" ref="G630:N630" si="290">G627/G626*100-100</f>
        <v>14.806656877141464</v>
      </c>
      <c r="H630" s="787">
        <f t="shared" si="290"/>
        <v>15.687714145863922</v>
      </c>
      <c r="I630" s="774">
        <f t="shared" si="290"/>
        <v>16.813509544787081</v>
      </c>
      <c r="J630" s="775">
        <f t="shared" si="290"/>
        <v>19.99510523739599</v>
      </c>
      <c r="K630" s="775">
        <f t="shared" si="290"/>
        <v>22.907488986784145</v>
      </c>
      <c r="L630" s="775">
        <f t="shared" si="290"/>
        <v>-1.9089574155653537</v>
      </c>
      <c r="M630" s="775">
        <f t="shared" si="290"/>
        <v>15.907978463044543</v>
      </c>
      <c r="N630" s="775">
        <f t="shared" si="290"/>
        <v>13.53401860009788</v>
      </c>
      <c r="O630" s="787">
        <f>O627/O626*100-100</f>
        <v>15.418502202643182</v>
      </c>
      <c r="P630" s="774">
        <f t="shared" ref="P630:W630" si="291">P627/P626*100-100</f>
        <v>21.488007831620166</v>
      </c>
      <c r="Q630" s="775">
        <f t="shared" si="291"/>
        <v>20.63142437591776</v>
      </c>
      <c r="R630" s="775">
        <f t="shared" si="291"/>
        <v>20.925110132158579</v>
      </c>
      <c r="S630" s="775">
        <f t="shared" si="291"/>
        <v>17.033773861967688</v>
      </c>
      <c r="T630" s="775">
        <f t="shared" si="291"/>
        <v>17.670093000489473</v>
      </c>
      <c r="U630" s="775">
        <f t="shared" si="291"/>
        <v>17.547723935389129</v>
      </c>
      <c r="V630" s="787">
        <f t="shared" si="291"/>
        <v>14.072442486539401</v>
      </c>
      <c r="W630" s="480">
        <f t="shared" si="291"/>
        <v>17.27851199216839</v>
      </c>
      <c r="X630" s="547"/>
      <c r="Y630" s="210"/>
      <c r="Z630" s="210"/>
    </row>
    <row r="631" spans="1:26" ht="13.5" thickBot="1" x14ac:dyDescent="0.25">
      <c r="A631" s="484" t="s">
        <v>27</v>
      </c>
      <c r="B631" s="220">
        <f>B627-B599</f>
        <v>133</v>
      </c>
      <c r="C631" s="221">
        <f t="shared" ref="C631:W631" si="292">C627-C599</f>
        <v>176</v>
      </c>
      <c r="D631" s="221">
        <f t="shared" si="292"/>
        <v>34</v>
      </c>
      <c r="E631" s="221">
        <f t="shared" si="292"/>
        <v>91</v>
      </c>
      <c r="F631" s="221">
        <f t="shared" si="292"/>
        <v>54</v>
      </c>
      <c r="G631" s="221">
        <f t="shared" si="292"/>
        <v>97</v>
      </c>
      <c r="H631" s="226">
        <f t="shared" si="292"/>
        <v>116</v>
      </c>
      <c r="I631" s="220">
        <f t="shared" si="292"/>
        <v>-69</v>
      </c>
      <c r="J631" s="221">
        <f t="shared" si="292"/>
        <v>131</v>
      </c>
      <c r="K631" s="221">
        <f t="shared" si="292"/>
        <v>128</v>
      </c>
      <c r="L631" s="221">
        <f t="shared" si="292"/>
        <v>-177</v>
      </c>
      <c r="M631" s="221">
        <f t="shared" si="292"/>
        <v>11</v>
      </c>
      <c r="N631" s="221">
        <f t="shared" si="292"/>
        <v>36</v>
      </c>
      <c r="O631" s="226">
        <f t="shared" si="292"/>
        <v>-120</v>
      </c>
      <c r="P631" s="220">
        <f t="shared" si="292"/>
        <v>129</v>
      </c>
      <c r="Q631" s="221">
        <f t="shared" si="292"/>
        <v>109</v>
      </c>
      <c r="R631" s="221">
        <f t="shared" si="292"/>
        <v>303</v>
      </c>
      <c r="S631" s="221">
        <f t="shared" si="292"/>
        <v>139</v>
      </c>
      <c r="T631" s="221">
        <f t="shared" si="292"/>
        <v>-48</v>
      </c>
      <c r="U631" s="221">
        <f t="shared" si="292"/>
        <v>109</v>
      </c>
      <c r="V631" s="226">
        <f t="shared" si="292"/>
        <v>77</v>
      </c>
      <c r="W631" s="370">
        <f t="shared" si="292"/>
        <v>74</v>
      </c>
      <c r="X631" s="210"/>
      <c r="Y631" s="930"/>
      <c r="Z631" s="930"/>
    </row>
    <row r="632" spans="1:26" x14ac:dyDescent="0.2">
      <c r="A632" s="267" t="s">
        <v>51</v>
      </c>
      <c r="B632" s="851">
        <v>590</v>
      </c>
      <c r="C632" s="852">
        <v>596</v>
      </c>
      <c r="D632" s="852">
        <v>597</v>
      </c>
      <c r="E632" s="852">
        <v>140</v>
      </c>
      <c r="F632" s="852">
        <v>589</v>
      </c>
      <c r="G632" s="852">
        <v>594</v>
      </c>
      <c r="H632" s="853">
        <v>590</v>
      </c>
      <c r="I632" s="854">
        <v>582</v>
      </c>
      <c r="J632" s="852">
        <v>590</v>
      </c>
      <c r="K632" s="852">
        <v>592</v>
      </c>
      <c r="L632" s="852">
        <v>151</v>
      </c>
      <c r="M632" s="852">
        <v>597</v>
      </c>
      <c r="N632" s="852">
        <v>583</v>
      </c>
      <c r="O632" s="855">
        <v>588</v>
      </c>
      <c r="P632" s="851">
        <v>601</v>
      </c>
      <c r="Q632" s="852">
        <v>601</v>
      </c>
      <c r="R632" s="852">
        <v>606</v>
      </c>
      <c r="S632" s="852">
        <v>87</v>
      </c>
      <c r="T632" s="852">
        <v>610</v>
      </c>
      <c r="U632" s="852">
        <v>601</v>
      </c>
      <c r="V632" s="853">
        <v>603</v>
      </c>
      <c r="W632" s="371">
        <f>SUM(B632:V632)</f>
        <v>11088</v>
      </c>
      <c r="X632" s="930" t="s">
        <v>56</v>
      </c>
      <c r="Y632" s="265">
        <f>W604-W632</f>
        <v>94</v>
      </c>
      <c r="Z632" s="266">
        <f>Y632/W632</f>
        <v>8.477633477633478E-3</v>
      </c>
    </row>
    <row r="633" spans="1:26" x14ac:dyDescent="0.2">
      <c r="A633" s="267" t="s">
        <v>28</v>
      </c>
      <c r="B633" s="935">
        <v>159.80000000000004</v>
      </c>
      <c r="C633" s="936">
        <v>159.80000000000004</v>
      </c>
      <c r="D633" s="936">
        <v>159.80000000000004</v>
      </c>
      <c r="E633" s="936">
        <v>159.80000000000004</v>
      </c>
      <c r="F633" s="936">
        <v>159.80000000000004</v>
      </c>
      <c r="G633" s="936">
        <v>159.80000000000004</v>
      </c>
      <c r="H633" s="937">
        <v>159.80000000000004</v>
      </c>
      <c r="I633" s="935">
        <v>159.80000000000004</v>
      </c>
      <c r="J633" s="936">
        <v>159.80000000000004</v>
      </c>
      <c r="K633" s="936">
        <v>159.80000000000004</v>
      </c>
      <c r="L633" s="936">
        <v>159.80000000000004</v>
      </c>
      <c r="M633" s="936">
        <v>159.80000000000004</v>
      </c>
      <c r="N633" s="936">
        <v>159.80000000000004</v>
      </c>
      <c r="O633" s="937">
        <v>159.80000000000004</v>
      </c>
      <c r="P633" s="935">
        <v>159.80000000000004</v>
      </c>
      <c r="Q633" s="936">
        <v>159.80000000000004</v>
      </c>
      <c r="R633" s="936">
        <v>159.80000000000004</v>
      </c>
      <c r="S633" s="936">
        <v>159.80000000000004</v>
      </c>
      <c r="T633" s="936">
        <v>159.80000000000004</v>
      </c>
      <c r="U633" s="936">
        <v>159.80000000000004</v>
      </c>
      <c r="V633" s="937">
        <v>159.80000000000004</v>
      </c>
      <c r="W633" s="931"/>
      <c r="X633" s="930" t="s">
        <v>57</v>
      </c>
      <c r="Y633" s="930">
        <v>159.66</v>
      </c>
      <c r="Z633" s="930"/>
    </row>
    <row r="634" spans="1:26" ht="13.5" thickBot="1" x14ac:dyDescent="0.25">
      <c r="A634" s="268" t="s">
        <v>26</v>
      </c>
      <c r="B634" s="216">
        <f>(B633-B619)</f>
        <v>0</v>
      </c>
      <c r="C634" s="217">
        <f t="shared" ref="C634" si="293">(C633-C619)</f>
        <v>0</v>
      </c>
      <c r="D634" s="217">
        <f t="shared" ref="D634" si="294">(D633-D619)</f>
        <v>0</v>
      </c>
      <c r="E634" s="217">
        <f t="shared" ref="E634" si="295">(E633-E619)</f>
        <v>0</v>
      </c>
      <c r="F634" s="217">
        <f t="shared" ref="F634" si="296">(F633-F619)</f>
        <v>0</v>
      </c>
      <c r="G634" s="217">
        <f t="shared" ref="G634" si="297">(G633-G619)</f>
        <v>0</v>
      </c>
      <c r="H634" s="322">
        <f t="shared" ref="H634" si="298">(H633-H619)</f>
        <v>0</v>
      </c>
      <c r="I634" s="216">
        <f t="shared" ref="I634" si="299">(I633-I619)</f>
        <v>0</v>
      </c>
      <c r="J634" s="217">
        <f t="shared" ref="J634" si="300">(J633-J619)</f>
        <v>0</v>
      </c>
      <c r="K634" s="217">
        <f t="shared" ref="K634" si="301">(K633-K619)</f>
        <v>0</v>
      </c>
      <c r="L634" s="217">
        <f t="shared" ref="L634" si="302">(L633-L619)</f>
        <v>0</v>
      </c>
      <c r="M634" s="217">
        <f t="shared" ref="M634" si="303">(M633-M619)</f>
        <v>0</v>
      </c>
      <c r="N634" s="217">
        <f t="shared" ref="N634" si="304">(N633-N619)</f>
        <v>0</v>
      </c>
      <c r="O634" s="322">
        <f t="shared" ref="O634" si="305">(O633-O619)</f>
        <v>0</v>
      </c>
      <c r="P634" s="216">
        <f t="shared" ref="P634" si="306">(P633-P619)</f>
        <v>0</v>
      </c>
      <c r="Q634" s="217">
        <f t="shared" ref="Q634" si="307">(Q633-Q619)</f>
        <v>0</v>
      </c>
      <c r="R634" s="217">
        <f t="shared" ref="R634" si="308">(R633-R619)</f>
        <v>0</v>
      </c>
      <c r="S634" s="217">
        <f t="shared" ref="S634" si="309">(S633-S619)</f>
        <v>0</v>
      </c>
      <c r="T634" s="217">
        <f t="shared" ref="T634" si="310">(T633-T619)</f>
        <v>0</v>
      </c>
      <c r="U634" s="217">
        <f t="shared" ref="U634" si="311">(U633-U619)</f>
        <v>0</v>
      </c>
      <c r="V634" s="322">
        <f t="shared" ref="V634" si="312">(V633-V619)</f>
        <v>0</v>
      </c>
      <c r="W634" s="333"/>
      <c r="X634" s="930" t="s">
        <v>26</v>
      </c>
      <c r="Y634" s="930">
        <f>Y633-Y605</f>
        <v>-0.43999999999999773</v>
      </c>
      <c r="Z634" s="930"/>
    </row>
    <row r="637" spans="1:26" ht="13.5" thickBot="1" x14ac:dyDescent="0.25"/>
    <row r="638" spans="1:26" ht="13.5" thickBot="1" x14ac:dyDescent="0.25">
      <c r="A638" s="230" t="s">
        <v>259</v>
      </c>
      <c r="B638" s="1003" t="s">
        <v>53</v>
      </c>
      <c r="C638" s="1004"/>
      <c r="D638" s="1004"/>
      <c r="E638" s="1004"/>
      <c r="F638" s="1004"/>
      <c r="G638" s="1004"/>
      <c r="H638" s="1005"/>
      <c r="I638" s="1003" t="s">
        <v>114</v>
      </c>
      <c r="J638" s="1004"/>
      <c r="K638" s="1004"/>
      <c r="L638" s="1004"/>
      <c r="M638" s="1004"/>
      <c r="N638" s="1004"/>
      <c r="O638" s="1005"/>
      <c r="P638" s="1003" t="s">
        <v>63</v>
      </c>
      <c r="Q638" s="1004"/>
      <c r="R638" s="1004"/>
      <c r="S638" s="1004"/>
      <c r="T638" s="1004"/>
      <c r="U638" s="1004"/>
      <c r="V638" s="1005"/>
      <c r="W638" s="1006" t="s">
        <v>55</v>
      </c>
      <c r="X638" s="947">
        <v>781</v>
      </c>
      <c r="Y638" s="947"/>
      <c r="Z638" s="947"/>
    </row>
    <row r="639" spans="1:26" x14ac:dyDescent="0.2">
      <c r="A639" s="231" t="s">
        <v>54</v>
      </c>
      <c r="B639" s="949">
        <v>1</v>
      </c>
      <c r="C639" s="950">
        <v>2</v>
      </c>
      <c r="D639" s="950">
        <v>3</v>
      </c>
      <c r="E639" s="950">
        <v>4</v>
      </c>
      <c r="F639" s="950">
        <v>5</v>
      </c>
      <c r="G639" s="950">
        <v>6</v>
      </c>
      <c r="H639" s="951">
        <v>7</v>
      </c>
      <c r="I639" s="949">
        <v>1</v>
      </c>
      <c r="J639" s="950">
        <v>2</v>
      </c>
      <c r="K639" s="950">
        <v>3</v>
      </c>
      <c r="L639" s="950">
        <v>4</v>
      </c>
      <c r="M639" s="950">
        <v>5</v>
      </c>
      <c r="N639" s="950">
        <v>6</v>
      </c>
      <c r="O639" s="951">
        <v>7</v>
      </c>
      <c r="P639" s="949">
        <v>1</v>
      </c>
      <c r="Q639" s="950">
        <v>2</v>
      </c>
      <c r="R639" s="950">
        <v>3</v>
      </c>
      <c r="S639" s="950">
        <v>4</v>
      </c>
      <c r="T639" s="950">
        <v>5</v>
      </c>
      <c r="U639" s="950">
        <v>6</v>
      </c>
      <c r="V639" s="951">
        <v>7</v>
      </c>
      <c r="W639" s="1007"/>
      <c r="X639" s="947"/>
      <c r="Y639" s="947"/>
      <c r="Z639" s="947"/>
    </row>
    <row r="640" spans="1:26" x14ac:dyDescent="0.2">
      <c r="A640" s="236" t="s">
        <v>3</v>
      </c>
      <c r="B640" s="849"/>
      <c r="C640" s="849"/>
      <c r="D640" s="849"/>
      <c r="E640" s="849"/>
      <c r="F640" s="849"/>
      <c r="G640" s="849"/>
      <c r="H640" s="848"/>
      <c r="I640" s="874"/>
      <c r="J640" s="849"/>
      <c r="K640" s="849"/>
      <c r="L640" s="849"/>
      <c r="M640" s="849"/>
      <c r="N640" s="849"/>
      <c r="O640" s="848"/>
      <c r="P640" s="874"/>
      <c r="Q640" s="849"/>
      <c r="R640" s="849"/>
      <c r="S640" s="849"/>
      <c r="T640" s="849"/>
      <c r="U640" s="849"/>
      <c r="V640" s="848"/>
      <c r="W640" s="869"/>
      <c r="X640" s="210"/>
      <c r="Y640" s="313"/>
      <c r="Z640" s="313"/>
    </row>
    <row r="641" spans="1:26" x14ac:dyDescent="0.2">
      <c r="A641" s="241" t="s">
        <v>6</v>
      </c>
      <c r="B641" s="300"/>
      <c r="C641" s="301"/>
      <c r="D641" s="301"/>
      <c r="E641" s="301"/>
      <c r="F641" s="301"/>
      <c r="G641" s="301"/>
      <c r="H641" s="394"/>
      <c r="I641" s="300"/>
      <c r="J641" s="301"/>
      <c r="K641" s="301"/>
      <c r="L641" s="301"/>
      <c r="M641" s="301"/>
      <c r="N641" s="301"/>
      <c r="O641" s="394"/>
      <c r="P641" s="300"/>
      <c r="Q641" s="301"/>
      <c r="R641" s="301"/>
      <c r="S641" s="301"/>
      <c r="T641" s="301"/>
      <c r="U641" s="301"/>
      <c r="V641" s="394"/>
      <c r="W641" s="317"/>
      <c r="X641" s="228"/>
      <c r="Y641" s="947"/>
      <c r="Z641" s="947"/>
    </row>
    <row r="642" spans="1:26" x14ac:dyDescent="0.2">
      <c r="A642" s="231" t="s">
        <v>7</v>
      </c>
      <c r="B642" s="302"/>
      <c r="C642" s="303"/>
      <c r="D642" s="304"/>
      <c r="E642" s="304"/>
      <c r="F642" s="304"/>
      <c r="G642" s="304"/>
      <c r="H642" s="395"/>
      <c r="I642" s="548"/>
      <c r="J642" s="304"/>
      <c r="K642" s="304"/>
      <c r="L642" s="304"/>
      <c r="M642" s="304"/>
      <c r="N642" s="304"/>
      <c r="O642" s="395"/>
      <c r="P642" s="548"/>
      <c r="Q642" s="304"/>
      <c r="R642" s="304"/>
      <c r="S642" s="304"/>
      <c r="T642" s="304"/>
      <c r="U642" s="304"/>
      <c r="V642" s="395"/>
      <c r="W642" s="248"/>
      <c r="X642" s="210"/>
      <c r="Y642" s="210"/>
      <c r="Z642" s="210"/>
    </row>
    <row r="643" spans="1:26" ht="13.5" thickBot="1" x14ac:dyDescent="0.25">
      <c r="A643" s="256" t="s">
        <v>8</v>
      </c>
      <c r="B643" s="698"/>
      <c r="C643" s="699"/>
      <c r="D643" s="801"/>
      <c r="E643" s="801"/>
      <c r="F643" s="801"/>
      <c r="G643" s="801"/>
      <c r="H643" s="802"/>
      <c r="I643" s="809"/>
      <c r="J643" s="801"/>
      <c r="K643" s="801"/>
      <c r="L643" s="801"/>
      <c r="M643" s="801"/>
      <c r="N643" s="801"/>
      <c r="O643" s="802"/>
      <c r="P643" s="809"/>
      <c r="Q643" s="801"/>
      <c r="R643" s="801"/>
      <c r="S643" s="801"/>
      <c r="T643" s="801"/>
      <c r="U643" s="801"/>
      <c r="V643" s="802"/>
      <c r="W643" s="879"/>
      <c r="X643" s="228"/>
      <c r="Y643" s="947"/>
      <c r="Z643" s="947"/>
    </row>
    <row r="644" spans="1:26" x14ac:dyDescent="0.2">
      <c r="A644" s="483" t="s">
        <v>1</v>
      </c>
      <c r="B644" s="774" t="e">
        <f t="shared" ref="B644:E644" si="313">B641/B640*100-100</f>
        <v>#DIV/0!</v>
      </c>
      <c r="C644" s="775" t="e">
        <f t="shared" si="313"/>
        <v>#DIV/0!</v>
      </c>
      <c r="D644" s="775" t="e">
        <f t="shared" si="313"/>
        <v>#DIV/0!</v>
      </c>
      <c r="E644" s="775" t="e">
        <f t="shared" si="313"/>
        <v>#DIV/0!</v>
      </c>
      <c r="F644" s="775" t="e">
        <f>F641/F640*100-100</f>
        <v>#DIV/0!</v>
      </c>
      <c r="G644" s="775" t="e">
        <f t="shared" ref="G644:N644" si="314">G641/G640*100-100</f>
        <v>#DIV/0!</v>
      </c>
      <c r="H644" s="787" t="e">
        <f t="shared" si="314"/>
        <v>#DIV/0!</v>
      </c>
      <c r="I644" s="774" t="e">
        <f t="shared" si="314"/>
        <v>#DIV/0!</v>
      </c>
      <c r="J644" s="775" t="e">
        <f t="shared" si="314"/>
        <v>#DIV/0!</v>
      </c>
      <c r="K644" s="775" t="e">
        <f t="shared" si="314"/>
        <v>#DIV/0!</v>
      </c>
      <c r="L644" s="775" t="e">
        <f t="shared" si="314"/>
        <v>#DIV/0!</v>
      </c>
      <c r="M644" s="775" t="e">
        <f t="shared" si="314"/>
        <v>#DIV/0!</v>
      </c>
      <c r="N644" s="775" t="e">
        <f t="shared" si="314"/>
        <v>#DIV/0!</v>
      </c>
      <c r="O644" s="787" t="e">
        <f>O641/O640*100-100</f>
        <v>#DIV/0!</v>
      </c>
      <c r="P644" s="774" t="e">
        <f t="shared" ref="P644:W644" si="315">P641/P640*100-100</f>
        <v>#DIV/0!</v>
      </c>
      <c r="Q644" s="775" t="e">
        <f t="shared" si="315"/>
        <v>#DIV/0!</v>
      </c>
      <c r="R644" s="775" t="e">
        <f t="shared" si="315"/>
        <v>#DIV/0!</v>
      </c>
      <c r="S644" s="775" t="e">
        <f t="shared" si="315"/>
        <v>#DIV/0!</v>
      </c>
      <c r="T644" s="775" t="e">
        <f t="shared" si="315"/>
        <v>#DIV/0!</v>
      </c>
      <c r="U644" s="775" t="e">
        <f t="shared" si="315"/>
        <v>#DIV/0!</v>
      </c>
      <c r="V644" s="787" t="e">
        <f t="shared" si="315"/>
        <v>#DIV/0!</v>
      </c>
      <c r="W644" s="480" t="e">
        <f t="shared" si="315"/>
        <v>#DIV/0!</v>
      </c>
      <c r="X644" s="547"/>
      <c r="Y644" s="210"/>
      <c r="Z644" s="210"/>
    </row>
    <row r="645" spans="1:26" ht="13.5" thickBot="1" x14ac:dyDescent="0.25">
      <c r="A645" s="484" t="s">
        <v>27</v>
      </c>
      <c r="B645" s="220">
        <f>B641-B613</f>
        <v>0</v>
      </c>
      <c r="C645" s="221">
        <f t="shared" ref="C645:W645" si="316">C641-C613</f>
        <v>0</v>
      </c>
      <c r="D645" s="221">
        <f t="shared" si="316"/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6">
        <f t="shared" si="316"/>
        <v>0</v>
      </c>
      <c r="I645" s="220">
        <f t="shared" si="316"/>
        <v>0</v>
      </c>
      <c r="J645" s="221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6">
        <f t="shared" si="316"/>
        <v>0</v>
      </c>
      <c r="P645" s="220">
        <f t="shared" si="316"/>
        <v>0</v>
      </c>
      <c r="Q645" s="221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6">
        <f t="shared" si="316"/>
        <v>0</v>
      </c>
      <c r="W645" s="370">
        <f t="shared" si="316"/>
        <v>0</v>
      </c>
      <c r="X645" s="210"/>
      <c r="Y645" s="947"/>
      <c r="Z645" s="947"/>
    </row>
    <row r="646" spans="1:26" x14ac:dyDescent="0.2">
      <c r="A646" s="267" t="s">
        <v>51</v>
      </c>
      <c r="B646" s="851"/>
      <c r="C646" s="852"/>
      <c r="D646" s="852"/>
      <c r="E646" s="852"/>
      <c r="F646" s="852"/>
      <c r="G646" s="852"/>
      <c r="H646" s="853"/>
      <c r="I646" s="854"/>
      <c r="J646" s="852"/>
      <c r="K646" s="852"/>
      <c r="L646" s="852"/>
      <c r="M646" s="852"/>
      <c r="N646" s="852"/>
      <c r="O646" s="855"/>
      <c r="P646" s="851"/>
      <c r="Q646" s="852"/>
      <c r="R646" s="852"/>
      <c r="S646" s="852"/>
      <c r="T646" s="852"/>
      <c r="U646" s="852"/>
      <c r="V646" s="853"/>
      <c r="W646" s="371">
        <f>SUM(B646:V646)</f>
        <v>0</v>
      </c>
      <c r="X646" s="947" t="s">
        <v>56</v>
      </c>
      <c r="Y646" s="265">
        <f>W618-W646</f>
        <v>0</v>
      </c>
      <c r="Z646" s="266" t="e">
        <f>Y646/W646</f>
        <v>#DIV/0!</v>
      </c>
    </row>
    <row r="647" spans="1:26" x14ac:dyDescent="0.2">
      <c r="A647" s="267" t="s">
        <v>28</v>
      </c>
      <c r="B647" s="952">
        <v>159.20000000000005</v>
      </c>
      <c r="C647" s="953">
        <v>159.20000000000005</v>
      </c>
      <c r="D647" s="953">
        <v>159.20000000000005</v>
      </c>
      <c r="E647" s="953">
        <v>159.20000000000005</v>
      </c>
      <c r="F647" s="953">
        <v>159.20000000000005</v>
      </c>
      <c r="G647" s="953">
        <v>159.20000000000005</v>
      </c>
      <c r="H647" s="954">
        <v>159.20000000000005</v>
      </c>
      <c r="I647" s="952">
        <v>159.20000000000005</v>
      </c>
      <c r="J647" s="953">
        <v>159.20000000000005</v>
      </c>
      <c r="K647" s="953">
        <v>159.20000000000005</v>
      </c>
      <c r="L647" s="953">
        <v>159.20000000000005</v>
      </c>
      <c r="M647" s="953">
        <v>159.20000000000005</v>
      </c>
      <c r="N647" s="953">
        <v>159.20000000000005</v>
      </c>
      <c r="O647" s="954">
        <v>159.20000000000005</v>
      </c>
      <c r="P647" s="952">
        <v>159.20000000000005</v>
      </c>
      <c r="Q647" s="953">
        <v>159.20000000000005</v>
      </c>
      <c r="R647" s="953">
        <v>159.20000000000005</v>
      </c>
      <c r="S647" s="953">
        <v>159.20000000000005</v>
      </c>
      <c r="T647" s="953">
        <v>159.20000000000005</v>
      </c>
      <c r="U647" s="953">
        <v>159.20000000000005</v>
      </c>
      <c r="V647" s="954">
        <v>159.20000000000005</v>
      </c>
      <c r="W647" s="948"/>
      <c r="X647" s="947" t="s">
        <v>57</v>
      </c>
      <c r="Y647" s="947">
        <v>158.81</v>
      </c>
      <c r="Z647" s="947"/>
    </row>
    <row r="648" spans="1:26" ht="13.5" thickBot="1" x14ac:dyDescent="0.25">
      <c r="A648" s="268" t="s">
        <v>26</v>
      </c>
      <c r="B648" s="216">
        <f>(B647-B633)</f>
        <v>-0.59999999999999432</v>
      </c>
      <c r="C648" s="217">
        <f t="shared" ref="C648:V648" si="317">(C647-C633)</f>
        <v>-0.59999999999999432</v>
      </c>
      <c r="D648" s="217">
        <f t="shared" si="317"/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322">
        <f t="shared" si="317"/>
        <v>-0.59999999999999432</v>
      </c>
      <c r="I648" s="216">
        <f t="shared" si="317"/>
        <v>-0.59999999999999432</v>
      </c>
      <c r="J648" s="217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322">
        <f t="shared" si="317"/>
        <v>-0.59999999999999432</v>
      </c>
      <c r="P648" s="216">
        <f t="shared" si="317"/>
        <v>-0.59999999999999432</v>
      </c>
      <c r="Q648" s="217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322">
        <f t="shared" si="317"/>
        <v>-0.59999999999999432</v>
      </c>
      <c r="W648" s="333"/>
      <c r="X648" s="947" t="s">
        <v>26</v>
      </c>
      <c r="Y648" s="947">
        <f>Y647-Y619</f>
        <v>158.81</v>
      </c>
      <c r="Z648" s="947"/>
    </row>
    <row r="651" spans="1:26" ht="13.5" thickBot="1" x14ac:dyDescent="0.25"/>
    <row r="652" spans="1:26" ht="13.5" thickBot="1" x14ac:dyDescent="0.25">
      <c r="A652" s="230" t="s">
        <v>260</v>
      </c>
      <c r="B652" s="1003" t="s">
        <v>53</v>
      </c>
      <c r="C652" s="1004"/>
      <c r="D652" s="1004"/>
      <c r="E652" s="1004"/>
      <c r="F652" s="1004"/>
      <c r="G652" s="1004"/>
      <c r="H652" s="1005"/>
      <c r="I652" s="1003" t="s">
        <v>114</v>
      </c>
      <c r="J652" s="1004"/>
      <c r="K652" s="1004"/>
      <c r="L652" s="1004"/>
      <c r="M652" s="1004"/>
      <c r="N652" s="1004"/>
      <c r="O652" s="1005"/>
      <c r="P652" s="1003" t="s">
        <v>63</v>
      </c>
      <c r="Q652" s="1004"/>
      <c r="R652" s="1004"/>
      <c r="S652" s="1004"/>
      <c r="T652" s="1004"/>
      <c r="U652" s="1004"/>
      <c r="V652" s="1005"/>
      <c r="W652" s="1006" t="s">
        <v>55</v>
      </c>
      <c r="X652" s="955">
        <v>781</v>
      </c>
      <c r="Y652" s="955"/>
      <c r="Z652" s="955"/>
    </row>
    <row r="653" spans="1:26" x14ac:dyDescent="0.2">
      <c r="A653" s="231" t="s">
        <v>54</v>
      </c>
      <c r="B653" s="957">
        <v>1</v>
      </c>
      <c r="C653" s="958">
        <v>2</v>
      </c>
      <c r="D653" s="958">
        <v>3</v>
      </c>
      <c r="E653" s="958">
        <v>4</v>
      </c>
      <c r="F653" s="958">
        <v>5</v>
      </c>
      <c r="G653" s="958">
        <v>6</v>
      </c>
      <c r="H653" s="959">
        <v>7</v>
      </c>
      <c r="I653" s="957">
        <v>1</v>
      </c>
      <c r="J653" s="958">
        <v>2</v>
      </c>
      <c r="K653" s="958">
        <v>3</v>
      </c>
      <c r="L653" s="958">
        <v>4</v>
      </c>
      <c r="M653" s="958">
        <v>5</v>
      </c>
      <c r="N653" s="958">
        <v>6</v>
      </c>
      <c r="O653" s="959">
        <v>7</v>
      </c>
      <c r="P653" s="957">
        <v>1</v>
      </c>
      <c r="Q653" s="958">
        <v>2</v>
      </c>
      <c r="R653" s="958">
        <v>3</v>
      </c>
      <c r="S653" s="958">
        <v>4</v>
      </c>
      <c r="T653" s="958">
        <v>5</v>
      </c>
      <c r="U653" s="958">
        <v>6</v>
      </c>
      <c r="V653" s="959">
        <v>7</v>
      </c>
      <c r="W653" s="1007"/>
      <c r="X653" s="955"/>
      <c r="Y653" s="955"/>
      <c r="Z653" s="955"/>
    </row>
    <row r="654" spans="1:26" x14ac:dyDescent="0.2">
      <c r="A654" s="236" t="s">
        <v>3</v>
      </c>
      <c r="B654" s="849">
        <v>4122</v>
      </c>
      <c r="C654" s="849">
        <v>4122</v>
      </c>
      <c r="D654" s="849">
        <v>4122</v>
      </c>
      <c r="E654" s="849">
        <v>4122</v>
      </c>
      <c r="F654" s="849">
        <v>4122</v>
      </c>
      <c r="G654" s="849">
        <v>4122</v>
      </c>
      <c r="H654" s="848">
        <v>4122</v>
      </c>
      <c r="I654" s="874">
        <v>4122</v>
      </c>
      <c r="J654" s="849">
        <v>4122</v>
      </c>
      <c r="K654" s="849">
        <v>4122</v>
      </c>
      <c r="L654" s="849">
        <v>4122</v>
      </c>
      <c r="M654" s="849">
        <v>4122</v>
      </c>
      <c r="N654" s="849">
        <v>4122</v>
      </c>
      <c r="O654" s="848">
        <v>4122</v>
      </c>
      <c r="P654" s="874">
        <v>4122</v>
      </c>
      <c r="Q654" s="849">
        <v>4122</v>
      </c>
      <c r="R654" s="849">
        <v>4122</v>
      </c>
      <c r="S654" s="849">
        <v>4122</v>
      </c>
      <c r="T654" s="849">
        <v>4122</v>
      </c>
      <c r="U654" s="849">
        <v>4122</v>
      </c>
      <c r="V654" s="848">
        <v>4122</v>
      </c>
      <c r="W654" s="869">
        <v>4122</v>
      </c>
      <c r="X654" s="210"/>
      <c r="Y654" s="313"/>
      <c r="Z654" s="313"/>
    </row>
    <row r="655" spans="1:26" x14ac:dyDescent="0.2">
      <c r="A655" s="241" t="s">
        <v>6</v>
      </c>
      <c r="B655" s="300">
        <v>4666</v>
      </c>
      <c r="C655" s="301">
        <v>4811</v>
      </c>
      <c r="D655" s="301">
        <v>5102</v>
      </c>
      <c r="E655" s="301">
        <v>4812</v>
      </c>
      <c r="F655" s="301">
        <v>4720</v>
      </c>
      <c r="G655" s="301">
        <v>4797</v>
      </c>
      <c r="H655" s="394">
        <v>4737</v>
      </c>
      <c r="I655" s="300">
        <v>4666</v>
      </c>
      <c r="J655" s="301">
        <v>5023</v>
      </c>
      <c r="K655" s="301">
        <v>4946</v>
      </c>
      <c r="L655" s="301">
        <v>4283</v>
      </c>
      <c r="M655" s="301">
        <v>4913</v>
      </c>
      <c r="N655" s="301">
        <v>4713</v>
      </c>
      <c r="O655" s="394">
        <v>4846</v>
      </c>
      <c r="P655" s="300">
        <v>4698</v>
      </c>
      <c r="Q655" s="301">
        <v>4997</v>
      </c>
      <c r="R655" s="301">
        <v>4941</v>
      </c>
      <c r="S655" s="301">
        <v>4794</v>
      </c>
      <c r="T655" s="301">
        <v>4933</v>
      </c>
      <c r="U655" s="301">
        <v>4957</v>
      </c>
      <c r="V655" s="394">
        <v>4805</v>
      </c>
      <c r="W655" s="317">
        <v>4837</v>
      </c>
      <c r="X655" s="228"/>
      <c r="Y655" s="955"/>
      <c r="Z655" s="955"/>
    </row>
    <row r="656" spans="1:26" x14ac:dyDescent="0.2">
      <c r="A656" s="231" t="s">
        <v>7</v>
      </c>
      <c r="B656" s="302">
        <v>72.099999999999994</v>
      </c>
      <c r="C656" s="303">
        <v>72.099999999999994</v>
      </c>
      <c r="D656" s="304">
        <v>74.400000000000006</v>
      </c>
      <c r="E656" s="304">
        <v>68.8</v>
      </c>
      <c r="F656" s="304">
        <v>62.8</v>
      </c>
      <c r="G656" s="304">
        <v>72.099999999999994</v>
      </c>
      <c r="H656" s="395">
        <v>69.8</v>
      </c>
      <c r="I656" s="548">
        <v>73.8</v>
      </c>
      <c r="J656" s="304">
        <v>69</v>
      </c>
      <c r="K656" s="304">
        <v>76.2</v>
      </c>
      <c r="L656" s="304">
        <v>53.8</v>
      </c>
      <c r="M656" s="304">
        <v>61.9</v>
      </c>
      <c r="N656" s="304">
        <v>71.400000000000006</v>
      </c>
      <c r="O656" s="395">
        <v>71.400000000000006</v>
      </c>
      <c r="P656" s="548">
        <v>67.400000000000006</v>
      </c>
      <c r="Q656" s="304">
        <v>69.8</v>
      </c>
      <c r="R656" s="304">
        <v>65.099999999999994</v>
      </c>
      <c r="S656" s="304">
        <v>53.3</v>
      </c>
      <c r="T656" s="304">
        <v>65.099999999999994</v>
      </c>
      <c r="U656" s="304">
        <v>76.7</v>
      </c>
      <c r="V656" s="395">
        <v>74.400000000000006</v>
      </c>
      <c r="W656" s="248">
        <v>67.2</v>
      </c>
      <c r="X656" s="210"/>
      <c r="Y656" s="210"/>
      <c r="Z656" s="210"/>
    </row>
    <row r="657" spans="1:26" ht="13.5" thickBot="1" x14ac:dyDescent="0.25">
      <c r="A657" s="256" t="s">
        <v>8</v>
      </c>
      <c r="B657" s="698">
        <v>9.5000000000000001E-2</v>
      </c>
      <c r="C657" s="699">
        <v>9.4E-2</v>
      </c>
      <c r="D657" s="801">
        <v>8.5000000000000006E-2</v>
      </c>
      <c r="E657" s="801">
        <v>9.6000000000000002E-2</v>
      </c>
      <c r="F657" s="801">
        <v>0.104</v>
      </c>
      <c r="G657" s="801">
        <v>9.2999999999999999E-2</v>
      </c>
      <c r="H657" s="802">
        <v>9.7000000000000003E-2</v>
      </c>
      <c r="I657" s="809">
        <v>9.1999999999999998E-2</v>
      </c>
      <c r="J657" s="801">
        <v>9.1999999999999998E-2</v>
      </c>
      <c r="K657" s="801">
        <v>8.7999999999999995E-2</v>
      </c>
      <c r="L657" s="801">
        <v>9.6000000000000002E-2</v>
      </c>
      <c r="M657" s="801">
        <v>0.10199999999999999</v>
      </c>
      <c r="N657" s="801">
        <v>0.104</v>
      </c>
      <c r="O657" s="802">
        <v>9.4E-2</v>
      </c>
      <c r="P657" s="809">
        <v>0.10100000000000001</v>
      </c>
      <c r="Q657" s="801">
        <v>8.4000000000000005E-2</v>
      </c>
      <c r="R657" s="801">
        <v>0.09</v>
      </c>
      <c r="S657" s="801">
        <v>0.114</v>
      </c>
      <c r="T657" s="801">
        <v>9.2999999999999999E-2</v>
      </c>
      <c r="U657" s="801">
        <v>9.0999999999999998E-2</v>
      </c>
      <c r="V657" s="802">
        <v>0.09</v>
      </c>
      <c r="W657" s="879">
        <v>9.8000000000000004E-2</v>
      </c>
      <c r="X657" s="228"/>
      <c r="Y657" s="955"/>
      <c r="Z657" s="955"/>
    </row>
    <row r="658" spans="1:26" x14ac:dyDescent="0.2">
      <c r="A658" s="483" t="s">
        <v>1</v>
      </c>
      <c r="B658" s="774">
        <f t="shared" ref="B658:E658" si="318">B655/B654*100-100</f>
        <v>13.197476952935475</v>
      </c>
      <c r="C658" s="775">
        <f t="shared" si="318"/>
        <v>16.715186802523036</v>
      </c>
      <c r="D658" s="775">
        <f t="shared" si="318"/>
        <v>23.774866569626397</v>
      </c>
      <c r="E658" s="775">
        <f t="shared" si="318"/>
        <v>16.739446870451232</v>
      </c>
      <c r="F658" s="775">
        <f>F655/F654*100-100</f>
        <v>14.507520621057736</v>
      </c>
      <c r="G658" s="775">
        <f t="shared" ref="G658:N658" si="319">G655/G654*100-100</f>
        <v>16.375545851528386</v>
      </c>
      <c r="H658" s="787">
        <f t="shared" si="319"/>
        <v>14.919941775836975</v>
      </c>
      <c r="I658" s="774">
        <f t="shared" si="319"/>
        <v>13.197476952935475</v>
      </c>
      <c r="J658" s="775">
        <f t="shared" si="319"/>
        <v>21.858321203299383</v>
      </c>
      <c r="K658" s="775">
        <f t="shared" si="319"/>
        <v>19.990295972828733</v>
      </c>
      <c r="L658" s="775">
        <f t="shared" si="319"/>
        <v>3.9058709364386175</v>
      </c>
      <c r="M658" s="775">
        <f t="shared" si="319"/>
        <v>19.189713731198438</v>
      </c>
      <c r="N658" s="775">
        <f t="shared" si="319"/>
        <v>14.337700145560419</v>
      </c>
      <c r="O658" s="787">
        <f>O655/O654*100-100</f>
        <v>17.564289180009695</v>
      </c>
      <c r="P658" s="774">
        <f t="shared" ref="P658:W658" si="320">P655/P654*100-100</f>
        <v>13.973799126637559</v>
      </c>
      <c r="Q658" s="775">
        <f t="shared" si="320"/>
        <v>21.227559437166434</v>
      </c>
      <c r="R658" s="775">
        <f t="shared" si="320"/>
        <v>19.86899563318778</v>
      </c>
      <c r="S658" s="775">
        <f t="shared" si="320"/>
        <v>16.302765647743826</v>
      </c>
      <c r="T658" s="775">
        <f t="shared" si="320"/>
        <v>19.674915089762251</v>
      </c>
      <c r="U658" s="775">
        <f t="shared" si="320"/>
        <v>20.257156720038822</v>
      </c>
      <c r="V658" s="787">
        <f t="shared" si="320"/>
        <v>16.5696263949539</v>
      </c>
      <c r="W658" s="480">
        <f t="shared" si="320"/>
        <v>17.345948568655984</v>
      </c>
      <c r="X658" s="547"/>
      <c r="Y658" s="210"/>
      <c r="Z658" s="210"/>
    </row>
    <row r="659" spans="1:26" ht="13.5" thickBot="1" x14ac:dyDescent="0.25">
      <c r="A659" s="484" t="s">
        <v>27</v>
      </c>
      <c r="B659" s="220">
        <f>B655-B627</f>
        <v>42</v>
      </c>
      <c r="C659" s="221">
        <f t="shared" ref="C659:W659" si="321">C655-C627</f>
        <v>59</v>
      </c>
      <c r="D659" s="221">
        <f t="shared" si="321"/>
        <v>43</v>
      </c>
      <c r="E659" s="221">
        <f t="shared" si="321"/>
        <v>275</v>
      </c>
      <c r="F659" s="221">
        <f t="shared" si="321"/>
        <v>-153</v>
      </c>
      <c r="G659" s="221">
        <f t="shared" si="321"/>
        <v>106</v>
      </c>
      <c r="H659" s="226">
        <f t="shared" si="321"/>
        <v>10</v>
      </c>
      <c r="I659" s="220">
        <f t="shared" si="321"/>
        <v>-107</v>
      </c>
      <c r="J659" s="221">
        <f t="shared" si="321"/>
        <v>120</v>
      </c>
      <c r="K659" s="221">
        <f t="shared" si="321"/>
        <v>-76</v>
      </c>
      <c r="L659" s="221">
        <f t="shared" si="321"/>
        <v>275</v>
      </c>
      <c r="M659" s="221">
        <f t="shared" si="321"/>
        <v>177</v>
      </c>
      <c r="N659" s="221">
        <f t="shared" si="321"/>
        <v>74</v>
      </c>
      <c r="O659" s="226">
        <f t="shared" si="321"/>
        <v>130</v>
      </c>
      <c r="P659" s="220">
        <f t="shared" si="321"/>
        <v>-266</v>
      </c>
      <c r="Q659" s="221">
        <f t="shared" si="321"/>
        <v>68</v>
      </c>
      <c r="R659" s="221">
        <f t="shared" si="321"/>
        <v>0</v>
      </c>
      <c r="S659" s="221">
        <f t="shared" si="321"/>
        <v>12</v>
      </c>
      <c r="T659" s="221">
        <f t="shared" si="321"/>
        <v>125</v>
      </c>
      <c r="U659" s="221">
        <f t="shared" si="321"/>
        <v>154</v>
      </c>
      <c r="V659" s="226">
        <f t="shared" si="321"/>
        <v>144</v>
      </c>
      <c r="W659" s="370">
        <f t="shared" si="321"/>
        <v>45</v>
      </c>
      <c r="X659" s="210"/>
      <c r="Y659" s="955"/>
      <c r="Z659" s="955"/>
    </row>
    <row r="660" spans="1:26" x14ac:dyDescent="0.2">
      <c r="A660" s="267" t="s">
        <v>51</v>
      </c>
      <c r="B660" s="851">
        <v>589</v>
      </c>
      <c r="C660" s="852">
        <v>593</v>
      </c>
      <c r="D660" s="852">
        <v>594</v>
      </c>
      <c r="E660" s="852">
        <v>125</v>
      </c>
      <c r="F660" s="852">
        <v>587</v>
      </c>
      <c r="G660" s="852">
        <v>589</v>
      </c>
      <c r="H660" s="853">
        <v>587</v>
      </c>
      <c r="I660" s="854">
        <v>578</v>
      </c>
      <c r="J660" s="852">
        <v>580</v>
      </c>
      <c r="K660" s="852">
        <v>590</v>
      </c>
      <c r="L660" s="852">
        <v>146</v>
      </c>
      <c r="M660" s="852">
        <v>595</v>
      </c>
      <c r="N660" s="852">
        <v>580</v>
      </c>
      <c r="O660" s="855">
        <v>583</v>
      </c>
      <c r="P660" s="851">
        <v>594</v>
      </c>
      <c r="Q660" s="852">
        <v>598</v>
      </c>
      <c r="R660" s="852">
        <v>602</v>
      </c>
      <c r="S660" s="852">
        <v>72</v>
      </c>
      <c r="T660" s="852">
        <v>608</v>
      </c>
      <c r="U660" s="852">
        <v>598</v>
      </c>
      <c r="V660" s="853">
        <v>602</v>
      </c>
      <c r="W660" s="371">
        <f>SUM(B660:V660)</f>
        <v>10990</v>
      </c>
      <c r="X660" s="955" t="s">
        <v>56</v>
      </c>
      <c r="Y660" s="265">
        <f>W632-W660</f>
        <v>98</v>
      </c>
      <c r="Z660" s="266">
        <f>Y660/W660</f>
        <v>8.9171974522292991E-3</v>
      </c>
    </row>
    <row r="661" spans="1:26" x14ac:dyDescent="0.2">
      <c r="A661" s="267" t="s">
        <v>28</v>
      </c>
      <c r="B661" s="979">
        <v>157.40000000000006</v>
      </c>
      <c r="C661" s="980">
        <v>157.40000000000006</v>
      </c>
      <c r="D661" s="980">
        <v>157.40000000000006</v>
      </c>
      <c r="E661" s="980">
        <v>157.40000000000006</v>
      </c>
      <c r="F661" s="980">
        <v>157.40000000000006</v>
      </c>
      <c r="G661" s="980">
        <v>157.40000000000006</v>
      </c>
      <c r="H661" s="981">
        <v>157.40000000000006</v>
      </c>
      <c r="I661" s="979">
        <v>157.40000000000006</v>
      </c>
      <c r="J661" s="980">
        <v>157.40000000000006</v>
      </c>
      <c r="K661" s="980">
        <v>157.40000000000006</v>
      </c>
      <c r="L661" s="980">
        <v>157.40000000000006</v>
      </c>
      <c r="M661" s="980">
        <v>157.40000000000006</v>
      </c>
      <c r="N661" s="980">
        <v>157.40000000000006</v>
      </c>
      <c r="O661" s="981">
        <v>157.40000000000006</v>
      </c>
      <c r="P661" s="979">
        <v>157.40000000000006</v>
      </c>
      <c r="Q661" s="980">
        <v>157.40000000000006</v>
      </c>
      <c r="R661" s="980">
        <v>157.40000000000006</v>
      </c>
      <c r="S661" s="980">
        <v>157.40000000000006</v>
      </c>
      <c r="T661" s="980">
        <v>157.40000000000006</v>
      </c>
      <c r="U661" s="980">
        <v>157.40000000000006</v>
      </c>
      <c r="V661" s="981">
        <v>157.40000000000006</v>
      </c>
      <c r="W661" s="956"/>
      <c r="X661" s="955" t="s">
        <v>57</v>
      </c>
      <c r="Y661" s="955">
        <v>158.43</v>
      </c>
      <c r="Z661" s="955"/>
    </row>
    <row r="662" spans="1:26" ht="13.5" thickBot="1" x14ac:dyDescent="0.25">
      <c r="A662" s="268" t="s">
        <v>26</v>
      </c>
      <c r="B662" s="216">
        <f>(B661-B647)</f>
        <v>-1.7999999999999829</v>
      </c>
      <c r="C662" s="217">
        <f t="shared" ref="C662:V662" si="322">(C661-C647)</f>
        <v>-1.7999999999999829</v>
      </c>
      <c r="D662" s="217">
        <f t="shared" si="322"/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322">
        <f t="shared" si="322"/>
        <v>-1.7999999999999829</v>
      </c>
      <c r="I662" s="216">
        <f t="shared" si="322"/>
        <v>-1.7999999999999829</v>
      </c>
      <c r="J662" s="217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322">
        <f t="shared" si="322"/>
        <v>-1.7999999999999829</v>
      </c>
      <c r="P662" s="216">
        <f t="shared" si="322"/>
        <v>-1.7999999999999829</v>
      </c>
      <c r="Q662" s="217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322">
        <f t="shared" si="322"/>
        <v>-1.7999999999999829</v>
      </c>
      <c r="W662" s="333"/>
      <c r="X662" s="955" t="s">
        <v>26</v>
      </c>
      <c r="Y662" s="955">
        <f>Y661-Y633</f>
        <v>-1.2299999999999898</v>
      </c>
      <c r="Z662" s="955"/>
    </row>
    <row r="665" spans="1:26" ht="13.5" thickBot="1" x14ac:dyDescent="0.25"/>
    <row r="666" spans="1:26" ht="13.5" thickBot="1" x14ac:dyDescent="0.25">
      <c r="A666" s="230" t="s">
        <v>261</v>
      </c>
      <c r="B666" s="1003" t="s">
        <v>53</v>
      </c>
      <c r="C666" s="1004"/>
      <c r="D666" s="1004"/>
      <c r="E666" s="1004"/>
      <c r="F666" s="1004"/>
      <c r="G666" s="1004"/>
      <c r="H666" s="1005"/>
      <c r="I666" s="1003" t="s">
        <v>114</v>
      </c>
      <c r="J666" s="1004"/>
      <c r="K666" s="1004"/>
      <c r="L666" s="1004"/>
      <c r="M666" s="1004"/>
      <c r="N666" s="1004"/>
      <c r="O666" s="1005"/>
      <c r="P666" s="1003" t="s">
        <v>63</v>
      </c>
      <c r="Q666" s="1004"/>
      <c r="R666" s="1004"/>
      <c r="S666" s="1004"/>
      <c r="T666" s="1004"/>
      <c r="U666" s="1004"/>
      <c r="V666" s="1005"/>
      <c r="W666" s="1006" t="s">
        <v>55</v>
      </c>
      <c r="X666" s="960"/>
      <c r="Y666" s="960"/>
      <c r="Z666" s="960"/>
    </row>
    <row r="667" spans="1:26" x14ac:dyDescent="0.2">
      <c r="A667" s="231" t="s">
        <v>54</v>
      </c>
      <c r="B667" s="962">
        <v>1</v>
      </c>
      <c r="C667" s="963">
        <v>2</v>
      </c>
      <c r="D667" s="963">
        <v>3</v>
      </c>
      <c r="E667" s="963">
        <v>4</v>
      </c>
      <c r="F667" s="963">
        <v>5</v>
      </c>
      <c r="G667" s="963">
        <v>6</v>
      </c>
      <c r="H667" s="964">
        <v>7</v>
      </c>
      <c r="I667" s="962">
        <v>1</v>
      </c>
      <c r="J667" s="963">
        <v>2</v>
      </c>
      <c r="K667" s="963">
        <v>3</v>
      </c>
      <c r="L667" s="963">
        <v>4</v>
      </c>
      <c r="M667" s="963">
        <v>5</v>
      </c>
      <c r="N667" s="963">
        <v>6</v>
      </c>
      <c r="O667" s="964">
        <v>7</v>
      </c>
      <c r="P667" s="962">
        <v>1</v>
      </c>
      <c r="Q667" s="963">
        <v>2</v>
      </c>
      <c r="R667" s="963">
        <v>3</v>
      </c>
      <c r="S667" s="963">
        <v>4</v>
      </c>
      <c r="T667" s="963">
        <v>5</v>
      </c>
      <c r="U667" s="963">
        <v>6</v>
      </c>
      <c r="V667" s="964">
        <v>7</v>
      </c>
      <c r="W667" s="1007"/>
      <c r="X667" s="960"/>
      <c r="Y667" s="960"/>
      <c r="Z667" s="960"/>
    </row>
    <row r="668" spans="1:26" x14ac:dyDescent="0.2">
      <c r="A668" s="236" t="s">
        <v>3</v>
      </c>
      <c r="B668" s="849"/>
      <c r="C668" s="849"/>
      <c r="D668" s="849"/>
      <c r="E668" s="849"/>
      <c r="F668" s="849"/>
      <c r="G668" s="849"/>
      <c r="H668" s="848"/>
      <c r="I668" s="874"/>
      <c r="J668" s="849"/>
      <c r="K668" s="849"/>
      <c r="L668" s="849"/>
      <c r="M668" s="849"/>
      <c r="N668" s="849"/>
      <c r="O668" s="848"/>
      <c r="P668" s="874"/>
      <c r="Q668" s="849"/>
      <c r="R668" s="849"/>
      <c r="S668" s="849"/>
      <c r="T668" s="849"/>
      <c r="U668" s="849"/>
      <c r="V668" s="848"/>
      <c r="W668" s="869"/>
      <c r="X668" s="210"/>
      <c r="Y668" s="313"/>
      <c r="Z668" s="313"/>
    </row>
    <row r="669" spans="1:26" x14ac:dyDescent="0.2">
      <c r="A669" s="241" t="s">
        <v>6</v>
      </c>
      <c r="B669" s="300"/>
      <c r="C669" s="301"/>
      <c r="D669" s="301"/>
      <c r="E669" s="301"/>
      <c r="F669" s="301"/>
      <c r="G669" s="301"/>
      <c r="H669" s="394"/>
      <c r="I669" s="300"/>
      <c r="J669" s="301"/>
      <c r="K669" s="301"/>
      <c r="L669" s="301"/>
      <c r="M669" s="301"/>
      <c r="N669" s="301"/>
      <c r="O669" s="394"/>
      <c r="P669" s="300"/>
      <c r="Q669" s="301"/>
      <c r="R669" s="301"/>
      <c r="S669" s="301"/>
      <c r="T669" s="301"/>
      <c r="U669" s="301"/>
      <c r="V669" s="394"/>
      <c r="W669" s="317"/>
      <c r="X669" s="228"/>
      <c r="Y669" s="960"/>
      <c r="Z669" s="960"/>
    </row>
    <row r="670" spans="1:26" x14ac:dyDescent="0.2">
      <c r="A670" s="231" t="s">
        <v>7</v>
      </c>
      <c r="B670" s="302"/>
      <c r="C670" s="303"/>
      <c r="D670" s="304"/>
      <c r="E670" s="304"/>
      <c r="F670" s="304"/>
      <c r="G670" s="304"/>
      <c r="H670" s="395"/>
      <c r="I670" s="548"/>
      <c r="J670" s="304"/>
      <c r="K670" s="304"/>
      <c r="L670" s="304"/>
      <c r="M670" s="304"/>
      <c r="N670" s="304"/>
      <c r="O670" s="395"/>
      <c r="P670" s="548"/>
      <c r="Q670" s="304"/>
      <c r="R670" s="304"/>
      <c r="S670" s="304"/>
      <c r="T670" s="304"/>
      <c r="U670" s="304"/>
      <c r="V670" s="395"/>
      <c r="W670" s="248"/>
      <c r="X670" s="210"/>
      <c r="Y670" s="210"/>
      <c r="Z670" s="210"/>
    </row>
    <row r="671" spans="1:26" ht="13.5" thickBot="1" x14ac:dyDescent="0.25">
      <c r="A671" s="256" t="s">
        <v>8</v>
      </c>
      <c r="B671" s="698"/>
      <c r="C671" s="699"/>
      <c r="D671" s="801"/>
      <c r="E671" s="801"/>
      <c r="F671" s="801"/>
      <c r="G671" s="801"/>
      <c r="H671" s="802"/>
      <c r="I671" s="809"/>
      <c r="J671" s="801"/>
      <c r="K671" s="801"/>
      <c r="L671" s="801"/>
      <c r="M671" s="801"/>
      <c r="N671" s="801"/>
      <c r="O671" s="802"/>
      <c r="P671" s="809"/>
      <c r="Q671" s="801"/>
      <c r="R671" s="801"/>
      <c r="S671" s="801"/>
      <c r="T671" s="801"/>
      <c r="U671" s="801"/>
      <c r="V671" s="802"/>
      <c r="W671" s="879"/>
      <c r="X671" s="228"/>
      <c r="Y671" s="960"/>
      <c r="Z671" s="960"/>
    </row>
    <row r="672" spans="1:26" x14ac:dyDescent="0.2">
      <c r="A672" s="483" t="s">
        <v>1</v>
      </c>
      <c r="B672" s="774" t="e">
        <f t="shared" ref="B672:E672" si="323">B669/B668*100-100</f>
        <v>#DIV/0!</v>
      </c>
      <c r="C672" s="775" t="e">
        <f t="shared" si="323"/>
        <v>#DIV/0!</v>
      </c>
      <c r="D672" s="775" t="e">
        <f t="shared" si="323"/>
        <v>#DIV/0!</v>
      </c>
      <c r="E672" s="775" t="e">
        <f t="shared" si="323"/>
        <v>#DIV/0!</v>
      </c>
      <c r="F672" s="775" t="e">
        <f>F669/F668*100-100</f>
        <v>#DIV/0!</v>
      </c>
      <c r="G672" s="775" t="e">
        <f t="shared" ref="G672:N672" si="324">G669/G668*100-100</f>
        <v>#DIV/0!</v>
      </c>
      <c r="H672" s="787" t="e">
        <f t="shared" si="324"/>
        <v>#DIV/0!</v>
      </c>
      <c r="I672" s="774" t="e">
        <f t="shared" si="324"/>
        <v>#DIV/0!</v>
      </c>
      <c r="J672" s="775" t="e">
        <f t="shared" si="324"/>
        <v>#DIV/0!</v>
      </c>
      <c r="K672" s="775" t="e">
        <f t="shared" si="324"/>
        <v>#DIV/0!</v>
      </c>
      <c r="L672" s="775" t="e">
        <f t="shared" si="324"/>
        <v>#DIV/0!</v>
      </c>
      <c r="M672" s="775" t="e">
        <f t="shared" si="324"/>
        <v>#DIV/0!</v>
      </c>
      <c r="N672" s="775" t="e">
        <f t="shared" si="324"/>
        <v>#DIV/0!</v>
      </c>
      <c r="O672" s="787" t="e">
        <f>O669/O668*100-100</f>
        <v>#DIV/0!</v>
      </c>
      <c r="P672" s="774" t="e">
        <f t="shared" ref="P672:W672" si="325">P669/P668*100-100</f>
        <v>#DIV/0!</v>
      </c>
      <c r="Q672" s="775" t="e">
        <f t="shared" si="325"/>
        <v>#DIV/0!</v>
      </c>
      <c r="R672" s="775" t="e">
        <f t="shared" si="325"/>
        <v>#DIV/0!</v>
      </c>
      <c r="S672" s="775" t="e">
        <f t="shared" si="325"/>
        <v>#DIV/0!</v>
      </c>
      <c r="T672" s="775" t="e">
        <f t="shared" si="325"/>
        <v>#DIV/0!</v>
      </c>
      <c r="U672" s="775" t="e">
        <f t="shared" si="325"/>
        <v>#DIV/0!</v>
      </c>
      <c r="V672" s="787" t="e">
        <f t="shared" si="325"/>
        <v>#DIV/0!</v>
      </c>
      <c r="W672" s="480" t="e">
        <f t="shared" si="325"/>
        <v>#DIV/0!</v>
      </c>
      <c r="X672" s="547"/>
      <c r="Y672" s="210"/>
      <c r="Z672" s="210"/>
    </row>
    <row r="673" spans="1:26" ht="13.5" thickBot="1" x14ac:dyDescent="0.25">
      <c r="A673" s="484" t="s">
        <v>27</v>
      </c>
      <c r="B673" s="220">
        <f>B669-B641</f>
        <v>0</v>
      </c>
      <c r="C673" s="221">
        <f t="shared" ref="C673:W673" si="326">C669-C641</f>
        <v>0</v>
      </c>
      <c r="D673" s="221">
        <f t="shared" si="326"/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6">
        <f t="shared" si="326"/>
        <v>0</v>
      </c>
      <c r="I673" s="220">
        <f t="shared" si="326"/>
        <v>0</v>
      </c>
      <c r="J673" s="221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6">
        <f t="shared" si="326"/>
        <v>0</v>
      </c>
      <c r="P673" s="220">
        <f t="shared" si="326"/>
        <v>0</v>
      </c>
      <c r="Q673" s="221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6">
        <f t="shared" si="326"/>
        <v>0</v>
      </c>
      <c r="W673" s="370">
        <f t="shared" si="326"/>
        <v>0</v>
      </c>
      <c r="X673" s="210"/>
      <c r="Y673" s="960"/>
      <c r="Z673" s="960"/>
    </row>
    <row r="674" spans="1:26" x14ac:dyDescent="0.2">
      <c r="A674" s="267" t="s">
        <v>51</v>
      </c>
      <c r="B674" s="851">
        <v>589</v>
      </c>
      <c r="C674" s="852">
        <v>593</v>
      </c>
      <c r="D674" s="852">
        <v>592</v>
      </c>
      <c r="E674" s="852">
        <v>118</v>
      </c>
      <c r="F674" s="852">
        <v>587</v>
      </c>
      <c r="G674" s="852">
        <v>588</v>
      </c>
      <c r="H674" s="853">
        <v>586</v>
      </c>
      <c r="I674" s="854">
        <v>575</v>
      </c>
      <c r="J674" s="852">
        <v>575</v>
      </c>
      <c r="K674" s="852">
        <v>588</v>
      </c>
      <c r="L674" s="852">
        <v>142</v>
      </c>
      <c r="M674" s="852">
        <v>592</v>
      </c>
      <c r="N674" s="852">
        <v>579</v>
      </c>
      <c r="O674" s="855">
        <v>575</v>
      </c>
      <c r="P674" s="851">
        <v>583</v>
      </c>
      <c r="Q674" s="852">
        <v>587</v>
      </c>
      <c r="R674" s="852">
        <v>597</v>
      </c>
      <c r="S674" s="852">
        <v>103</v>
      </c>
      <c r="T674" s="852">
        <v>600</v>
      </c>
      <c r="U674" s="852">
        <v>592</v>
      </c>
      <c r="V674" s="853">
        <v>592</v>
      </c>
      <c r="W674" s="371">
        <f>SUM(B674:V674)</f>
        <v>10933</v>
      </c>
      <c r="X674" s="960" t="s">
        <v>56</v>
      </c>
      <c r="Y674" s="265">
        <f>W660-W674</f>
        <v>57</v>
      </c>
      <c r="Z674" s="266">
        <f>Y674/W674</f>
        <v>5.213573584560505E-3</v>
      </c>
    </row>
    <row r="675" spans="1:26" x14ac:dyDescent="0.2">
      <c r="A675" s="267" t="s">
        <v>28</v>
      </c>
      <c r="B675" s="979">
        <v>156.80000000000007</v>
      </c>
      <c r="C675" s="980">
        <v>156.80000000000007</v>
      </c>
      <c r="D675" s="980">
        <v>156.80000000000007</v>
      </c>
      <c r="E675" s="980">
        <v>156.80000000000007</v>
      </c>
      <c r="F675" s="980">
        <v>156.80000000000007</v>
      </c>
      <c r="G675" s="980">
        <v>156.80000000000007</v>
      </c>
      <c r="H675" s="981">
        <v>156.80000000000007</v>
      </c>
      <c r="I675" s="979">
        <v>156.80000000000007</v>
      </c>
      <c r="J675" s="980">
        <v>156.80000000000007</v>
      </c>
      <c r="K675" s="980">
        <v>156.80000000000007</v>
      </c>
      <c r="L675" s="980">
        <v>156.80000000000007</v>
      </c>
      <c r="M675" s="980">
        <v>156.80000000000007</v>
      </c>
      <c r="N675" s="980">
        <v>156.80000000000007</v>
      </c>
      <c r="O675" s="981">
        <v>156.80000000000007</v>
      </c>
      <c r="P675" s="979">
        <v>156.80000000000007</v>
      </c>
      <c r="Q675" s="980">
        <v>156.80000000000007</v>
      </c>
      <c r="R675" s="980">
        <v>156.80000000000007</v>
      </c>
      <c r="S675" s="980">
        <v>156.80000000000007</v>
      </c>
      <c r="T675" s="980">
        <v>156.80000000000007</v>
      </c>
      <c r="U675" s="980">
        <v>156.80000000000007</v>
      </c>
      <c r="V675" s="981">
        <v>156.80000000000007</v>
      </c>
      <c r="W675" s="961">
        <v>157.39618699399321</v>
      </c>
      <c r="X675" s="960" t="s">
        <v>57</v>
      </c>
      <c r="Y675" s="960">
        <v>157.5</v>
      </c>
      <c r="Z675" s="960"/>
    </row>
    <row r="676" spans="1:26" ht="13.5" thickBot="1" x14ac:dyDescent="0.25">
      <c r="A676" s="268" t="s">
        <v>26</v>
      </c>
      <c r="B676" s="216">
        <f>(B675-B661)</f>
        <v>-0.59999999999999432</v>
      </c>
      <c r="C676" s="217">
        <f t="shared" ref="C676:V676" si="327">(C675-C661)</f>
        <v>-0.59999999999999432</v>
      </c>
      <c r="D676" s="217">
        <f t="shared" si="327"/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322">
        <f t="shared" si="327"/>
        <v>-0.59999999999999432</v>
      </c>
      <c r="I676" s="216">
        <f t="shared" si="327"/>
        <v>-0.59999999999999432</v>
      </c>
      <c r="J676" s="217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322">
        <f t="shared" si="327"/>
        <v>-0.59999999999999432</v>
      </c>
      <c r="P676" s="216">
        <f t="shared" si="327"/>
        <v>-0.59999999999999432</v>
      </c>
      <c r="Q676" s="217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322">
        <f t="shared" si="327"/>
        <v>-0.59999999999999432</v>
      </c>
      <c r="W676" s="333"/>
      <c r="X676" s="960" t="s">
        <v>26</v>
      </c>
      <c r="Y676" s="960">
        <f>Y675-Y647</f>
        <v>-1.3100000000000023</v>
      </c>
      <c r="Z676" s="960"/>
    </row>
    <row r="679" spans="1:26" ht="13.5" thickBot="1" x14ac:dyDescent="0.25"/>
    <row r="680" spans="1:26" ht="13.5" thickBot="1" x14ac:dyDescent="0.25">
      <c r="A680" s="230" t="s">
        <v>262</v>
      </c>
      <c r="B680" s="1066" t="s">
        <v>53</v>
      </c>
      <c r="C680" s="1067"/>
      <c r="D680" s="1067"/>
      <c r="E680" s="1067"/>
      <c r="F680" s="1067"/>
      <c r="G680" s="1067"/>
      <c r="H680" s="1068"/>
      <c r="I680" s="1066" t="s">
        <v>114</v>
      </c>
      <c r="J680" s="1067"/>
      <c r="K680" s="1067"/>
      <c r="L680" s="1067"/>
      <c r="M680" s="1067"/>
      <c r="N680" s="1067"/>
      <c r="O680" s="1068"/>
      <c r="P680" s="1066" t="s">
        <v>63</v>
      </c>
      <c r="Q680" s="1067"/>
      <c r="R680" s="1067"/>
      <c r="S680" s="1067"/>
      <c r="T680" s="1067"/>
      <c r="U680" s="1067"/>
      <c r="V680" s="1068"/>
      <c r="W680" s="965" t="s">
        <v>55</v>
      </c>
      <c r="X680" s="966"/>
      <c r="Y680" s="966"/>
      <c r="Z680" s="966"/>
    </row>
    <row r="681" spans="1:26" x14ac:dyDescent="0.2">
      <c r="A681" s="231" t="s">
        <v>54</v>
      </c>
      <c r="B681" s="968">
        <v>1</v>
      </c>
      <c r="C681" s="969">
        <v>2</v>
      </c>
      <c r="D681" s="969">
        <v>3</v>
      </c>
      <c r="E681" s="969">
        <v>4</v>
      </c>
      <c r="F681" s="969">
        <v>5</v>
      </c>
      <c r="G681" s="969">
        <v>6</v>
      </c>
      <c r="H681" s="970">
        <v>7</v>
      </c>
      <c r="I681" s="968">
        <v>1</v>
      </c>
      <c r="J681" s="969">
        <v>2</v>
      </c>
      <c r="K681" s="969">
        <v>3</v>
      </c>
      <c r="L681" s="969">
        <v>4</v>
      </c>
      <c r="M681" s="969">
        <v>5</v>
      </c>
      <c r="N681" s="969">
        <v>6</v>
      </c>
      <c r="O681" s="970">
        <v>7</v>
      </c>
      <c r="P681" s="968">
        <v>1</v>
      </c>
      <c r="Q681" s="969">
        <v>2</v>
      </c>
      <c r="R681" s="969">
        <v>3</v>
      </c>
      <c r="S681" s="969">
        <v>4</v>
      </c>
      <c r="T681" s="969">
        <v>5</v>
      </c>
      <c r="U681" s="969">
        <v>6</v>
      </c>
      <c r="V681" s="970">
        <v>7</v>
      </c>
      <c r="W681" s="976"/>
      <c r="X681" s="966"/>
      <c r="Y681" s="966"/>
      <c r="Z681" s="966"/>
    </row>
    <row r="682" spans="1:26" x14ac:dyDescent="0.2">
      <c r="A682" s="236" t="s">
        <v>3</v>
      </c>
      <c r="B682" s="849">
        <v>4158</v>
      </c>
      <c r="C682" s="849">
        <v>4158</v>
      </c>
      <c r="D682" s="849">
        <v>4158</v>
      </c>
      <c r="E682" s="849">
        <v>4158</v>
      </c>
      <c r="F682" s="849">
        <v>4158</v>
      </c>
      <c r="G682" s="849">
        <v>4158</v>
      </c>
      <c r="H682" s="848">
        <v>4158</v>
      </c>
      <c r="I682" s="874">
        <v>4158</v>
      </c>
      <c r="J682" s="849">
        <v>4158</v>
      </c>
      <c r="K682" s="849">
        <v>4158</v>
      </c>
      <c r="L682" s="849">
        <v>4158</v>
      </c>
      <c r="M682" s="849">
        <v>4158</v>
      </c>
      <c r="N682" s="849">
        <v>4158</v>
      </c>
      <c r="O682" s="848">
        <v>4158</v>
      </c>
      <c r="P682" s="874">
        <v>4158</v>
      </c>
      <c r="Q682" s="849">
        <v>4158</v>
      </c>
      <c r="R682" s="849">
        <v>4158</v>
      </c>
      <c r="S682" s="849">
        <v>4158</v>
      </c>
      <c r="T682" s="849">
        <v>4158</v>
      </c>
      <c r="U682" s="849">
        <v>4158</v>
      </c>
      <c r="V682" s="848">
        <v>4158</v>
      </c>
      <c r="W682" s="869">
        <v>4158</v>
      </c>
      <c r="X682" s="210"/>
      <c r="Y682" s="313"/>
      <c r="Z682" s="313"/>
    </row>
    <row r="683" spans="1:26" x14ac:dyDescent="0.2">
      <c r="A683" s="241" t="s">
        <v>6</v>
      </c>
      <c r="B683" s="300">
        <v>4585</v>
      </c>
      <c r="C683" s="301">
        <v>4868</v>
      </c>
      <c r="D683" s="301">
        <v>4983</v>
      </c>
      <c r="E683" s="301">
        <v>4922</v>
      </c>
      <c r="F683" s="301">
        <v>4821</v>
      </c>
      <c r="G683" s="301">
        <v>4764</v>
      </c>
      <c r="H683" s="394">
        <v>4796</v>
      </c>
      <c r="I683" s="300">
        <v>4871</v>
      </c>
      <c r="J683" s="301">
        <v>4968</v>
      </c>
      <c r="K683" s="301">
        <v>4979</v>
      </c>
      <c r="L683" s="301">
        <v>4405</v>
      </c>
      <c r="M683" s="301">
        <v>4904</v>
      </c>
      <c r="N683" s="301">
        <v>4645</v>
      </c>
      <c r="O683" s="394">
        <v>4959</v>
      </c>
      <c r="P683" s="300">
        <v>4709</v>
      </c>
      <c r="Q683" s="301">
        <v>4944</v>
      </c>
      <c r="R683" s="301">
        <v>5019</v>
      </c>
      <c r="S683" s="301">
        <v>4484</v>
      </c>
      <c r="T683" s="301">
        <v>4991</v>
      </c>
      <c r="U683" s="301">
        <v>5056</v>
      </c>
      <c r="V683" s="394">
        <v>4950</v>
      </c>
      <c r="W683" s="317">
        <v>4864</v>
      </c>
      <c r="X683" s="228"/>
      <c r="Y683" s="966"/>
      <c r="Z683" s="966"/>
    </row>
    <row r="684" spans="1:26" x14ac:dyDescent="0.2">
      <c r="A684" s="231" t="s">
        <v>7</v>
      </c>
      <c r="B684" s="302">
        <v>73.8</v>
      </c>
      <c r="C684" s="303">
        <v>66.7</v>
      </c>
      <c r="D684" s="304">
        <v>71.400000000000006</v>
      </c>
      <c r="E684" s="304">
        <v>75</v>
      </c>
      <c r="F684" s="304">
        <v>64.3</v>
      </c>
      <c r="G684" s="304">
        <v>47.6</v>
      </c>
      <c r="H684" s="395">
        <v>61.9</v>
      </c>
      <c r="I684" s="548">
        <v>73.2</v>
      </c>
      <c r="J684" s="304">
        <v>71.400000000000006</v>
      </c>
      <c r="K684" s="304">
        <v>65.099999999999994</v>
      </c>
      <c r="L684" s="304">
        <v>83.3</v>
      </c>
      <c r="M684" s="304">
        <v>71.400000000000006</v>
      </c>
      <c r="N684" s="304">
        <v>69</v>
      </c>
      <c r="O684" s="395">
        <v>64.3</v>
      </c>
      <c r="P684" s="548">
        <v>78.599999999999994</v>
      </c>
      <c r="Q684" s="304">
        <v>81.099999999999994</v>
      </c>
      <c r="R684" s="304">
        <v>78.599999999999994</v>
      </c>
      <c r="S684" s="304">
        <v>68.8</v>
      </c>
      <c r="T684" s="304">
        <v>85.7</v>
      </c>
      <c r="U684" s="304">
        <v>88.1</v>
      </c>
      <c r="V684" s="395">
        <v>85.7</v>
      </c>
      <c r="W684" s="248">
        <v>68.7</v>
      </c>
      <c r="X684" s="210"/>
      <c r="Y684" s="210"/>
      <c r="Z684" s="210"/>
    </row>
    <row r="685" spans="1:26" ht="13.5" thickBot="1" x14ac:dyDescent="0.25">
      <c r="A685" s="256" t="s">
        <v>8</v>
      </c>
      <c r="B685" s="698">
        <v>0.106</v>
      </c>
      <c r="C685" s="699">
        <v>0.10100000000000001</v>
      </c>
      <c r="D685" s="801">
        <v>0.11</v>
      </c>
      <c r="E685" s="801">
        <v>0.11700000000000001</v>
      </c>
      <c r="F685" s="801">
        <v>0.126</v>
      </c>
      <c r="G685" s="801">
        <v>0.14299999999999999</v>
      </c>
      <c r="H685" s="802">
        <v>0.108</v>
      </c>
      <c r="I685" s="809">
        <v>0.105</v>
      </c>
      <c r="J685" s="801">
        <v>9.8000000000000004E-2</v>
      </c>
      <c r="K685" s="801">
        <v>0.105</v>
      </c>
      <c r="L685" s="801">
        <v>7.1999999999999995E-2</v>
      </c>
      <c r="M685" s="801">
        <v>0.10100000000000001</v>
      </c>
      <c r="N685" s="801">
        <v>0.109</v>
      </c>
      <c r="O685" s="802">
        <v>9.8000000000000004E-2</v>
      </c>
      <c r="P685" s="809">
        <v>7.8E-2</v>
      </c>
      <c r="Q685" s="801">
        <v>7.6999999999999999E-2</v>
      </c>
      <c r="R685" s="801">
        <v>9.9000000000000005E-2</v>
      </c>
      <c r="S685" s="801">
        <v>0.1</v>
      </c>
      <c r="T685" s="801">
        <v>6.3E-2</v>
      </c>
      <c r="U685" s="801">
        <v>6.9000000000000006E-2</v>
      </c>
      <c r="V685" s="802">
        <v>7.0999999999999994E-2</v>
      </c>
      <c r="W685" s="879">
        <v>0.10299999999999999</v>
      </c>
      <c r="X685" s="228"/>
      <c r="Y685" s="966"/>
      <c r="Z685" s="966"/>
    </row>
    <row r="686" spans="1:26" x14ac:dyDescent="0.2">
      <c r="A686" s="483" t="s">
        <v>1</v>
      </c>
      <c r="B686" s="774">
        <f t="shared" ref="B686:E686" si="328">B683/B682*100-100</f>
        <v>10.269360269360277</v>
      </c>
      <c r="C686" s="775">
        <f t="shared" si="328"/>
        <v>17.07551707551707</v>
      </c>
      <c r="D686" s="775">
        <f t="shared" si="328"/>
        <v>19.841269841269835</v>
      </c>
      <c r="E686" s="775">
        <f t="shared" si="328"/>
        <v>18.374218374218373</v>
      </c>
      <c r="F686" s="775">
        <f>F683/F682*100-100</f>
        <v>15.945165945165954</v>
      </c>
      <c r="G686" s="775">
        <f t="shared" ref="G686:N686" si="329">G683/G682*100-100</f>
        <v>14.57431457431457</v>
      </c>
      <c r="H686" s="787">
        <f t="shared" si="329"/>
        <v>15.343915343915342</v>
      </c>
      <c r="I686" s="774">
        <f t="shared" si="329"/>
        <v>17.14766714766715</v>
      </c>
      <c r="J686" s="775">
        <f t="shared" si="329"/>
        <v>19.480519480519476</v>
      </c>
      <c r="K686" s="775">
        <f t="shared" si="329"/>
        <v>19.745069745069756</v>
      </c>
      <c r="L686" s="775">
        <f t="shared" si="329"/>
        <v>5.9403559403559285</v>
      </c>
      <c r="M686" s="775">
        <f t="shared" si="329"/>
        <v>17.941317941317948</v>
      </c>
      <c r="N686" s="775">
        <f t="shared" si="329"/>
        <v>11.712361712361712</v>
      </c>
      <c r="O686" s="787">
        <f>O683/O682*100-100</f>
        <v>19.264069264069278</v>
      </c>
      <c r="P686" s="774">
        <f t="shared" ref="P686:W686" si="330">P683/P682*100-100</f>
        <v>13.251563251563255</v>
      </c>
      <c r="Q686" s="775">
        <f t="shared" si="330"/>
        <v>18.903318903318905</v>
      </c>
      <c r="R686" s="775">
        <f t="shared" si="330"/>
        <v>20.707070707070699</v>
      </c>
      <c r="S686" s="775">
        <f t="shared" si="330"/>
        <v>7.8403078403078439</v>
      </c>
      <c r="T686" s="775">
        <f t="shared" si="330"/>
        <v>20.03367003367002</v>
      </c>
      <c r="U686" s="775">
        <f t="shared" si="330"/>
        <v>21.59692159692159</v>
      </c>
      <c r="V686" s="787">
        <f t="shared" si="330"/>
        <v>19.047619047619051</v>
      </c>
      <c r="W686" s="480">
        <f t="shared" si="330"/>
        <v>16.979316979316977</v>
      </c>
      <c r="X686" s="547"/>
      <c r="Y686" s="210"/>
      <c r="Z686" s="210"/>
    </row>
    <row r="687" spans="1:26" ht="13.5" thickBot="1" x14ac:dyDescent="0.25">
      <c r="A687" s="484" t="s">
        <v>27</v>
      </c>
      <c r="B687" s="220">
        <f>B683-B655</f>
        <v>-81</v>
      </c>
      <c r="C687" s="221">
        <f t="shared" ref="C687:V687" si="331">C683-C655</f>
        <v>57</v>
      </c>
      <c r="D687" s="221">
        <f t="shared" si="331"/>
        <v>-119</v>
      </c>
      <c r="E687" s="221">
        <f t="shared" si="331"/>
        <v>110</v>
      </c>
      <c r="F687" s="221">
        <f t="shared" si="331"/>
        <v>101</v>
      </c>
      <c r="G687" s="221">
        <f t="shared" si="331"/>
        <v>-33</v>
      </c>
      <c r="H687" s="226">
        <f t="shared" si="331"/>
        <v>59</v>
      </c>
      <c r="I687" s="220">
        <f t="shared" si="331"/>
        <v>205</v>
      </c>
      <c r="J687" s="221">
        <f t="shared" si="331"/>
        <v>-55</v>
      </c>
      <c r="K687" s="221">
        <f t="shared" si="331"/>
        <v>33</v>
      </c>
      <c r="L687" s="221">
        <f t="shared" si="331"/>
        <v>122</v>
      </c>
      <c r="M687" s="221">
        <f t="shared" si="331"/>
        <v>-9</v>
      </c>
      <c r="N687" s="221">
        <f t="shared" si="331"/>
        <v>-68</v>
      </c>
      <c r="O687" s="226">
        <f t="shared" si="331"/>
        <v>113</v>
      </c>
      <c r="P687" s="220">
        <f t="shared" si="331"/>
        <v>11</v>
      </c>
      <c r="Q687" s="221">
        <f t="shared" si="331"/>
        <v>-53</v>
      </c>
      <c r="R687" s="221">
        <f t="shared" si="331"/>
        <v>78</v>
      </c>
      <c r="S687" s="221">
        <f t="shared" si="331"/>
        <v>-310</v>
      </c>
      <c r="T687" s="221">
        <f t="shared" si="331"/>
        <v>58</v>
      </c>
      <c r="U687" s="221">
        <f t="shared" si="331"/>
        <v>99</v>
      </c>
      <c r="V687" s="226">
        <f t="shared" si="331"/>
        <v>145</v>
      </c>
      <c r="W687" s="370">
        <f>W683-W655</f>
        <v>27</v>
      </c>
      <c r="X687" s="210"/>
      <c r="Y687" s="966"/>
      <c r="Z687" s="966"/>
    </row>
    <row r="688" spans="1:26" x14ac:dyDescent="0.2">
      <c r="A688" s="267" t="s">
        <v>51</v>
      </c>
      <c r="B688" s="851">
        <v>588</v>
      </c>
      <c r="C688" s="852">
        <v>593</v>
      </c>
      <c r="D688" s="852">
        <v>590</v>
      </c>
      <c r="E688" s="852">
        <v>105</v>
      </c>
      <c r="F688" s="852">
        <v>585</v>
      </c>
      <c r="G688" s="852">
        <v>588</v>
      </c>
      <c r="H688" s="853">
        <v>585</v>
      </c>
      <c r="I688" s="854">
        <v>572</v>
      </c>
      <c r="J688" s="852">
        <v>569</v>
      </c>
      <c r="K688" s="852">
        <v>585</v>
      </c>
      <c r="L688" s="852">
        <v>140</v>
      </c>
      <c r="M688" s="852">
        <v>590</v>
      </c>
      <c r="N688" s="852">
        <v>577</v>
      </c>
      <c r="O688" s="855">
        <v>573</v>
      </c>
      <c r="P688" s="851">
        <v>582</v>
      </c>
      <c r="Q688" s="852">
        <v>586</v>
      </c>
      <c r="R688" s="852">
        <v>595</v>
      </c>
      <c r="S688" s="852">
        <v>97</v>
      </c>
      <c r="T688" s="852">
        <v>597</v>
      </c>
      <c r="U688" s="852">
        <v>591</v>
      </c>
      <c r="V688" s="853">
        <v>591</v>
      </c>
      <c r="W688" s="371">
        <f>SUM(B688:V688)</f>
        <v>10879</v>
      </c>
      <c r="X688" s="966" t="s">
        <v>56</v>
      </c>
      <c r="Y688" s="265">
        <f>W674-W688</f>
        <v>54</v>
      </c>
      <c r="Z688" s="266">
        <f>Y688/W688</f>
        <v>4.9636915157643168E-3</v>
      </c>
    </row>
    <row r="689" spans="1:26" x14ac:dyDescent="0.2">
      <c r="A689" s="267" t="s">
        <v>28</v>
      </c>
      <c r="B689" s="971"/>
      <c r="C689" s="972"/>
      <c r="D689" s="972"/>
      <c r="E689" s="972"/>
      <c r="F689" s="972"/>
      <c r="G689" s="972"/>
      <c r="H689" s="973"/>
      <c r="I689" s="971"/>
      <c r="J689" s="972"/>
      <c r="K689" s="972"/>
      <c r="L689" s="972"/>
      <c r="M689" s="972"/>
      <c r="N689" s="972"/>
      <c r="O689" s="973"/>
      <c r="P689" s="971"/>
      <c r="Q689" s="972"/>
      <c r="R689" s="972"/>
      <c r="S689" s="972"/>
      <c r="T689" s="972"/>
      <c r="U689" s="972"/>
      <c r="V689" s="973"/>
      <c r="W689" s="967"/>
      <c r="X689" s="966" t="s">
        <v>57</v>
      </c>
      <c r="Y689" s="966">
        <v>156.83000000000001</v>
      </c>
      <c r="Z689" s="966"/>
    </row>
    <row r="690" spans="1:26" ht="13.5" thickBot="1" x14ac:dyDescent="0.25">
      <c r="A690" s="268" t="s">
        <v>26</v>
      </c>
      <c r="B690" s="216">
        <f t="shared" ref="B690:V690" si="332">(B689-B674)</f>
        <v>-589</v>
      </c>
      <c r="C690" s="217">
        <f t="shared" si="332"/>
        <v>-593</v>
      </c>
      <c r="D690" s="217">
        <f t="shared" si="332"/>
        <v>-592</v>
      </c>
      <c r="E690" s="217">
        <f t="shared" si="332"/>
        <v>-118</v>
      </c>
      <c r="F690" s="217">
        <f t="shared" si="332"/>
        <v>-587</v>
      </c>
      <c r="G690" s="217">
        <f t="shared" si="332"/>
        <v>-588</v>
      </c>
      <c r="H690" s="322">
        <f t="shared" si="332"/>
        <v>-586</v>
      </c>
      <c r="I690" s="216">
        <f t="shared" si="332"/>
        <v>-575</v>
      </c>
      <c r="J690" s="217">
        <f t="shared" si="332"/>
        <v>-575</v>
      </c>
      <c r="K690" s="217">
        <f t="shared" si="332"/>
        <v>-588</v>
      </c>
      <c r="L690" s="217">
        <f t="shared" si="332"/>
        <v>-142</v>
      </c>
      <c r="M690" s="217">
        <f t="shared" si="332"/>
        <v>-592</v>
      </c>
      <c r="N690" s="217">
        <f t="shared" si="332"/>
        <v>-579</v>
      </c>
      <c r="O690" s="322">
        <f t="shared" si="332"/>
        <v>-575</v>
      </c>
      <c r="P690" s="216">
        <f t="shared" si="332"/>
        <v>-583</v>
      </c>
      <c r="Q690" s="217">
        <f t="shared" si="332"/>
        <v>-587</v>
      </c>
      <c r="R690" s="217">
        <f t="shared" si="332"/>
        <v>-597</v>
      </c>
      <c r="S690" s="217">
        <f t="shared" si="332"/>
        <v>-103</v>
      </c>
      <c r="T690" s="217">
        <f t="shared" si="332"/>
        <v>-600</v>
      </c>
      <c r="U690" s="217">
        <f t="shared" si="332"/>
        <v>-592</v>
      </c>
      <c r="V690" s="322">
        <f t="shared" si="332"/>
        <v>-592</v>
      </c>
      <c r="W690" s="333"/>
      <c r="X690" s="966" t="s">
        <v>26</v>
      </c>
      <c r="Y690" s="966">
        <f>Y689-Y675</f>
        <v>-0.66999999999998749</v>
      </c>
      <c r="Z690" s="966"/>
    </row>
    <row r="693" spans="1:26" ht="13.5" thickBot="1" x14ac:dyDescent="0.25"/>
    <row r="694" spans="1:26" ht="13.5" thickBot="1" x14ac:dyDescent="0.25">
      <c r="A694" s="230" t="s">
        <v>263</v>
      </c>
      <c r="B694" s="1066" t="s">
        <v>53</v>
      </c>
      <c r="C694" s="1067"/>
      <c r="D694" s="1067"/>
      <c r="E694" s="1067"/>
      <c r="F694" s="1067"/>
      <c r="G694" s="1067"/>
      <c r="H694" s="1068"/>
      <c r="I694" s="1066" t="s">
        <v>114</v>
      </c>
      <c r="J694" s="1067"/>
      <c r="K694" s="1067"/>
      <c r="L694" s="1067"/>
      <c r="M694" s="1067"/>
      <c r="N694" s="1067"/>
      <c r="O694" s="1068"/>
      <c r="P694" s="1066" t="s">
        <v>63</v>
      </c>
      <c r="Q694" s="1067"/>
      <c r="R694" s="1067"/>
      <c r="S694" s="1067"/>
      <c r="T694" s="1067"/>
      <c r="U694" s="1067"/>
      <c r="V694" s="1068"/>
      <c r="W694" s="984" t="s">
        <v>55</v>
      </c>
      <c r="X694" s="986"/>
      <c r="Y694" s="986"/>
      <c r="Z694" s="986"/>
    </row>
    <row r="695" spans="1:26" x14ac:dyDescent="0.2">
      <c r="A695" s="231" t="s">
        <v>54</v>
      </c>
      <c r="B695" s="990">
        <v>1</v>
      </c>
      <c r="C695" s="991">
        <v>2</v>
      </c>
      <c r="D695" s="991">
        <v>3</v>
      </c>
      <c r="E695" s="991">
        <v>4</v>
      </c>
      <c r="F695" s="991">
        <v>5</v>
      </c>
      <c r="G695" s="991">
        <v>6</v>
      </c>
      <c r="H695" s="992">
        <v>7</v>
      </c>
      <c r="I695" s="990">
        <v>1</v>
      </c>
      <c r="J695" s="991">
        <v>2</v>
      </c>
      <c r="K695" s="991">
        <v>3</v>
      </c>
      <c r="L695" s="991">
        <v>4</v>
      </c>
      <c r="M695" s="991">
        <v>5</v>
      </c>
      <c r="N695" s="991">
        <v>6</v>
      </c>
      <c r="O695" s="992">
        <v>7</v>
      </c>
      <c r="P695" s="990">
        <v>1</v>
      </c>
      <c r="Q695" s="991">
        <v>2</v>
      </c>
      <c r="R695" s="991">
        <v>3</v>
      </c>
      <c r="S695" s="991">
        <v>4</v>
      </c>
      <c r="T695" s="991">
        <v>5</v>
      </c>
      <c r="U695" s="991">
        <v>6</v>
      </c>
      <c r="V695" s="992">
        <v>7</v>
      </c>
      <c r="W695" s="985"/>
      <c r="X695" s="986"/>
      <c r="Y695" s="986"/>
      <c r="Z695" s="986"/>
    </row>
    <row r="696" spans="1:26" x14ac:dyDescent="0.2">
      <c r="A696" s="236" t="s">
        <v>3</v>
      </c>
      <c r="B696" s="849">
        <v>4176</v>
      </c>
      <c r="C696" s="849">
        <v>4176</v>
      </c>
      <c r="D696" s="849">
        <v>4176</v>
      </c>
      <c r="E696" s="849">
        <v>4176</v>
      </c>
      <c r="F696" s="849">
        <v>4176</v>
      </c>
      <c r="G696" s="849">
        <v>4176</v>
      </c>
      <c r="H696" s="848">
        <v>4176</v>
      </c>
      <c r="I696" s="874">
        <v>4176</v>
      </c>
      <c r="J696" s="849">
        <v>4176</v>
      </c>
      <c r="K696" s="849">
        <v>4176</v>
      </c>
      <c r="L696" s="849">
        <v>4176</v>
      </c>
      <c r="M696" s="849">
        <v>4176</v>
      </c>
      <c r="N696" s="849">
        <v>4176</v>
      </c>
      <c r="O696" s="848">
        <v>4176</v>
      </c>
      <c r="P696" s="874">
        <v>4176</v>
      </c>
      <c r="Q696" s="849">
        <v>4176</v>
      </c>
      <c r="R696" s="849">
        <v>4176</v>
      </c>
      <c r="S696" s="849">
        <v>4176</v>
      </c>
      <c r="T696" s="849">
        <v>4176</v>
      </c>
      <c r="U696" s="849">
        <v>4176</v>
      </c>
      <c r="V696" s="848">
        <v>4176</v>
      </c>
      <c r="W696" s="869">
        <v>4176</v>
      </c>
      <c r="X696" s="210"/>
      <c r="Y696" s="313"/>
      <c r="Z696" s="313"/>
    </row>
    <row r="697" spans="1:26" x14ac:dyDescent="0.2">
      <c r="A697" s="241" t="s">
        <v>6</v>
      </c>
      <c r="B697" s="300"/>
      <c r="C697" s="301"/>
      <c r="D697" s="301"/>
      <c r="E697" s="301"/>
      <c r="F697" s="301"/>
      <c r="G697" s="301"/>
      <c r="H697" s="394"/>
      <c r="I697" s="300"/>
      <c r="J697" s="301"/>
      <c r="K697" s="301"/>
      <c r="L697" s="301"/>
      <c r="M697" s="301"/>
      <c r="N697" s="301"/>
      <c r="O697" s="394"/>
      <c r="P697" s="300"/>
      <c r="Q697" s="301"/>
      <c r="R697" s="301"/>
      <c r="S697" s="301"/>
      <c r="T697" s="301"/>
      <c r="U697" s="301"/>
      <c r="V697" s="394"/>
      <c r="W697" s="317"/>
      <c r="X697" s="228"/>
      <c r="Y697" s="986"/>
      <c r="Z697" s="986"/>
    </row>
    <row r="698" spans="1:26" x14ac:dyDescent="0.2">
      <c r="A698" s="231" t="s">
        <v>7</v>
      </c>
      <c r="B698" s="302"/>
      <c r="C698" s="303"/>
      <c r="D698" s="304"/>
      <c r="E698" s="304"/>
      <c r="F698" s="304"/>
      <c r="G698" s="304"/>
      <c r="H698" s="395"/>
      <c r="I698" s="548"/>
      <c r="J698" s="304"/>
      <c r="K698" s="304"/>
      <c r="L698" s="304"/>
      <c r="M698" s="304"/>
      <c r="N698" s="304"/>
      <c r="O698" s="395"/>
      <c r="P698" s="548"/>
      <c r="Q698" s="304"/>
      <c r="R698" s="304"/>
      <c r="S698" s="304"/>
      <c r="T698" s="304"/>
      <c r="U698" s="304"/>
      <c r="V698" s="395"/>
      <c r="W698" s="248"/>
      <c r="X698" s="210"/>
      <c r="Y698" s="210"/>
      <c r="Z698" s="210"/>
    </row>
    <row r="699" spans="1:26" ht="13.5" thickBot="1" x14ac:dyDescent="0.25">
      <c r="A699" s="256" t="s">
        <v>8</v>
      </c>
      <c r="B699" s="698"/>
      <c r="C699" s="699"/>
      <c r="D699" s="801"/>
      <c r="E699" s="801"/>
      <c r="F699" s="801"/>
      <c r="G699" s="801"/>
      <c r="H699" s="802"/>
      <c r="I699" s="809"/>
      <c r="J699" s="801"/>
      <c r="K699" s="801"/>
      <c r="L699" s="801"/>
      <c r="M699" s="801"/>
      <c r="N699" s="801"/>
      <c r="O699" s="802"/>
      <c r="P699" s="809"/>
      <c r="Q699" s="801"/>
      <c r="R699" s="801"/>
      <c r="S699" s="801"/>
      <c r="T699" s="801"/>
      <c r="U699" s="801"/>
      <c r="V699" s="802"/>
      <c r="W699" s="879"/>
      <c r="X699" s="228"/>
      <c r="Y699" s="986"/>
      <c r="Z699" s="986"/>
    </row>
    <row r="700" spans="1:26" x14ac:dyDescent="0.2">
      <c r="A700" s="483" t="s">
        <v>1</v>
      </c>
      <c r="B700" s="774">
        <f t="shared" ref="B700:E700" si="333">B697/B696*100-100</f>
        <v>-100</v>
      </c>
      <c r="C700" s="775">
        <f t="shared" si="333"/>
        <v>-100</v>
      </c>
      <c r="D700" s="775">
        <f t="shared" si="333"/>
        <v>-100</v>
      </c>
      <c r="E700" s="775">
        <f t="shared" si="333"/>
        <v>-100</v>
      </c>
      <c r="F700" s="775">
        <f>F697/F696*100-100</f>
        <v>-100</v>
      </c>
      <c r="G700" s="775">
        <f t="shared" ref="G700:N700" si="334">G697/G696*100-100</f>
        <v>-100</v>
      </c>
      <c r="H700" s="787">
        <f t="shared" si="334"/>
        <v>-100</v>
      </c>
      <c r="I700" s="774">
        <f t="shared" si="334"/>
        <v>-100</v>
      </c>
      <c r="J700" s="775">
        <f t="shared" si="334"/>
        <v>-100</v>
      </c>
      <c r="K700" s="775">
        <f t="shared" si="334"/>
        <v>-100</v>
      </c>
      <c r="L700" s="775">
        <f t="shared" si="334"/>
        <v>-100</v>
      </c>
      <c r="M700" s="775">
        <f t="shared" si="334"/>
        <v>-100</v>
      </c>
      <c r="N700" s="775">
        <f t="shared" si="334"/>
        <v>-100</v>
      </c>
      <c r="O700" s="787">
        <f>O697/O696*100-100</f>
        <v>-100</v>
      </c>
      <c r="P700" s="774">
        <f t="shared" ref="P700:W700" si="335">P697/P696*100-100</f>
        <v>-100</v>
      </c>
      <c r="Q700" s="775">
        <f t="shared" si="335"/>
        <v>-100</v>
      </c>
      <c r="R700" s="775">
        <f t="shared" si="335"/>
        <v>-100</v>
      </c>
      <c r="S700" s="775">
        <f t="shared" si="335"/>
        <v>-100</v>
      </c>
      <c r="T700" s="775">
        <f t="shared" si="335"/>
        <v>-100</v>
      </c>
      <c r="U700" s="775">
        <f t="shared" si="335"/>
        <v>-100</v>
      </c>
      <c r="V700" s="787">
        <f t="shared" si="335"/>
        <v>-100</v>
      </c>
      <c r="W700" s="480">
        <f t="shared" si="335"/>
        <v>-100</v>
      </c>
      <c r="X700" s="547"/>
      <c r="Y700" s="210"/>
      <c r="Z700" s="210"/>
    </row>
    <row r="701" spans="1:26" ht="13.5" thickBot="1" x14ac:dyDescent="0.25">
      <c r="A701" s="484" t="s">
        <v>27</v>
      </c>
      <c r="B701" s="220">
        <f>B697-B669</f>
        <v>0</v>
      </c>
      <c r="C701" s="221">
        <f t="shared" ref="C701:V701" si="336">C697-C669</f>
        <v>0</v>
      </c>
      <c r="D701" s="221">
        <f t="shared" si="336"/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6">
        <f t="shared" si="336"/>
        <v>0</v>
      </c>
      <c r="I701" s="220">
        <f t="shared" si="336"/>
        <v>0</v>
      </c>
      <c r="J701" s="221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6">
        <f t="shared" si="336"/>
        <v>0</v>
      </c>
      <c r="P701" s="220">
        <f t="shared" si="336"/>
        <v>0</v>
      </c>
      <c r="Q701" s="221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6">
        <f t="shared" si="336"/>
        <v>0</v>
      </c>
      <c r="W701" s="370">
        <f>W697-W669</f>
        <v>0</v>
      </c>
      <c r="X701" s="210"/>
      <c r="Y701" s="986"/>
      <c r="Z701" s="986"/>
    </row>
    <row r="702" spans="1:26" x14ac:dyDescent="0.2">
      <c r="A702" s="267" t="s">
        <v>51</v>
      </c>
      <c r="B702" s="851">
        <v>588</v>
      </c>
      <c r="C702" s="852">
        <v>590</v>
      </c>
      <c r="D702" s="852">
        <v>588</v>
      </c>
      <c r="E702" s="852">
        <v>99</v>
      </c>
      <c r="F702" s="852">
        <v>584</v>
      </c>
      <c r="G702" s="852">
        <v>586</v>
      </c>
      <c r="H702" s="853">
        <v>584</v>
      </c>
      <c r="I702" s="854">
        <v>567</v>
      </c>
      <c r="J702" s="852">
        <v>568</v>
      </c>
      <c r="K702" s="852">
        <v>581</v>
      </c>
      <c r="L702" s="852">
        <v>133</v>
      </c>
      <c r="M702" s="852">
        <v>587</v>
      </c>
      <c r="N702" s="852">
        <v>576</v>
      </c>
      <c r="O702" s="855">
        <v>570</v>
      </c>
      <c r="P702" s="851">
        <v>579</v>
      </c>
      <c r="Q702" s="852">
        <v>584</v>
      </c>
      <c r="R702" s="852">
        <v>592</v>
      </c>
      <c r="S702" s="852">
        <v>94</v>
      </c>
      <c r="T702" s="852">
        <v>595</v>
      </c>
      <c r="U702" s="852">
        <v>590</v>
      </c>
      <c r="V702" s="853">
        <v>590</v>
      </c>
      <c r="W702" s="371">
        <f>SUM(B702:V702)</f>
        <v>10825</v>
      </c>
      <c r="X702" s="986" t="s">
        <v>56</v>
      </c>
      <c r="Y702" s="265">
        <f>W688-W702</f>
        <v>54</v>
      </c>
      <c r="Z702" s="266">
        <f>Y702/W702</f>
        <v>4.9884526558891451E-3</v>
      </c>
    </row>
    <row r="703" spans="1:26" x14ac:dyDescent="0.2">
      <c r="A703" s="267" t="s">
        <v>28</v>
      </c>
      <c r="B703" s="993"/>
      <c r="C703" s="994"/>
      <c r="D703" s="994"/>
      <c r="E703" s="994"/>
      <c r="F703" s="994"/>
      <c r="G703" s="994"/>
      <c r="H703" s="995"/>
      <c r="I703" s="993"/>
      <c r="J703" s="994"/>
      <c r="K703" s="994"/>
      <c r="L703" s="994"/>
      <c r="M703" s="994"/>
      <c r="N703" s="994"/>
      <c r="O703" s="995"/>
      <c r="P703" s="993"/>
      <c r="Q703" s="994"/>
      <c r="R703" s="994"/>
      <c r="S703" s="994"/>
      <c r="T703" s="994"/>
      <c r="U703" s="994"/>
      <c r="V703" s="995"/>
      <c r="W703" s="989"/>
      <c r="X703" s="986" t="s">
        <v>57</v>
      </c>
      <c r="Y703" s="986">
        <v>156.44</v>
      </c>
      <c r="Z703" s="986"/>
    </row>
    <row r="704" spans="1:26" ht="13.5" thickBot="1" x14ac:dyDescent="0.25">
      <c r="A704" s="268" t="s">
        <v>26</v>
      </c>
      <c r="B704" s="216">
        <f t="shared" ref="B704:V704" si="337">(B703-B688)</f>
        <v>-588</v>
      </c>
      <c r="C704" s="217">
        <f t="shared" si="337"/>
        <v>-593</v>
      </c>
      <c r="D704" s="217">
        <f t="shared" si="337"/>
        <v>-590</v>
      </c>
      <c r="E704" s="217">
        <f t="shared" si="337"/>
        <v>-105</v>
      </c>
      <c r="F704" s="217">
        <f t="shared" si="337"/>
        <v>-585</v>
      </c>
      <c r="G704" s="217">
        <f t="shared" si="337"/>
        <v>-588</v>
      </c>
      <c r="H704" s="322">
        <f t="shared" si="337"/>
        <v>-585</v>
      </c>
      <c r="I704" s="216">
        <f t="shared" si="337"/>
        <v>-572</v>
      </c>
      <c r="J704" s="217">
        <f t="shared" si="337"/>
        <v>-569</v>
      </c>
      <c r="K704" s="217">
        <f t="shared" si="337"/>
        <v>-585</v>
      </c>
      <c r="L704" s="217">
        <f t="shared" si="337"/>
        <v>-140</v>
      </c>
      <c r="M704" s="217">
        <f t="shared" si="337"/>
        <v>-590</v>
      </c>
      <c r="N704" s="217">
        <f t="shared" si="337"/>
        <v>-577</v>
      </c>
      <c r="O704" s="322">
        <f t="shared" si="337"/>
        <v>-573</v>
      </c>
      <c r="P704" s="216">
        <f t="shared" si="337"/>
        <v>-582</v>
      </c>
      <c r="Q704" s="217">
        <f t="shared" si="337"/>
        <v>-586</v>
      </c>
      <c r="R704" s="217">
        <f t="shared" si="337"/>
        <v>-595</v>
      </c>
      <c r="S704" s="217">
        <f t="shared" si="337"/>
        <v>-97</v>
      </c>
      <c r="T704" s="217">
        <f t="shared" si="337"/>
        <v>-597</v>
      </c>
      <c r="U704" s="217">
        <f t="shared" si="337"/>
        <v>-591</v>
      </c>
      <c r="V704" s="322">
        <f t="shared" si="337"/>
        <v>-591</v>
      </c>
      <c r="W704" s="333"/>
      <c r="X704" s="986" t="s">
        <v>26</v>
      </c>
      <c r="Y704" s="986">
        <f>Y703-Y689</f>
        <v>-0.39000000000001478</v>
      </c>
      <c r="Z704" s="986"/>
    </row>
  </sheetData>
  <mergeCells count="339">
    <mergeCell ref="B694:H694"/>
    <mergeCell ref="I694:O694"/>
    <mergeCell ref="P694:V694"/>
    <mergeCell ref="P680:V680"/>
    <mergeCell ref="I680:O680"/>
    <mergeCell ref="B680:H680"/>
    <mergeCell ref="B596:H596"/>
    <mergeCell ref="I596:O596"/>
    <mergeCell ref="P596:V596"/>
    <mergeCell ref="W596:W597"/>
    <mergeCell ref="B541:H541"/>
    <mergeCell ref="I541:O541"/>
    <mergeCell ref="P541:V541"/>
    <mergeCell ref="W541:W542"/>
    <mergeCell ref="B638:H638"/>
    <mergeCell ref="I638:O638"/>
    <mergeCell ref="P638:V638"/>
    <mergeCell ref="W638:W639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610:H610"/>
    <mergeCell ref="I610:O610"/>
    <mergeCell ref="P610:V610"/>
    <mergeCell ref="W610:W611"/>
    <mergeCell ref="B624:H624"/>
    <mergeCell ref="I624:O624"/>
    <mergeCell ref="P624:V624"/>
    <mergeCell ref="W624:W625"/>
    <mergeCell ref="B461:H461"/>
    <mergeCell ref="I461:O461"/>
    <mergeCell ref="P461:V461"/>
    <mergeCell ref="W461:W462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00:H500"/>
    <mergeCell ref="I500:O500"/>
    <mergeCell ref="P500:V500"/>
    <mergeCell ref="W500:W501"/>
    <mergeCell ref="B487:H487"/>
    <mergeCell ref="B435:H435"/>
    <mergeCell ref="I435:O435"/>
    <mergeCell ref="P435:V435"/>
    <mergeCell ref="W435:W436"/>
    <mergeCell ref="B384:H384"/>
    <mergeCell ref="I384:O384"/>
    <mergeCell ref="P384:V384"/>
    <mergeCell ref="W384:W385"/>
    <mergeCell ref="I487:O487"/>
    <mergeCell ref="P487:V487"/>
    <mergeCell ref="W487:W488"/>
    <mergeCell ref="B474:H474"/>
    <mergeCell ref="I474:O474"/>
    <mergeCell ref="P474:V474"/>
    <mergeCell ref="W474:W475"/>
    <mergeCell ref="B448:H448"/>
    <mergeCell ref="I448:O448"/>
    <mergeCell ref="P448:V448"/>
    <mergeCell ref="W448:W449"/>
    <mergeCell ref="B371:H371"/>
    <mergeCell ref="I371:O371"/>
    <mergeCell ref="P371:V371"/>
    <mergeCell ref="W371:W37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396:H396"/>
    <mergeCell ref="I396:O396"/>
    <mergeCell ref="P396:V396"/>
    <mergeCell ref="W396:W397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AI350:AI353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X342:X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Z346:Z349"/>
    <mergeCell ref="AE346:AE349"/>
    <mergeCell ref="AF346:AF349"/>
    <mergeCell ref="AG346:AG349"/>
    <mergeCell ref="AE338:AE341"/>
    <mergeCell ref="AF338:AF341"/>
    <mergeCell ref="AG338:AG341"/>
    <mergeCell ref="Z342:Z345"/>
    <mergeCell ref="AE342:AE345"/>
    <mergeCell ref="AF342:AF345"/>
    <mergeCell ref="AG342:AG345"/>
    <mergeCell ref="J342:J345"/>
    <mergeCell ref="K342:K345"/>
    <mergeCell ref="L342:L345"/>
    <mergeCell ref="N342:N345"/>
    <mergeCell ref="S342:S345"/>
    <mergeCell ref="V342:V345"/>
    <mergeCell ref="T342:T345"/>
    <mergeCell ref="U342:U345"/>
    <mergeCell ref="W342:W345"/>
    <mergeCell ref="Z334:Z337"/>
    <mergeCell ref="Z338:Z341"/>
    <mergeCell ref="U338:U341"/>
    <mergeCell ref="V338:V341"/>
    <mergeCell ref="W338:W341"/>
    <mergeCell ref="X338:X341"/>
    <mergeCell ref="S338:S341"/>
    <mergeCell ref="T338:T341"/>
    <mergeCell ref="AJ330:AJ333"/>
    <mergeCell ref="AE330:AE333"/>
    <mergeCell ref="AF330:AF333"/>
    <mergeCell ref="AG330:AG333"/>
    <mergeCell ref="AH330:AH333"/>
    <mergeCell ref="AI334:AI337"/>
    <mergeCell ref="AJ334:AJ337"/>
    <mergeCell ref="AH334:AH337"/>
    <mergeCell ref="Z330:Z333"/>
    <mergeCell ref="V334:V337"/>
    <mergeCell ref="W334:W337"/>
    <mergeCell ref="X334:X337"/>
    <mergeCell ref="S334:S337"/>
    <mergeCell ref="T334:T337"/>
    <mergeCell ref="U334:U337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Z279:Z281"/>
    <mergeCell ref="Z307:Z309"/>
    <mergeCell ref="Z324:AI324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J338:J341"/>
    <mergeCell ref="K338:K341"/>
    <mergeCell ref="L338:L341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B666:H666"/>
    <mergeCell ref="I666:O666"/>
    <mergeCell ref="P666:V666"/>
    <mergeCell ref="B342:B345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G334:G337"/>
    <mergeCell ref="H334:H337"/>
    <mergeCell ref="I334:I337"/>
    <mergeCell ref="J334:J337"/>
    <mergeCell ref="K334:K337"/>
    <mergeCell ref="L334:L337"/>
    <mergeCell ref="W666:W667"/>
    <mergeCell ref="B652:H652"/>
    <mergeCell ref="I652:O652"/>
    <mergeCell ref="P652:V652"/>
    <mergeCell ref="W652:W653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N338:N341"/>
    <mergeCell ref="B334:B337"/>
    <mergeCell ref="N334:N337"/>
    <mergeCell ref="G342:G345"/>
    <mergeCell ref="H342:H345"/>
    <mergeCell ref="I342:I345"/>
  </mergeCells>
  <conditionalFormatting sqref="B361:V36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7:V6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V6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V6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V6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9:V6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7:V6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2025-04-17T15:56:14Z</dcterms:modified>
</cp:coreProperties>
</file>