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A552B64C-135A-46D7-8777-DF1699F3DABB}" xr6:coauthVersionLast="36" xr6:coauthVersionMax="36" xr10:uidLastSave="{00000000-0000-0000-0000-000000000000}"/>
  <bookViews>
    <workbookView xWindow="-120" yWindow="-120" windowWidth="29040" windowHeight="1572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G96" i="251" l="1"/>
  <c r="D96" i="251"/>
  <c r="C96" i="251"/>
  <c r="B96" i="251"/>
  <c r="E94" i="25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L58" i="248"/>
  <c r="I58" i="248"/>
  <c r="H58" i="248"/>
  <c r="G58" i="248"/>
  <c r="F58" i="248"/>
  <c r="E58" i="248"/>
  <c r="D58" i="248"/>
  <c r="C58" i="248"/>
  <c r="B58" i="248"/>
  <c r="H68" i="251" l="1"/>
  <c r="G81" i="25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H81" i="251" l="1"/>
  <c r="G94" i="251"/>
  <c r="H94" i="251" s="1"/>
  <c r="G31" i="25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D6" i="240"/>
  <c r="G5" i="240"/>
  <c r="H4" i="240"/>
  <c r="H6" i="238"/>
  <c r="G7" i="238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<sst xmlns="http://schemas.openxmlformats.org/spreadsheetml/2006/main" count="884" uniqueCount="112">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</sst>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2" fillId="0" borderId="0" xfId="10" applyNumberFormat="1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9" fillId="0" borderId="0" xfId="0" applyNumberFormat="1" applyFont="1" applyFill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Border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1" fontId="1" fillId="0" borderId="7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2" fontId="1" fillId="16" borderId="22" xfId="3" applyNumberFormat="1" applyFont="1" applyFill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491" t="s">
        <v>23</v>
      </c>
      <c r="C17" s="492"/>
      <c r="D17" s="492"/>
      <c r="E17" s="492"/>
      <c r="F17" s="49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L96"/>
  <sheetViews>
    <sheetView showGridLines="0" tabSelected="1" topLeftCell="A64" zoomScale="70" zoomScaleNormal="70" workbookViewId="0">
      <selection activeCell="O74" sqref="O74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7" width="8.81640625" style="319" customWidth="1"/>
    <col min="8" max="8" width="10.1796875" style="200" bestFit="1" customWidth="1"/>
    <col min="9" max="9" width="12.7265625" style="200" bestFit="1" customWidth="1"/>
    <col min="10" max="10" width="9.26953125" style="200" customWidth="1"/>
    <col min="11" max="11" width="9.81640625" style="200" bestFit="1" customWidth="1"/>
    <col min="12" max="12" width="9.81640625" style="200" customWidth="1"/>
    <col min="13" max="13" width="9.7265625" style="200" bestFit="1" customWidth="1"/>
    <col min="14" max="14" width="10.453125" style="200" customWidth="1"/>
    <col min="15" max="17" width="11" style="200" customWidth="1"/>
    <col min="18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320">
        <v>30.62</v>
      </c>
      <c r="D7" s="320">
        <v>30.62</v>
      </c>
      <c r="E7" s="320">
        <v>30.62</v>
      </c>
      <c r="F7" s="320">
        <v>30.62</v>
      </c>
      <c r="G7" s="320">
        <v>30.62</v>
      </c>
    </row>
    <row r="8" spans="1:11" ht="13.5" thickBot="1" x14ac:dyDescent="0.3">
      <c r="A8" s="272" t="s">
        <v>49</v>
      </c>
      <c r="B8" s="502" t="s">
        <v>53</v>
      </c>
      <c r="C8" s="503"/>
      <c r="D8" s="503"/>
      <c r="E8" s="503"/>
      <c r="F8" s="503"/>
      <c r="G8" s="504"/>
      <c r="H8" s="357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2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54">
        <v>129.68333333333334</v>
      </c>
      <c r="H11" s="317">
        <v>132.34502923976609</v>
      </c>
      <c r="I11" s="321"/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55">
        <v>73.333333333333329</v>
      </c>
      <c r="H12" s="248">
        <v>52.923976608187132</v>
      </c>
      <c r="I12" s="321"/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56">
        <v>9.8574285937169936E-2</v>
      </c>
      <c r="H13" s="252">
        <v>0.13808580442477236</v>
      </c>
      <c r="I13" s="321"/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  <c r="I14" s="321"/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7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502" t="s">
        <v>53</v>
      </c>
      <c r="C21" s="503"/>
      <c r="D21" s="503"/>
      <c r="E21" s="503"/>
      <c r="F21" s="503"/>
      <c r="G21" s="504"/>
      <c r="H21" s="357" t="s">
        <v>0</v>
      </c>
      <c r="I21" s="364"/>
      <c r="J21" s="364"/>
      <c r="K21" s="364"/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2">
        <v>6</v>
      </c>
      <c r="H22" s="224">
        <v>325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  <c r="I23" s="364"/>
      <c r="J23" s="364"/>
      <c r="K23" s="364"/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54">
        <v>343</v>
      </c>
      <c r="H24" s="317">
        <v>337</v>
      </c>
      <c r="I24" s="321"/>
      <c r="J24" s="364"/>
      <c r="K24" s="364"/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55">
        <v>50</v>
      </c>
      <c r="H25" s="248">
        <v>56.6</v>
      </c>
      <c r="I25" s="321"/>
      <c r="J25" s="364"/>
      <c r="K25" s="364"/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56">
        <v>0.13900000000000001</v>
      </c>
      <c r="H26" s="252">
        <v>0.13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  <c r="I28" s="364"/>
      <c r="J28" s="364"/>
      <c r="K28" s="364"/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364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364" t="s">
        <v>57</v>
      </c>
      <c r="J30" s="364">
        <v>66.27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68">
        <f t="shared" si="6"/>
        <v>30</v>
      </c>
      <c r="G31" s="337">
        <f t="shared" si="6"/>
        <v>30</v>
      </c>
      <c r="H31" s="223"/>
      <c r="I31" s="364" t="s">
        <v>26</v>
      </c>
      <c r="J31" s="364">
        <f>J30-J17</f>
        <v>35.649999999999991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502" t="s">
        <v>53</v>
      </c>
      <c r="C34" s="503"/>
      <c r="D34" s="503"/>
      <c r="E34" s="503"/>
      <c r="F34" s="503"/>
      <c r="G34" s="504"/>
      <c r="H34" s="357" t="s">
        <v>0</v>
      </c>
      <c r="I34" s="369"/>
      <c r="J34" s="369"/>
      <c r="K34" s="369"/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2">
        <v>6</v>
      </c>
      <c r="H35" s="224">
        <v>361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  <c r="I36" s="369"/>
      <c r="J36" s="369"/>
      <c r="K36" s="369"/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54"/>
      <c r="H37" s="317">
        <v>561</v>
      </c>
      <c r="I37" s="321"/>
      <c r="J37" s="369"/>
      <c r="K37" s="369"/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  <c r="I41" s="369"/>
      <c r="J41" s="369"/>
      <c r="K41" s="369"/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369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369" t="s">
        <v>57</v>
      </c>
      <c r="J43" s="369">
        <v>96.03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68">
        <f t="shared" si="9"/>
        <v>-95</v>
      </c>
      <c r="G44" s="337">
        <f t="shared" si="9"/>
        <v>-95</v>
      </c>
      <c r="H44" s="223"/>
      <c r="I44" s="369" t="s">
        <v>26</v>
      </c>
      <c r="J44" s="369">
        <f>J43-J30</f>
        <v>29.760000000000005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502" t="s">
        <v>53</v>
      </c>
      <c r="C47" s="503"/>
      <c r="D47" s="503"/>
      <c r="E47" s="503"/>
      <c r="F47" s="503"/>
      <c r="G47" s="504"/>
      <c r="H47" s="357" t="s">
        <v>0</v>
      </c>
      <c r="I47" s="370"/>
      <c r="J47" s="370"/>
      <c r="K47" s="370"/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2">
        <v>6</v>
      </c>
      <c r="H48" s="224">
        <v>324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  <c r="I49" s="370"/>
      <c r="J49" s="370"/>
      <c r="K49" s="370"/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54"/>
      <c r="H50" s="317">
        <v>886</v>
      </c>
      <c r="I50" s="321"/>
      <c r="J50" s="370"/>
      <c r="K50" s="370"/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55"/>
      <c r="H51" s="248">
        <v>46.7</v>
      </c>
      <c r="I51" s="321"/>
      <c r="J51" s="370"/>
      <c r="K51" s="370"/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56"/>
      <c r="H52" s="252">
        <v>0.154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  <c r="I54" s="370"/>
      <c r="J54" s="370"/>
      <c r="K54" s="370"/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37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373">
        <v>100</v>
      </c>
      <c r="C56" s="374"/>
      <c r="D56" s="374"/>
      <c r="E56" s="374"/>
      <c r="F56" s="374"/>
      <c r="G56" s="311"/>
      <c r="H56" s="222"/>
      <c r="I56" s="370" t="s">
        <v>57</v>
      </c>
      <c r="J56" s="370">
        <v>128.77000000000001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68">
        <f t="shared" si="12"/>
        <v>0</v>
      </c>
      <c r="G57" s="337">
        <f t="shared" si="12"/>
        <v>0</v>
      </c>
      <c r="H57" s="223"/>
      <c r="I57" s="370" t="s">
        <v>26</v>
      </c>
      <c r="J57" s="370">
        <f>J56-J43</f>
        <v>32.740000000000009</v>
      </c>
      <c r="K57" s="370"/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502" t="s">
        <v>53</v>
      </c>
      <c r="C60" s="503"/>
      <c r="D60" s="503"/>
      <c r="E60" s="503"/>
      <c r="F60" s="504"/>
      <c r="G60" s="357" t="s">
        <v>0</v>
      </c>
      <c r="H60" s="424"/>
      <c r="I60" s="424"/>
      <c r="J60" s="424"/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  <c r="H61" s="424"/>
      <c r="I61" s="424"/>
      <c r="J61" s="424"/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  <c r="H62" s="424"/>
      <c r="I62" s="424"/>
      <c r="J62" s="424"/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  <c r="H63" s="321"/>
      <c r="I63" s="424"/>
      <c r="J63" s="424"/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  <c r="H64" s="321"/>
      <c r="I64" s="424"/>
      <c r="J64" s="424"/>
    </row>
    <row r="65" spans="1:12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  <c r="H65" s="321"/>
      <c r="I65" s="424"/>
      <c r="J65" s="424"/>
    </row>
    <row r="66" spans="1:12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  <c r="H66" s="321"/>
      <c r="I66" s="424"/>
      <c r="J66" s="424"/>
    </row>
    <row r="67" spans="1:12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  <c r="H67" s="424"/>
      <c r="I67" s="424"/>
      <c r="J67" s="424"/>
    </row>
    <row r="68" spans="1:12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424" t="s">
        <v>56</v>
      </c>
      <c r="I68" s="437">
        <f>H55-G68</f>
        <v>1329</v>
      </c>
      <c r="J68" s="306">
        <f>I68/H55</f>
        <v>0.42500799488327473</v>
      </c>
      <c r="K68" s="438" t="s">
        <v>104</v>
      </c>
    </row>
    <row r="69" spans="1:12" x14ac:dyDescent="0.25">
      <c r="A69" s="267" t="s">
        <v>28</v>
      </c>
      <c r="B69" s="429">
        <v>70</v>
      </c>
      <c r="C69" s="448">
        <v>70</v>
      </c>
      <c r="D69" s="448">
        <v>70</v>
      </c>
      <c r="E69" s="448">
        <v>70</v>
      </c>
      <c r="F69" s="448">
        <v>70</v>
      </c>
      <c r="G69" s="222"/>
      <c r="H69" s="424" t="s">
        <v>57</v>
      </c>
      <c r="I69" s="424">
        <v>100.82</v>
      </c>
      <c r="J69" s="424"/>
    </row>
    <row r="70" spans="1:12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68">
        <f t="shared" si="15"/>
        <v>70</v>
      </c>
      <c r="G70" s="223"/>
      <c r="H70" s="424" t="s">
        <v>26</v>
      </c>
      <c r="I70" s="424">
        <f>I69-J56</f>
        <v>-27.950000000000017</v>
      </c>
      <c r="J70" s="424"/>
    </row>
    <row r="72" spans="1:12" ht="13" thickBot="1" x14ac:dyDescent="0.3"/>
    <row r="73" spans="1:12" ht="13.5" thickBot="1" x14ac:dyDescent="0.3">
      <c r="A73" s="272" t="s">
        <v>105</v>
      </c>
      <c r="B73" s="502" t="s">
        <v>53</v>
      </c>
      <c r="C73" s="503"/>
      <c r="D73" s="503"/>
      <c r="E73" s="503"/>
      <c r="F73" s="504"/>
      <c r="G73" s="357" t="s">
        <v>0</v>
      </c>
      <c r="H73" s="449"/>
      <c r="I73" s="449"/>
      <c r="J73" s="449"/>
      <c r="K73" s="449"/>
      <c r="L73" s="449"/>
    </row>
    <row r="74" spans="1:12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  <c r="H74" s="449"/>
      <c r="I74" s="449"/>
      <c r="J74" s="449"/>
      <c r="K74" s="449"/>
      <c r="L74" s="449"/>
    </row>
    <row r="75" spans="1:12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  <c r="H75" s="449"/>
      <c r="I75" s="449"/>
      <c r="J75" s="449"/>
      <c r="K75" s="449"/>
      <c r="L75" s="449"/>
    </row>
    <row r="76" spans="1:12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  <c r="H76" s="321"/>
      <c r="I76" s="449"/>
      <c r="J76" s="449"/>
      <c r="K76" s="449"/>
      <c r="L76" s="449"/>
    </row>
    <row r="77" spans="1:12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  <c r="H77" s="321"/>
      <c r="I77" s="449"/>
      <c r="J77" s="449"/>
      <c r="K77" s="449"/>
      <c r="L77" s="449"/>
    </row>
    <row r="78" spans="1:12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  <c r="H78" s="321"/>
      <c r="I78" s="449"/>
      <c r="J78" s="449"/>
      <c r="K78" s="449"/>
      <c r="L78" s="449"/>
    </row>
    <row r="79" spans="1:12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  <c r="H79" s="321"/>
      <c r="I79" s="449"/>
      <c r="J79" s="449"/>
      <c r="K79" s="449"/>
      <c r="L79" s="449"/>
    </row>
    <row r="80" spans="1:12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  <c r="H80" s="449"/>
      <c r="I80" s="449"/>
      <c r="J80" s="449"/>
      <c r="K80" s="449"/>
      <c r="L80" s="449"/>
    </row>
    <row r="81" spans="1:12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98">
        <f>SUM(B81:F81)</f>
        <v>1790</v>
      </c>
      <c r="H81" s="449" t="s">
        <v>56</v>
      </c>
      <c r="I81" s="464">
        <f>G68-G81</f>
        <v>8</v>
      </c>
      <c r="J81" s="306">
        <f>I81/G68</f>
        <v>4.4493882091212458E-3</v>
      </c>
      <c r="K81" s="465" t="s">
        <v>107</v>
      </c>
      <c r="L81" s="449"/>
    </row>
    <row r="82" spans="1:12" x14ac:dyDescent="0.25">
      <c r="A82" s="267" t="s">
        <v>28</v>
      </c>
      <c r="B82" s="454">
        <v>71</v>
      </c>
      <c r="C82" s="455">
        <v>71</v>
      </c>
      <c r="D82" s="460">
        <v>71</v>
      </c>
      <c r="E82" s="460">
        <v>71</v>
      </c>
      <c r="F82" s="460">
        <v>71</v>
      </c>
      <c r="G82" s="450"/>
      <c r="H82" s="449" t="s">
        <v>57</v>
      </c>
      <c r="I82" s="449">
        <v>70.319999999999993</v>
      </c>
      <c r="J82" s="449"/>
      <c r="K82" s="449"/>
      <c r="L82" s="449"/>
    </row>
    <row r="83" spans="1:12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458">
        <f t="shared" si="18"/>
        <v>1</v>
      </c>
      <c r="G83" s="338"/>
      <c r="H83" s="449" t="s">
        <v>26</v>
      </c>
      <c r="I83" s="449">
        <f>I82-I69</f>
        <v>-30.5</v>
      </c>
      <c r="J83" s="449"/>
      <c r="K83" s="449"/>
      <c r="L83" s="449"/>
    </row>
    <row r="85" spans="1:12" ht="13" thickBot="1" x14ac:dyDescent="0.3"/>
    <row r="86" spans="1:12" ht="13.5" thickBot="1" x14ac:dyDescent="0.3">
      <c r="A86" s="272" t="s">
        <v>109</v>
      </c>
      <c r="B86" s="496" t="s">
        <v>53</v>
      </c>
      <c r="C86" s="497"/>
      <c r="D86" s="497"/>
      <c r="E86" s="497"/>
      <c r="F86" s="498"/>
      <c r="G86" s="520" t="s">
        <v>0</v>
      </c>
      <c r="H86" s="468"/>
      <c r="I86" s="468"/>
      <c r="J86" s="468"/>
    </row>
    <row r="87" spans="1:12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521"/>
      <c r="H87" s="468"/>
      <c r="I87" s="468"/>
      <c r="J87" s="468"/>
    </row>
    <row r="88" spans="1:12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  <c r="H88" s="468"/>
      <c r="I88" s="468"/>
      <c r="J88" s="468"/>
    </row>
    <row r="89" spans="1:12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  <c r="H89" s="321"/>
      <c r="I89" s="468"/>
      <c r="J89" s="468"/>
    </row>
    <row r="90" spans="1:12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  <c r="H90" s="321"/>
      <c r="I90" s="468"/>
      <c r="J90" s="468"/>
    </row>
    <row r="91" spans="1:12" ht="13" thickBot="1" x14ac:dyDescent="0.3">
      <c r="A91" s="231" t="s">
        <v>8</v>
      </c>
      <c r="B91" s="329">
        <v>0.05</v>
      </c>
      <c r="C91" s="330">
        <v>4.3999999999999997E-2</v>
      </c>
      <c r="D91" s="481">
        <v>0.05</v>
      </c>
      <c r="E91" s="481">
        <v>5.0999999999999997E-2</v>
      </c>
      <c r="F91" s="481">
        <v>5.2999999999999999E-2</v>
      </c>
      <c r="G91" s="344">
        <v>7.6999999999999999E-2</v>
      </c>
      <c r="H91" s="321"/>
      <c r="I91" s="468"/>
      <c r="J91" s="468"/>
    </row>
    <row r="92" spans="1:12" x14ac:dyDescent="0.25">
      <c r="A92" s="241" t="s">
        <v>1</v>
      </c>
      <c r="B92" s="332">
        <f t="shared" ref="B92:G92" si="19">B89/B88*100-100</f>
        <v>23.120000000000005</v>
      </c>
      <c r="C92" s="333">
        <f t="shared" si="19"/>
        <v>30.319999999999993</v>
      </c>
      <c r="D92" s="333">
        <f t="shared" si="19"/>
        <v>38.159999999999997</v>
      </c>
      <c r="E92" s="333">
        <f t="shared" si="19"/>
        <v>36.95999999999998</v>
      </c>
      <c r="F92" s="333">
        <f t="shared" si="19"/>
        <v>49.039999999999992</v>
      </c>
      <c r="G92" s="346">
        <f t="shared" si="19"/>
        <v>33.680000000000007</v>
      </c>
      <c r="H92" s="321"/>
      <c r="I92" s="468"/>
      <c r="J92" s="468"/>
    </row>
    <row r="93" spans="1:12" ht="13" thickBot="1" x14ac:dyDescent="0.3">
      <c r="A93" s="231" t="s">
        <v>27</v>
      </c>
      <c r="B93" s="220">
        <f>B89-B76</f>
        <v>219</v>
      </c>
      <c r="C93" s="221">
        <f t="shared" ref="C93:G93" si="20">C89-C76</f>
        <v>212</v>
      </c>
      <c r="D93" s="221">
        <f t="shared" si="20"/>
        <v>234</v>
      </c>
      <c r="E93" s="221">
        <f t="shared" si="20"/>
        <v>186</v>
      </c>
      <c r="F93" s="221">
        <f t="shared" si="20"/>
        <v>245</v>
      </c>
      <c r="G93" s="288">
        <f t="shared" si="20"/>
        <v>212</v>
      </c>
      <c r="H93" s="468"/>
      <c r="I93" s="468"/>
      <c r="J93" s="468"/>
    </row>
    <row r="94" spans="1:12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312">
        <v>216</v>
      </c>
      <c r="G94" s="264">
        <f>SUM(B94:F94)</f>
        <v>1788</v>
      </c>
      <c r="H94" s="468" t="s">
        <v>56</v>
      </c>
      <c r="I94" s="476">
        <f>G81-G94</f>
        <v>2</v>
      </c>
      <c r="J94" s="306">
        <f>I94/G81</f>
        <v>1.1173184357541898E-3</v>
      </c>
    </row>
    <row r="95" spans="1:12" x14ac:dyDescent="0.25">
      <c r="A95" s="267" t="s">
        <v>28</v>
      </c>
      <c r="B95" s="472">
        <v>72</v>
      </c>
      <c r="C95" s="475">
        <v>72</v>
      </c>
      <c r="D95" s="475">
        <v>72</v>
      </c>
      <c r="E95" s="475">
        <v>72</v>
      </c>
      <c r="F95" s="475">
        <v>72</v>
      </c>
      <c r="G95" s="222"/>
      <c r="H95" s="468" t="s">
        <v>57</v>
      </c>
      <c r="I95" s="468">
        <v>71.069999999999993</v>
      </c>
      <c r="J95" s="468"/>
    </row>
    <row r="96" spans="1:12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480">
        <f t="shared" si="21"/>
        <v>1</v>
      </c>
      <c r="G96" s="223"/>
      <c r="H96" s="468" t="s">
        <v>26</v>
      </c>
      <c r="I96" s="468">
        <f>I95-I82</f>
        <v>0.75</v>
      </c>
      <c r="J96" s="468"/>
    </row>
  </sheetData>
  <mergeCells count="8">
    <mergeCell ref="B86:F86"/>
    <mergeCell ref="G86:G87"/>
    <mergeCell ref="B73:F73"/>
    <mergeCell ref="B60:F60"/>
    <mergeCell ref="B8:G8"/>
    <mergeCell ref="B21:G21"/>
    <mergeCell ref="B34:G34"/>
    <mergeCell ref="B47:G47"/>
  </mergeCells>
  <conditionalFormatting sqref="B63:F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F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F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Q104"/>
  <sheetViews>
    <sheetView showGridLines="0" topLeftCell="A72" zoomScale="70" zoomScaleNormal="70" workbookViewId="0">
      <selection activeCell="B103" sqref="B103:H103"/>
    </sheetView>
  </sheetViews>
  <sheetFormatPr baseColWidth="10" defaultColWidth="11.453125" defaultRowHeight="12.5" x14ac:dyDescent="0.25"/>
  <cols>
    <col min="1" max="1" width="16.26953125" style="200" bestFit="1" customWidth="1"/>
    <col min="2" max="8" width="8.81640625" style="200" customWidth="1"/>
    <col min="9" max="9" width="11.26953125" style="200" bestFit="1" customWidth="1"/>
    <col min="10" max="10" width="9.54296875" style="200" bestFit="1" customWidth="1"/>
    <col min="11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319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502" t="s">
        <v>50</v>
      </c>
      <c r="C8" s="503"/>
      <c r="D8" s="503"/>
      <c r="E8" s="503"/>
      <c r="F8" s="503"/>
      <c r="G8" s="504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63"/>
      <c r="L10" s="363"/>
      <c r="M10" s="363"/>
      <c r="N10" s="363"/>
      <c r="O10" s="36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22"/>
      <c r="J11" s="277"/>
      <c r="K11" s="363"/>
      <c r="L11" s="363"/>
      <c r="M11" s="363"/>
      <c r="N11" s="363"/>
      <c r="O11" s="36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I12" s="321"/>
      <c r="J12" s="277"/>
      <c r="K12" s="363"/>
      <c r="L12" s="363"/>
      <c r="M12" s="363"/>
      <c r="N12" s="363"/>
      <c r="O12" s="36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3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I15" s="321"/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324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502" t="s">
        <v>50</v>
      </c>
      <c r="C22" s="503"/>
      <c r="D22" s="503"/>
      <c r="E22" s="503"/>
      <c r="F22" s="503"/>
      <c r="G22" s="504"/>
      <c r="H22" s="292" t="s">
        <v>0</v>
      </c>
      <c r="I22" s="364"/>
      <c r="J22" s="364"/>
      <c r="K22" s="364"/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  <c r="J23" s="364"/>
      <c r="K23" s="364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6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22"/>
      <c r="J25" s="277"/>
      <c r="K25" s="36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I26" s="321"/>
      <c r="J26" s="277"/>
      <c r="K26" s="36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3"/>
      <c r="J27" s="277"/>
      <c r="K27" s="364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  <c r="K28" s="364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I29" s="321"/>
      <c r="J29" s="287"/>
      <c r="K29" s="364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324"/>
      <c r="J30" s="287"/>
      <c r="K30" s="364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364" t="s">
        <v>57</v>
      </c>
      <c r="J32" s="364">
        <v>29.73</v>
      </c>
      <c r="K32" s="364"/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364" t="s">
        <v>26</v>
      </c>
      <c r="J33" s="364">
        <f>J32-J18</f>
        <v>7.3300000000000018</v>
      </c>
      <c r="K33" s="364"/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502" t="s">
        <v>50</v>
      </c>
      <c r="C36" s="503"/>
      <c r="D36" s="503"/>
      <c r="E36" s="503"/>
      <c r="F36" s="503"/>
      <c r="G36" s="504"/>
      <c r="H36" s="292" t="s">
        <v>0</v>
      </c>
      <c r="I36" s="385"/>
      <c r="J36" s="385"/>
      <c r="K36" s="385"/>
      <c r="L36" s="385"/>
      <c r="M36" s="514" t="s">
        <v>69</v>
      </c>
      <c r="N36" s="515"/>
      <c r="O36" s="515"/>
      <c r="P36" s="516"/>
      <c r="Q36" s="385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J37" s="385"/>
      <c r="K37" s="385"/>
      <c r="L37" s="385"/>
      <c r="M37" s="517" t="s">
        <v>70</v>
      </c>
      <c r="N37" s="518"/>
      <c r="O37" s="518"/>
      <c r="P37" s="519"/>
      <c r="Q37" s="385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63"/>
      <c r="L38" s="385"/>
      <c r="M38" s="376" t="s">
        <v>54</v>
      </c>
      <c r="N38" s="377" t="s">
        <v>68</v>
      </c>
      <c r="O38" s="377" t="s">
        <v>59</v>
      </c>
      <c r="P38" s="378" t="s">
        <v>51</v>
      </c>
      <c r="Q38" s="385"/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22"/>
      <c r="J39" s="277"/>
      <c r="K39" s="363"/>
      <c r="L39" s="385"/>
      <c r="M39" s="379">
        <v>1</v>
      </c>
      <c r="N39" s="380">
        <v>1</v>
      </c>
      <c r="O39" s="380">
        <v>350</v>
      </c>
      <c r="P39" s="386">
        <v>232</v>
      </c>
      <c r="Q39" s="42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I40" s="321"/>
      <c r="J40" s="277"/>
      <c r="K40" s="363"/>
      <c r="L40" s="385"/>
      <c r="M40" s="381">
        <v>2</v>
      </c>
      <c r="N40" s="382">
        <v>2</v>
      </c>
      <c r="O40" s="382" t="s">
        <v>71</v>
      </c>
      <c r="P40" s="389">
        <v>368</v>
      </c>
      <c r="Q40" s="42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3"/>
      <c r="J41" s="277"/>
      <c r="K41" s="385"/>
      <c r="L41" s="385"/>
      <c r="M41" s="381">
        <v>3</v>
      </c>
      <c r="N41" s="382">
        <v>3</v>
      </c>
      <c r="O41" s="382" t="s">
        <v>72</v>
      </c>
      <c r="P41" s="389">
        <v>587</v>
      </c>
      <c r="Q41" s="42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K42" s="385"/>
      <c r="L42" s="385"/>
      <c r="M42" s="381">
        <v>4</v>
      </c>
      <c r="N42" s="382">
        <v>4</v>
      </c>
      <c r="O42" s="382" t="s">
        <v>73</v>
      </c>
      <c r="P42" s="389">
        <v>750</v>
      </c>
      <c r="Q42" s="42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I43" s="321"/>
      <c r="J43" s="287"/>
      <c r="K43" s="385"/>
      <c r="L43" s="385"/>
      <c r="M43" s="381">
        <v>5</v>
      </c>
      <c r="N43" s="382">
        <v>5</v>
      </c>
      <c r="O43" s="382" t="s">
        <v>74</v>
      </c>
      <c r="P43" s="389">
        <v>702</v>
      </c>
      <c r="Q43" s="42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324"/>
      <c r="J44" s="287"/>
      <c r="K44" s="385"/>
      <c r="L44" s="385"/>
      <c r="M44" s="387">
        <v>6</v>
      </c>
      <c r="N44" s="388">
        <v>6</v>
      </c>
      <c r="O44" s="388" t="s">
        <v>75</v>
      </c>
      <c r="P44" s="389">
        <v>596</v>
      </c>
      <c r="Q44" s="42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L45" s="385"/>
      <c r="M45" s="216">
        <v>7</v>
      </c>
      <c r="N45" s="217">
        <v>7</v>
      </c>
      <c r="O45" s="217">
        <v>580</v>
      </c>
      <c r="P45" s="327">
        <v>222</v>
      </c>
      <c r="Q45" s="421">
        <v>38.5</v>
      </c>
    </row>
    <row r="46" spans="1:17" x14ac:dyDescent="0.25">
      <c r="A46" s="289" t="s">
        <v>28</v>
      </c>
      <c r="B46" s="387">
        <v>39</v>
      </c>
      <c r="C46" s="388">
        <v>39</v>
      </c>
      <c r="D46" s="388">
        <v>39</v>
      </c>
      <c r="E46" s="388">
        <v>38</v>
      </c>
      <c r="F46" s="388">
        <v>38</v>
      </c>
      <c r="G46" s="389">
        <v>38</v>
      </c>
      <c r="H46" s="222"/>
      <c r="I46" s="385" t="s">
        <v>57</v>
      </c>
      <c r="J46" s="385">
        <v>34.58</v>
      </c>
      <c r="K46" s="385"/>
      <c r="L46" s="385"/>
      <c r="M46" s="385"/>
      <c r="N46" s="385"/>
      <c r="O46" s="385"/>
      <c r="P46" s="385"/>
      <c r="Q46" s="385"/>
    </row>
    <row r="47" spans="1:17" ht="13" thickBot="1" x14ac:dyDescent="0.3">
      <c r="A47" s="291" t="s">
        <v>26</v>
      </c>
      <c r="B47" s="418">
        <f>(B46-B32)</f>
        <v>4</v>
      </c>
      <c r="C47" s="419">
        <f>C46-C32</f>
        <v>4</v>
      </c>
      <c r="D47" s="419">
        <f>D46-D32</f>
        <v>4.5</v>
      </c>
      <c r="E47" s="419">
        <f>E46-E32</f>
        <v>4</v>
      </c>
      <c r="F47" s="419">
        <f>F46-F32</f>
        <v>4</v>
      </c>
      <c r="G47" s="420">
        <f>G46-G32</f>
        <v>4.5</v>
      </c>
      <c r="H47" s="223"/>
      <c r="I47" s="385" t="s">
        <v>26</v>
      </c>
      <c r="J47" s="385">
        <f>J46-J32</f>
        <v>4.8499999999999979</v>
      </c>
      <c r="K47" s="385"/>
      <c r="L47" s="385"/>
      <c r="M47" s="385"/>
      <c r="N47" s="385"/>
      <c r="O47" s="385"/>
      <c r="P47" s="385"/>
      <c r="Q47" s="385"/>
    </row>
    <row r="48" spans="1:17" x14ac:dyDescent="0.25">
      <c r="A48" s="385"/>
      <c r="B48" s="385"/>
      <c r="C48" s="385"/>
      <c r="D48" s="385">
        <v>39</v>
      </c>
      <c r="E48" s="385"/>
      <c r="F48" s="385"/>
      <c r="G48" s="385">
        <v>38</v>
      </c>
      <c r="H48" s="385"/>
      <c r="I48" s="385"/>
      <c r="J48" s="385"/>
      <c r="K48" s="385"/>
      <c r="L48" s="385"/>
      <c r="M48" s="385"/>
      <c r="N48" s="385"/>
      <c r="O48" s="385"/>
      <c r="P48" s="385"/>
      <c r="Q48" s="385"/>
    </row>
    <row r="49" spans="1:17" s="411" customFormat="1" x14ac:dyDescent="0.25"/>
    <row r="50" spans="1:17" ht="13" thickBot="1" x14ac:dyDescent="0.3">
      <c r="B50" s="421">
        <v>40.5</v>
      </c>
      <c r="C50" s="421">
        <v>40</v>
      </c>
      <c r="D50" s="421">
        <v>39.5</v>
      </c>
      <c r="E50" s="421">
        <v>39</v>
      </c>
      <c r="F50" s="421">
        <v>39</v>
      </c>
      <c r="G50" s="421">
        <v>38.5</v>
      </c>
      <c r="H50" s="421">
        <v>38.5</v>
      </c>
    </row>
    <row r="51" spans="1:17" ht="15" customHeight="1" thickBot="1" x14ac:dyDescent="0.3">
      <c r="A51" s="272" t="s">
        <v>76</v>
      </c>
      <c r="B51" s="502" t="s">
        <v>50</v>
      </c>
      <c r="C51" s="503"/>
      <c r="D51" s="503"/>
      <c r="E51" s="503"/>
      <c r="F51" s="503"/>
      <c r="G51" s="503"/>
      <c r="H51" s="504"/>
      <c r="I51" s="292" t="s">
        <v>0</v>
      </c>
      <c r="J51" s="370"/>
      <c r="K51" s="370"/>
      <c r="L51" s="370"/>
    </row>
    <row r="52" spans="1:17" ht="15" customHeight="1" x14ac:dyDescent="0.25">
      <c r="A52" s="231" t="s">
        <v>54</v>
      </c>
      <c r="B52" s="371">
        <v>1</v>
      </c>
      <c r="C52" s="372">
        <v>2</v>
      </c>
      <c r="D52" s="372">
        <v>3</v>
      </c>
      <c r="E52" s="372">
        <v>4</v>
      </c>
      <c r="F52" s="372">
        <v>5</v>
      </c>
      <c r="G52" s="372">
        <v>6</v>
      </c>
      <c r="H52" s="384">
        <v>6</v>
      </c>
      <c r="I52" s="390">
        <v>257</v>
      </c>
      <c r="J52" s="213"/>
      <c r="K52" s="370"/>
      <c r="L52" s="370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91" t="s">
        <v>0</v>
      </c>
      <c r="J53" s="229"/>
      <c r="K53" s="277"/>
      <c r="L53" s="363"/>
      <c r="Q53" s="383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92">
        <v>525</v>
      </c>
      <c r="J54" s="322"/>
      <c r="K54" s="277"/>
      <c r="L54" s="363"/>
      <c r="Q54" s="383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93">
        <v>532</v>
      </c>
      <c r="J55" s="321"/>
      <c r="K55" s="277"/>
      <c r="L55" s="363"/>
      <c r="Q55" s="383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94">
        <v>60.7</v>
      </c>
      <c r="J56" s="323"/>
      <c r="K56" s="522" t="s">
        <v>93</v>
      </c>
      <c r="L56" s="522"/>
      <c r="M56" s="522"/>
      <c r="N56" s="522"/>
      <c r="O56" s="522"/>
      <c r="P56" s="522"/>
      <c r="Q56" s="383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95">
        <v>0.11799999999999999</v>
      </c>
      <c r="J57" s="286"/>
      <c r="K57" s="522"/>
      <c r="L57" s="522"/>
      <c r="M57" s="522"/>
      <c r="N57" s="522"/>
      <c r="O57" s="522"/>
      <c r="P57" s="522"/>
      <c r="Q57" s="383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96">
        <f t="shared" si="7"/>
        <v>1.3333333333333428</v>
      </c>
      <c r="J58" s="321"/>
      <c r="K58" s="423" t="s">
        <v>102</v>
      </c>
      <c r="L58" s="370"/>
      <c r="Q58" s="383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97">
        <f>I55-H48</f>
        <v>532</v>
      </c>
      <c r="J59" s="324"/>
      <c r="K59" s="287"/>
      <c r="L59" s="370"/>
      <c r="Q59" s="383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98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400">
        <v>46</v>
      </c>
      <c r="C61" s="401">
        <v>45</v>
      </c>
      <c r="D61" s="401">
        <v>44.5</v>
      </c>
      <c r="E61" s="401">
        <v>44</v>
      </c>
      <c r="F61" s="401">
        <v>43.5</v>
      </c>
      <c r="G61" s="401">
        <v>42.5</v>
      </c>
      <c r="H61" s="402">
        <v>42</v>
      </c>
      <c r="I61" s="336"/>
      <c r="J61" s="370" t="s">
        <v>57</v>
      </c>
      <c r="K61" s="370">
        <v>38.450000000000003</v>
      </c>
      <c r="L61" s="370"/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8"/>
      <c r="J62" s="370" t="s">
        <v>26</v>
      </c>
      <c r="K62" s="421">
        <f>K61-J46</f>
        <v>3.8700000000000045</v>
      </c>
      <c r="L62" s="422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502" t="s">
        <v>50</v>
      </c>
      <c r="C65" s="503"/>
      <c r="D65" s="503"/>
      <c r="E65" s="503"/>
      <c r="F65" s="503"/>
      <c r="G65" s="503"/>
      <c r="H65" s="504"/>
      <c r="I65" s="292" t="s">
        <v>0</v>
      </c>
      <c r="J65" s="424"/>
      <c r="K65" s="424"/>
      <c r="L65" s="424"/>
      <c r="M65" s="424"/>
      <c r="N65" s="424"/>
      <c r="O65" s="424"/>
      <c r="P65" s="424"/>
    </row>
    <row r="66" spans="1:16" x14ac:dyDescent="0.25">
      <c r="A66" s="231" t="s">
        <v>54</v>
      </c>
      <c r="B66" s="426">
        <v>1</v>
      </c>
      <c r="C66" s="427">
        <v>2</v>
      </c>
      <c r="D66" s="427">
        <v>3</v>
      </c>
      <c r="E66" s="427">
        <v>4</v>
      </c>
      <c r="F66" s="427">
        <v>5</v>
      </c>
      <c r="G66" s="427">
        <v>6</v>
      </c>
      <c r="H66" s="428">
        <v>6</v>
      </c>
      <c r="I66" s="390">
        <v>258</v>
      </c>
      <c r="J66" s="213"/>
      <c r="K66" s="424"/>
      <c r="L66" s="424"/>
      <c r="M66" s="424"/>
      <c r="N66" s="424"/>
      <c r="O66" s="424"/>
      <c r="P66" s="424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91" t="s">
        <v>0</v>
      </c>
      <c r="J67" s="229"/>
      <c r="K67" s="277"/>
      <c r="L67" s="363"/>
      <c r="M67" s="424"/>
      <c r="N67" s="424"/>
      <c r="O67" s="424"/>
      <c r="P67" s="424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92">
        <v>650</v>
      </c>
      <c r="J68" s="322"/>
      <c r="K68" s="277"/>
      <c r="L68" s="363"/>
      <c r="M68" s="424"/>
      <c r="N68" s="424"/>
      <c r="O68" s="424"/>
      <c r="P68" s="424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93">
        <v>643</v>
      </c>
      <c r="J69" s="321"/>
      <c r="K69" s="277"/>
      <c r="L69" s="363"/>
      <c r="M69" s="424"/>
      <c r="N69" s="424"/>
      <c r="O69" s="424"/>
      <c r="P69" s="424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94">
        <v>76.7</v>
      </c>
      <c r="J70" s="323"/>
      <c r="K70" s="522"/>
      <c r="L70" s="522"/>
      <c r="M70" s="522"/>
      <c r="N70" s="522"/>
      <c r="O70" s="522"/>
      <c r="P70" s="522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95">
        <v>9.0999999999999998E-2</v>
      </c>
      <c r="J71" s="286"/>
      <c r="K71" s="522"/>
      <c r="L71" s="522"/>
      <c r="M71" s="522"/>
      <c r="N71" s="522"/>
      <c r="O71" s="522"/>
      <c r="P71" s="522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96">
        <f t="shared" si="11"/>
        <v>-1.0769230769230802</v>
      </c>
      <c r="J72" s="321"/>
      <c r="K72" s="423"/>
      <c r="L72" s="424"/>
      <c r="M72" s="424"/>
      <c r="N72" s="424"/>
      <c r="O72" s="424"/>
      <c r="P72" s="424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97">
        <f>I69-H63</f>
        <v>643</v>
      </c>
      <c r="J73" s="324"/>
      <c r="K73" s="287"/>
      <c r="L73" s="424"/>
      <c r="M73" s="424"/>
      <c r="N73" s="424"/>
      <c r="O73" s="424"/>
      <c r="P73" s="424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98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  <c r="M74" s="424"/>
      <c r="N74" s="424"/>
      <c r="O74" s="424"/>
      <c r="P74" s="424"/>
    </row>
    <row r="75" spans="1:16" x14ac:dyDescent="0.25">
      <c r="A75" s="267" t="s">
        <v>28</v>
      </c>
      <c r="B75" s="429">
        <v>50</v>
      </c>
      <c r="C75" s="430">
        <v>49</v>
      </c>
      <c r="D75" s="430">
        <v>49</v>
      </c>
      <c r="E75" s="430">
        <v>48</v>
      </c>
      <c r="F75" s="430">
        <v>47.5</v>
      </c>
      <c r="G75" s="430">
        <v>46.5</v>
      </c>
      <c r="H75" s="431">
        <v>46</v>
      </c>
      <c r="I75" s="425"/>
      <c r="J75" s="424" t="s">
        <v>57</v>
      </c>
      <c r="K75" s="424">
        <v>43.86</v>
      </c>
      <c r="L75" s="424"/>
      <c r="M75" s="424"/>
      <c r="N75" s="424"/>
      <c r="O75" s="424"/>
      <c r="P75" s="424"/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8"/>
      <c r="J76" s="424" t="s">
        <v>26</v>
      </c>
      <c r="K76" s="321">
        <f>K75-K61</f>
        <v>5.4099999999999966</v>
      </c>
      <c r="L76" s="325"/>
      <c r="M76" s="424"/>
      <c r="N76" s="424"/>
      <c r="O76" s="424"/>
      <c r="P76" s="424"/>
    </row>
    <row r="78" spans="1:16" ht="13" thickBot="1" x14ac:dyDescent="0.3"/>
    <row r="79" spans="1:16" ht="13.5" thickBot="1" x14ac:dyDescent="0.3">
      <c r="A79" s="272" t="s">
        <v>105</v>
      </c>
      <c r="B79" s="502" t="s">
        <v>50</v>
      </c>
      <c r="C79" s="503"/>
      <c r="D79" s="503"/>
      <c r="E79" s="503"/>
      <c r="F79" s="503"/>
      <c r="G79" s="503"/>
      <c r="H79" s="504"/>
      <c r="I79" s="292" t="s">
        <v>0</v>
      </c>
      <c r="J79" s="449"/>
      <c r="K79" s="449"/>
      <c r="L79" s="449"/>
      <c r="M79" s="449"/>
      <c r="N79" s="449"/>
      <c r="O79" s="449"/>
      <c r="P79" s="449"/>
    </row>
    <row r="80" spans="1:16" x14ac:dyDescent="0.25">
      <c r="A80" s="231" t="s">
        <v>54</v>
      </c>
      <c r="B80" s="451">
        <v>1</v>
      </c>
      <c r="C80" s="452">
        <v>2</v>
      </c>
      <c r="D80" s="452">
        <v>3</v>
      </c>
      <c r="E80" s="452">
        <v>4</v>
      </c>
      <c r="F80" s="452">
        <v>5</v>
      </c>
      <c r="G80" s="452">
        <v>6</v>
      </c>
      <c r="H80" s="453">
        <v>6</v>
      </c>
      <c r="I80" s="390">
        <v>255</v>
      </c>
      <c r="J80" s="213"/>
      <c r="K80" s="449"/>
      <c r="L80" s="449"/>
      <c r="M80" s="449"/>
      <c r="N80" s="449"/>
      <c r="O80" s="449"/>
      <c r="P80" s="449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91" t="s">
        <v>0</v>
      </c>
      <c r="J81" s="229"/>
      <c r="K81" s="277"/>
      <c r="L81" s="363"/>
      <c r="M81" s="449"/>
      <c r="N81" s="449"/>
      <c r="O81" s="449"/>
      <c r="P81" s="449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92">
        <v>765</v>
      </c>
      <c r="J82" s="322"/>
      <c r="K82" s="277"/>
      <c r="L82" s="363"/>
      <c r="M82" s="449"/>
      <c r="N82" s="449"/>
      <c r="O82" s="449"/>
      <c r="P82" s="449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93">
        <v>750</v>
      </c>
      <c r="J83" s="321"/>
      <c r="K83" s="277"/>
      <c r="L83" s="363"/>
      <c r="M83" s="449"/>
      <c r="N83" s="449"/>
      <c r="O83" s="449"/>
      <c r="P83" s="449"/>
    </row>
    <row r="84" spans="1:16" x14ac:dyDescent="0.25">
      <c r="A84" s="231" t="s">
        <v>7</v>
      </c>
      <c r="B84" s="462">
        <v>64.7</v>
      </c>
      <c r="C84" s="463">
        <v>74.099999999999994</v>
      </c>
      <c r="D84" s="463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94">
        <v>81.2</v>
      </c>
      <c r="J84" s="467" t="s">
        <v>106</v>
      </c>
      <c r="K84" s="461"/>
      <c r="L84" s="461"/>
      <c r="M84" s="461"/>
      <c r="N84" s="461"/>
      <c r="O84" s="461"/>
      <c r="P84" s="461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95">
        <v>8.1000000000000003E-2</v>
      </c>
      <c r="J85" s="286"/>
      <c r="K85" s="461"/>
      <c r="L85" s="461"/>
      <c r="M85" s="461"/>
      <c r="N85" s="461"/>
      <c r="O85" s="461"/>
      <c r="P85" s="461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96">
        <f t="shared" si="14"/>
        <v>-1.9607843137254974</v>
      </c>
      <c r="J86" s="321"/>
      <c r="K86" s="423"/>
      <c r="L86" s="449"/>
      <c r="M86" s="449"/>
      <c r="N86" s="449"/>
      <c r="O86" s="449"/>
      <c r="P86" s="449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97">
        <f t="shared" si="15"/>
        <v>107</v>
      </c>
      <c r="J87" s="324"/>
      <c r="K87" s="287"/>
      <c r="L87" s="449"/>
      <c r="M87" s="449"/>
      <c r="N87" s="449"/>
      <c r="O87" s="449"/>
      <c r="P87" s="449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98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  <c r="M88" s="449"/>
      <c r="N88" s="449"/>
      <c r="O88" s="449"/>
      <c r="P88" s="449"/>
    </row>
    <row r="89" spans="1:16" x14ac:dyDescent="0.25">
      <c r="A89" s="267" t="s">
        <v>28</v>
      </c>
      <c r="B89" s="454">
        <v>52.5</v>
      </c>
      <c r="C89" s="455">
        <v>51.5</v>
      </c>
      <c r="D89" s="455">
        <v>51.5</v>
      </c>
      <c r="E89" s="455">
        <v>51</v>
      </c>
      <c r="F89" s="455">
        <v>50.5</v>
      </c>
      <c r="G89" s="455">
        <v>49.5</v>
      </c>
      <c r="H89" s="456">
        <v>49</v>
      </c>
      <c r="I89" s="450"/>
      <c r="J89" s="449" t="s">
        <v>57</v>
      </c>
      <c r="K89" s="449">
        <v>47.95</v>
      </c>
      <c r="L89" s="449"/>
      <c r="M89" s="449"/>
      <c r="N89" s="449"/>
      <c r="O89" s="449"/>
      <c r="P89" s="449"/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8"/>
      <c r="J90" s="449" t="s">
        <v>26</v>
      </c>
      <c r="K90" s="321">
        <f>K89-K75</f>
        <v>4.0900000000000034</v>
      </c>
      <c r="L90" s="325"/>
      <c r="M90" s="449"/>
      <c r="N90" s="449"/>
      <c r="O90" s="449"/>
      <c r="P90" s="449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496" t="s">
        <v>50</v>
      </c>
      <c r="C93" s="497"/>
      <c r="D93" s="497"/>
      <c r="E93" s="497"/>
      <c r="F93" s="497"/>
      <c r="G93" s="497"/>
      <c r="H93" s="497"/>
      <c r="I93" s="499" t="s">
        <v>0</v>
      </c>
      <c r="J93" s="468"/>
      <c r="K93" s="468"/>
      <c r="L93" s="468"/>
    </row>
    <row r="94" spans="1:16" x14ac:dyDescent="0.25">
      <c r="A94" s="231" t="s">
        <v>54</v>
      </c>
      <c r="B94" s="470">
        <v>1</v>
      </c>
      <c r="C94" s="471">
        <v>2</v>
      </c>
      <c r="D94" s="471">
        <v>3</v>
      </c>
      <c r="E94" s="471">
        <v>4</v>
      </c>
      <c r="F94" s="471">
        <v>5</v>
      </c>
      <c r="G94" s="471">
        <v>6</v>
      </c>
      <c r="H94" s="488">
        <v>7</v>
      </c>
      <c r="I94" s="500"/>
      <c r="J94" s="213"/>
      <c r="K94" s="468"/>
      <c r="L94" s="468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89">
        <v>7</v>
      </c>
      <c r="I95" s="501"/>
      <c r="J95" s="229"/>
      <c r="K95" s="277"/>
      <c r="L95" s="36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90">
        <v>880</v>
      </c>
      <c r="J96" s="322"/>
      <c r="K96" s="277"/>
      <c r="L96" s="36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93">
        <v>877</v>
      </c>
      <c r="J97" s="321"/>
      <c r="K97" s="277"/>
      <c r="L97" s="363"/>
    </row>
    <row r="98" spans="1:12" x14ac:dyDescent="0.25">
      <c r="A98" s="231" t="s">
        <v>7</v>
      </c>
      <c r="B98" s="477">
        <v>77.8</v>
      </c>
      <c r="C98" s="478">
        <v>74.099999999999994</v>
      </c>
      <c r="D98" s="478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94">
        <v>80.5</v>
      </c>
      <c r="J98" s="479"/>
      <c r="K98" s="461"/>
      <c r="L98" s="461"/>
    </row>
    <row r="99" spans="1:12" ht="13" thickBot="1" x14ac:dyDescent="0.3">
      <c r="A99" s="231" t="s">
        <v>8</v>
      </c>
      <c r="B99" s="329">
        <v>9.1999999999999998E-2</v>
      </c>
      <c r="C99" s="330">
        <v>8.7999999999999995E-2</v>
      </c>
      <c r="D99" s="330">
        <v>7.3999999999999996E-2</v>
      </c>
      <c r="E99" s="330">
        <v>6.5000000000000002E-2</v>
      </c>
      <c r="F99" s="330">
        <v>6.4000000000000001E-2</v>
      </c>
      <c r="G99" s="330">
        <v>7.0000000000000007E-2</v>
      </c>
      <c r="H99" s="482">
        <v>0.08</v>
      </c>
      <c r="I99" s="483">
        <v>8.1000000000000003E-2</v>
      </c>
      <c r="J99" s="286"/>
      <c r="K99" s="461"/>
      <c r="L99" s="461"/>
    </row>
    <row r="100" spans="1:12" x14ac:dyDescent="0.25">
      <c r="A100" s="241" t="s">
        <v>1</v>
      </c>
      <c r="B100" s="332">
        <f t="shared" ref="B100:I100" si="17">B97/B96*100-100</f>
        <v>2.8409090909090793</v>
      </c>
      <c r="C100" s="333">
        <f t="shared" si="17"/>
        <v>8.5227272727272663</v>
      </c>
      <c r="D100" s="333">
        <f t="shared" si="17"/>
        <v>-2.0454545454545467</v>
      </c>
      <c r="E100" s="333">
        <f t="shared" si="17"/>
        <v>-3.181818181818187</v>
      </c>
      <c r="F100" s="333">
        <f t="shared" si="17"/>
        <v>-2.7272727272727195</v>
      </c>
      <c r="G100" s="333">
        <f t="shared" si="17"/>
        <v>0.11363636363637397</v>
      </c>
      <c r="H100" s="484">
        <f t="shared" si="17"/>
        <v>2.3863636363636402</v>
      </c>
      <c r="I100" s="485">
        <f t="shared" si="17"/>
        <v>-0.34090909090909349</v>
      </c>
      <c r="J100" s="321"/>
      <c r="K100" s="423"/>
      <c r="L100" s="468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97">
        <f t="shared" si="18"/>
        <v>127</v>
      </c>
      <c r="J101" s="324"/>
      <c r="K101" s="287"/>
      <c r="L101" s="468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98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472">
        <v>54.5</v>
      </c>
      <c r="C103" s="473">
        <v>53.5</v>
      </c>
      <c r="D103" s="473">
        <v>54</v>
      </c>
      <c r="E103" s="473">
        <v>54</v>
      </c>
      <c r="F103" s="473">
        <v>53.5</v>
      </c>
      <c r="G103" s="473">
        <v>52</v>
      </c>
      <c r="H103" s="474">
        <v>52</v>
      </c>
      <c r="I103" s="469"/>
      <c r="J103" s="468" t="s">
        <v>57</v>
      </c>
      <c r="K103" s="468">
        <v>50.77</v>
      </c>
      <c r="L103" s="468"/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8"/>
      <c r="J104" s="468" t="s">
        <v>26</v>
      </c>
      <c r="K104" s="321">
        <f>K103-K89</f>
        <v>2.8200000000000003</v>
      </c>
      <c r="L104" s="325"/>
    </row>
  </sheetData>
  <mergeCells count="12">
    <mergeCell ref="K56:P57"/>
    <mergeCell ref="B51:H51"/>
    <mergeCell ref="B8:G8"/>
    <mergeCell ref="B22:G22"/>
    <mergeCell ref="B36:G36"/>
    <mergeCell ref="M36:P36"/>
    <mergeCell ref="M37:P37"/>
    <mergeCell ref="B93:H93"/>
    <mergeCell ref="I93:I95"/>
    <mergeCell ref="B79:H79"/>
    <mergeCell ref="B65:H65"/>
    <mergeCell ref="K70:P71"/>
  </mergeCells>
  <conditionalFormatting sqref="B55:H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H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H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96"/>
  <sheetViews>
    <sheetView showGridLines="0" topLeftCell="A63" zoomScale="70" zoomScaleNormal="70" workbookViewId="0">
      <selection activeCell="N87" sqref="N87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319" bestFit="1" customWidth="1"/>
    <col min="7" max="7" width="7.453125" style="319" bestFit="1" customWidth="1"/>
    <col min="8" max="8" width="9" style="200" customWidth="1"/>
    <col min="9" max="9" width="13" style="200" customWidth="1"/>
    <col min="10" max="10" width="11.1796875" style="200" customWidth="1"/>
    <col min="11" max="11" width="10.54296875" style="200" customWidth="1"/>
    <col min="12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320">
        <v>30.95</v>
      </c>
      <c r="D7" s="320">
        <v>30.95</v>
      </c>
      <c r="E7" s="320">
        <v>30.95</v>
      </c>
      <c r="F7" s="320">
        <v>30.95</v>
      </c>
      <c r="G7" s="320">
        <v>30.95</v>
      </c>
    </row>
    <row r="8" spans="1:11" ht="13.5" thickBot="1" x14ac:dyDescent="0.3">
      <c r="A8" s="272" t="s">
        <v>49</v>
      </c>
      <c r="B8" s="502" t="s">
        <v>53</v>
      </c>
      <c r="C8" s="503"/>
      <c r="D8" s="503"/>
      <c r="E8" s="503"/>
      <c r="F8" s="503"/>
      <c r="G8" s="503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51">
        <v>6</v>
      </c>
      <c r="H9" s="358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53">
        <v>140</v>
      </c>
      <c r="H10" s="359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54">
        <v>172.15094339622641</v>
      </c>
      <c r="H11" s="317">
        <v>165.3462686567164</v>
      </c>
      <c r="I11" s="321"/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55">
        <v>77.35849056603773</v>
      </c>
      <c r="H12" s="248">
        <v>64.179104477611943</v>
      </c>
      <c r="I12" s="321"/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56">
        <v>8.5539250405308895E-2</v>
      </c>
      <c r="H13" s="252">
        <v>0.10921384237861133</v>
      </c>
      <c r="I13" s="321"/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  <c r="I14" s="321"/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8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50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6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7">
        <f t="shared" si="3"/>
        <v>34.049999999999997</v>
      </c>
      <c r="H18" s="338"/>
      <c r="I18" s="200" t="s">
        <v>26</v>
      </c>
    </row>
    <row r="19" spans="1:11" x14ac:dyDescent="0.25">
      <c r="B19" s="200">
        <v>65</v>
      </c>
      <c r="C19" s="360">
        <v>65</v>
      </c>
      <c r="D19" s="360">
        <v>65</v>
      </c>
      <c r="E19" s="360">
        <v>65</v>
      </c>
      <c r="F19" s="360">
        <v>65</v>
      </c>
      <c r="G19" s="360">
        <v>65</v>
      </c>
    </row>
    <row r="20" spans="1:11" ht="13" thickBot="1" x14ac:dyDescent="0.3"/>
    <row r="21" spans="1:11" ht="13.5" thickBot="1" x14ac:dyDescent="0.3">
      <c r="A21" s="272" t="s">
        <v>64</v>
      </c>
      <c r="B21" s="502" t="s">
        <v>53</v>
      </c>
      <c r="C21" s="503"/>
      <c r="D21" s="503"/>
      <c r="E21" s="503"/>
      <c r="F21" s="503"/>
      <c r="G21" s="503"/>
      <c r="H21" s="293" t="s">
        <v>0</v>
      </c>
      <c r="I21" s="364"/>
      <c r="J21" s="364"/>
      <c r="K21" s="364"/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51">
        <v>6</v>
      </c>
      <c r="H22" s="358">
        <v>321</v>
      </c>
      <c r="I22" s="364"/>
      <c r="J22" s="364"/>
      <c r="K22" s="364"/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53">
        <v>300</v>
      </c>
      <c r="H23" s="359">
        <v>300</v>
      </c>
      <c r="I23" s="364"/>
      <c r="J23" s="364"/>
      <c r="K23" s="364"/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54">
        <v>433</v>
      </c>
      <c r="H24" s="317">
        <v>422</v>
      </c>
      <c r="I24" s="321"/>
      <c r="J24" s="364"/>
      <c r="K24" s="364"/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55">
        <v>79.2</v>
      </c>
      <c r="H25" s="248">
        <v>60.4</v>
      </c>
      <c r="I25" s="321"/>
      <c r="J25" s="364"/>
      <c r="K25" s="364"/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56">
        <v>8.5999999999999993E-2</v>
      </c>
      <c r="H26" s="252">
        <v>0.111</v>
      </c>
      <c r="I26" s="321"/>
      <c r="J26" s="364"/>
      <c r="K26" s="364"/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  <c r="I27" s="321"/>
      <c r="J27" s="364"/>
      <c r="K27" s="364"/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8">
        <f t="shared" si="5"/>
        <v>260.84905660377359</v>
      </c>
      <c r="H28" s="288">
        <f>H24-H11</f>
        <v>256.6537313432836</v>
      </c>
      <c r="I28" s="364"/>
      <c r="J28" s="364"/>
      <c r="K28" s="364"/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50">
        <f>SUM(B29:G29)</f>
        <v>3159</v>
      </c>
      <c r="I29" s="364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6"/>
      <c r="I30" s="364" t="s">
        <v>57</v>
      </c>
      <c r="J30" s="364">
        <v>66.34</v>
      </c>
      <c r="K30" s="364"/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7">
        <f t="shared" si="6"/>
        <v>30</v>
      </c>
      <c r="H31" s="338"/>
      <c r="I31" s="364" t="s">
        <v>26</v>
      </c>
      <c r="J31" s="364">
        <f>J30-J17</f>
        <v>35.39</v>
      </c>
      <c r="K31" s="364"/>
    </row>
    <row r="32" spans="1:11" x14ac:dyDescent="0.25">
      <c r="B32" s="200">
        <v>95</v>
      </c>
      <c r="C32" s="365">
        <v>95</v>
      </c>
      <c r="D32" s="365">
        <v>95</v>
      </c>
      <c r="E32" s="365">
        <v>95</v>
      </c>
      <c r="F32" s="365">
        <v>95</v>
      </c>
      <c r="G32" s="365">
        <v>95</v>
      </c>
    </row>
    <row r="33" spans="1:11" ht="13" thickBot="1" x14ac:dyDescent="0.3"/>
    <row r="34" spans="1:11" ht="13.5" thickBot="1" x14ac:dyDescent="0.3">
      <c r="A34" s="272" t="s">
        <v>66</v>
      </c>
      <c r="B34" s="502" t="s">
        <v>53</v>
      </c>
      <c r="C34" s="503"/>
      <c r="D34" s="503"/>
      <c r="E34" s="503"/>
      <c r="F34" s="503"/>
      <c r="G34" s="503"/>
      <c r="H34" s="293" t="s">
        <v>0</v>
      </c>
      <c r="I34" s="369"/>
      <c r="J34" s="369"/>
      <c r="K34" s="369"/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51">
        <v>6</v>
      </c>
      <c r="H35" s="358">
        <v>363</v>
      </c>
      <c r="I35" s="369"/>
      <c r="J35" s="369"/>
      <c r="K35" s="369"/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53"/>
      <c r="H36" s="359">
        <v>490</v>
      </c>
      <c r="I36" s="369"/>
      <c r="J36" s="369"/>
      <c r="K36" s="369"/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54"/>
      <c r="H37" s="317">
        <v>849</v>
      </c>
      <c r="I37" s="321"/>
      <c r="J37" s="369"/>
      <c r="K37" s="369"/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55"/>
      <c r="H38" s="248"/>
      <c r="I38" s="321"/>
      <c r="J38" s="369"/>
      <c r="K38" s="369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56"/>
      <c r="H39" s="252"/>
      <c r="I39" s="321"/>
      <c r="J39" s="369"/>
      <c r="K39" s="369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  <c r="I40" s="321"/>
      <c r="J40" s="369"/>
      <c r="K40" s="369"/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8">
        <f t="shared" si="8"/>
        <v>-95</v>
      </c>
      <c r="H41" s="288">
        <f>H37-H24</f>
        <v>427</v>
      </c>
      <c r="I41" s="369"/>
      <c r="J41" s="369"/>
      <c r="K41" s="369"/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50">
        <f>SUM(B42:G42)</f>
        <v>3117</v>
      </c>
      <c r="I42" s="369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6"/>
      <c r="I43" s="369" t="s">
        <v>57</v>
      </c>
      <c r="J43" s="369">
        <v>96.1</v>
      </c>
      <c r="K43" s="369"/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7">
        <f t="shared" si="9"/>
        <v>-95</v>
      </c>
      <c r="H44" s="338"/>
      <c r="I44" s="369" t="s">
        <v>26</v>
      </c>
      <c r="J44" s="369">
        <f>J43-J30</f>
        <v>29.759999999999991</v>
      </c>
      <c r="K44" s="369"/>
    </row>
    <row r="46" spans="1:11" ht="13" thickBot="1" x14ac:dyDescent="0.3"/>
    <row r="47" spans="1:11" ht="13.5" thickBot="1" x14ac:dyDescent="0.3">
      <c r="A47" s="272" t="s">
        <v>76</v>
      </c>
      <c r="B47" s="502" t="s">
        <v>53</v>
      </c>
      <c r="C47" s="503"/>
      <c r="D47" s="503"/>
      <c r="E47" s="503"/>
      <c r="F47" s="503"/>
      <c r="G47" s="503"/>
      <c r="H47" s="293" t="s">
        <v>0</v>
      </c>
      <c r="I47" s="370"/>
      <c r="J47" s="370"/>
      <c r="K47" s="370"/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51">
        <v>6</v>
      </c>
      <c r="H48" s="358">
        <v>363</v>
      </c>
      <c r="I48" s="370"/>
      <c r="J48" s="370"/>
      <c r="K48" s="370"/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53">
        <v>690</v>
      </c>
      <c r="H49" s="359">
        <v>690</v>
      </c>
      <c r="I49" s="370"/>
      <c r="J49" s="370"/>
      <c r="K49" s="370"/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54"/>
      <c r="H50" s="317">
        <v>1227</v>
      </c>
      <c r="I50" s="321"/>
      <c r="J50" s="370"/>
      <c r="K50" s="370"/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55"/>
      <c r="H51" s="248">
        <v>50.3</v>
      </c>
      <c r="I51" s="321"/>
      <c r="J51" s="370"/>
      <c r="K51" s="370"/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56"/>
      <c r="H52" s="252">
        <v>0.153</v>
      </c>
      <c r="I52" s="321"/>
      <c r="J52" s="370"/>
      <c r="K52" s="370"/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  <c r="I53" s="321"/>
      <c r="J53" s="370"/>
      <c r="K53" s="370"/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8">
        <f t="shared" si="11"/>
        <v>0</v>
      </c>
      <c r="H54" s="288">
        <f>H50-H37</f>
        <v>378</v>
      </c>
      <c r="I54" s="370"/>
      <c r="J54" s="370"/>
      <c r="K54" s="370"/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50">
        <f>SUM(B55:G55)</f>
        <v>3078</v>
      </c>
      <c r="I55" s="37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373">
        <v>90</v>
      </c>
      <c r="C56" s="374"/>
      <c r="D56" s="374"/>
      <c r="E56" s="374"/>
      <c r="F56" s="374"/>
      <c r="G56" s="375"/>
      <c r="H56" s="336"/>
      <c r="I56" s="370" t="s">
        <v>57</v>
      </c>
      <c r="J56" s="370">
        <v>128.25</v>
      </c>
      <c r="K56" s="370"/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7">
        <f t="shared" si="12"/>
        <v>0</v>
      </c>
      <c r="H57" s="338"/>
      <c r="I57" s="370" t="s">
        <v>26</v>
      </c>
      <c r="J57" s="370">
        <f>J56-J43</f>
        <v>32.150000000000006</v>
      </c>
      <c r="K57" s="370"/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502" t="s">
        <v>53</v>
      </c>
      <c r="C60" s="503"/>
      <c r="D60" s="503"/>
      <c r="E60" s="293" t="s">
        <v>0</v>
      </c>
      <c r="F60" s="424"/>
      <c r="G60" s="424"/>
      <c r="H60" s="424"/>
    </row>
    <row r="61" spans="1:11" ht="13" thickBot="1" x14ac:dyDescent="0.3">
      <c r="A61" s="231" t="s">
        <v>2</v>
      </c>
      <c r="B61" s="295">
        <v>1</v>
      </c>
      <c r="C61" s="225">
        <v>2</v>
      </c>
      <c r="D61" s="351">
        <v>3</v>
      </c>
      <c r="E61" s="358">
        <v>55</v>
      </c>
      <c r="F61" s="424"/>
      <c r="G61" s="424"/>
      <c r="H61" s="424"/>
    </row>
    <row r="62" spans="1:11" ht="13" x14ac:dyDescent="0.25">
      <c r="A62" s="236" t="s">
        <v>3</v>
      </c>
      <c r="B62" s="296">
        <v>890</v>
      </c>
      <c r="C62" s="297">
        <v>890</v>
      </c>
      <c r="D62" s="443">
        <v>890</v>
      </c>
      <c r="E62" s="439">
        <v>890</v>
      </c>
      <c r="F62" s="424"/>
      <c r="G62" s="424"/>
      <c r="H62" s="424"/>
    </row>
    <row r="63" spans="1:11" x14ac:dyDescent="0.25">
      <c r="A63" s="241" t="s">
        <v>6</v>
      </c>
      <c r="B63" s="300">
        <v>1657</v>
      </c>
      <c r="C63" s="301">
        <v>1685</v>
      </c>
      <c r="D63" s="444">
        <v>1834</v>
      </c>
      <c r="E63" s="440">
        <v>1743</v>
      </c>
      <c r="F63" s="321"/>
      <c r="G63" s="424"/>
      <c r="H63" s="424"/>
    </row>
    <row r="64" spans="1:11" x14ac:dyDescent="0.25">
      <c r="A64" s="231" t="s">
        <v>7</v>
      </c>
      <c r="B64" s="302">
        <v>100</v>
      </c>
      <c r="C64" s="303">
        <v>100</v>
      </c>
      <c r="D64" s="445">
        <v>100</v>
      </c>
      <c r="E64" s="441">
        <v>96.4</v>
      </c>
      <c r="F64" s="321"/>
      <c r="G64" s="424"/>
      <c r="H64" s="424"/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446">
        <v>3.6999999999999998E-2</v>
      </c>
      <c r="E65" s="442">
        <v>5.3999999999999999E-2</v>
      </c>
      <c r="F65" s="321"/>
      <c r="G65" s="424"/>
      <c r="H65" s="424"/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96">
        <f t="shared" si="13"/>
        <v>95.842696629213464</v>
      </c>
      <c r="F66" s="321"/>
      <c r="G66" s="424"/>
      <c r="H66" s="424"/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97">
        <f>E63-H50</f>
        <v>516</v>
      </c>
      <c r="F67" s="424"/>
      <c r="G67" s="424"/>
      <c r="H67" s="424"/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424" t="s">
        <v>56</v>
      </c>
      <c r="G68" s="437">
        <f>H55-E68</f>
        <v>2551</v>
      </c>
      <c r="H68" s="306">
        <f>G68/H55</f>
        <v>0.82878492527615333</v>
      </c>
      <c r="I68" s="438" t="s">
        <v>104</v>
      </c>
    </row>
    <row r="69" spans="1:9" x14ac:dyDescent="0.25">
      <c r="A69" s="267" t="s">
        <v>28</v>
      </c>
      <c r="B69" s="429">
        <v>62</v>
      </c>
      <c r="C69" s="430">
        <v>62</v>
      </c>
      <c r="D69" s="311">
        <v>62</v>
      </c>
      <c r="E69" s="222"/>
      <c r="F69" s="424" t="s">
        <v>57</v>
      </c>
      <c r="G69" s="424">
        <v>90.84</v>
      </c>
      <c r="H69" s="424"/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7">
        <f t="shared" si="15"/>
        <v>62</v>
      </c>
      <c r="E70" s="223"/>
      <c r="F70" s="424" t="s">
        <v>26</v>
      </c>
      <c r="G70" s="424">
        <f>G69-J56</f>
        <v>-37.409999999999997</v>
      </c>
      <c r="H70" s="424"/>
    </row>
    <row r="72" spans="1:9" ht="13" thickBot="1" x14ac:dyDescent="0.3"/>
    <row r="73" spans="1:9" ht="13.5" thickBot="1" x14ac:dyDescent="0.3">
      <c r="A73" s="272" t="s">
        <v>105</v>
      </c>
      <c r="B73" s="502" t="s">
        <v>53</v>
      </c>
      <c r="C73" s="503"/>
      <c r="D73" s="503"/>
      <c r="E73" s="293" t="s">
        <v>0</v>
      </c>
      <c r="F73" s="449"/>
      <c r="G73" s="449"/>
      <c r="H73" s="449"/>
      <c r="I73" s="449"/>
    </row>
    <row r="74" spans="1:9" ht="13" thickBot="1" x14ac:dyDescent="0.3">
      <c r="A74" s="231" t="s">
        <v>2</v>
      </c>
      <c r="B74" s="295">
        <v>1</v>
      </c>
      <c r="C74" s="225">
        <v>2</v>
      </c>
      <c r="D74" s="351">
        <v>3</v>
      </c>
      <c r="E74" s="358">
        <v>52</v>
      </c>
      <c r="F74" s="449"/>
      <c r="G74" s="449"/>
      <c r="H74" s="449"/>
      <c r="I74" s="449"/>
    </row>
    <row r="75" spans="1:9" ht="13" x14ac:dyDescent="0.25">
      <c r="A75" s="236" t="s">
        <v>3</v>
      </c>
      <c r="B75" s="296">
        <v>1080</v>
      </c>
      <c r="C75" s="297">
        <v>1080</v>
      </c>
      <c r="D75" s="443">
        <v>1080</v>
      </c>
      <c r="E75" s="439">
        <v>1080</v>
      </c>
      <c r="F75" s="449"/>
      <c r="G75" s="449"/>
      <c r="H75" s="449"/>
      <c r="I75" s="449"/>
    </row>
    <row r="76" spans="1:9" x14ac:dyDescent="0.25">
      <c r="A76" s="241" t="s">
        <v>6</v>
      </c>
      <c r="B76" s="300">
        <v>1758</v>
      </c>
      <c r="C76" s="301">
        <v>1786</v>
      </c>
      <c r="D76" s="444">
        <v>1898</v>
      </c>
      <c r="E76" s="440">
        <v>1825</v>
      </c>
      <c r="F76" s="321"/>
      <c r="G76" s="449"/>
      <c r="H76" s="449"/>
      <c r="I76" s="449"/>
    </row>
    <row r="77" spans="1:9" x14ac:dyDescent="0.25">
      <c r="A77" s="231" t="s">
        <v>7</v>
      </c>
      <c r="B77" s="302">
        <v>100</v>
      </c>
      <c r="C77" s="303">
        <v>100</v>
      </c>
      <c r="D77" s="445">
        <v>100</v>
      </c>
      <c r="E77" s="441">
        <v>96.2</v>
      </c>
      <c r="F77" s="321"/>
      <c r="G77" s="449"/>
      <c r="H77" s="449"/>
      <c r="I77" s="449"/>
    </row>
    <row r="78" spans="1:9" x14ac:dyDescent="0.25">
      <c r="A78" s="231" t="s">
        <v>8</v>
      </c>
      <c r="B78" s="249">
        <v>3.3000000000000002E-2</v>
      </c>
      <c r="C78" s="250">
        <v>0.04</v>
      </c>
      <c r="D78" s="446">
        <v>4.2000000000000003E-2</v>
      </c>
      <c r="E78" s="442">
        <v>5.0999999999999997E-2</v>
      </c>
      <c r="F78" s="321"/>
      <c r="G78" s="449"/>
      <c r="H78" s="449"/>
      <c r="I78" s="449"/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96">
        <f t="shared" si="16"/>
        <v>68.981481481481495</v>
      </c>
      <c r="F79" s="321"/>
      <c r="G79" s="449"/>
      <c r="H79" s="449"/>
      <c r="I79" s="449"/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97">
        <f>E76-E63</f>
        <v>82</v>
      </c>
      <c r="F80" s="449"/>
      <c r="G80" s="449"/>
      <c r="H80" s="449"/>
      <c r="I80" s="449"/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449" t="s">
        <v>56</v>
      </c>
      <c r="G81" s="457">
        <f>G68-E81</f>
        <v>2024</v>
      </c>
      <c r="H81" s="306">
        <f>G81/G68</f>
        <v>0.79341434731477856</v>
      </c>
      <c r="I81" s="449"/>
    </row>
    <row r="82" spans="1:9" x14ac:dyDescent="0.25">
      <c r="A82" s="267" t="s">
        <v>28</v>
      </c>
      <c r="B82" s="454">
        <v>63</v>
      </c>
      <c r="C82" s="459">
        <v>63</v>
      </c>
      <c r="D82" s="459">
        <v>63</v>
      </c>
      <c r="E82" s="222"/>
      <c r="F82" s="449" t="s">
        <v>57</v>
      </c>
      <c r="G82" s="449">
        <v>62</v>
      </c>
      <c r="H82" s="449"/>
      <c r="I82" s="449"/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7">
        <f t="shared" si="18"/>
        <v>1</v>
      </c>
      <c r="E83" s="223"/>
      <c r="F83" s="449" t="s">
        <v>26</v>
      </c>
      <c r="G83" s="449">
        <f>G82-G69</f>
        <v>-28.840000000000003</v>
      </c>
      <c r="H83" s="449"/>
      <c r="I83" s="449"/>
    </row>
    <row r="85" spans="1:9" ht="13" thickBot="1" x14ac:dyDescent="0.3"/>
    <row r="86" spans="1:9" ht="13.5" thickBot="1" x14ac:dyDescent="0.3">
      <c r="A86" s="272" t="s">
        <v>109</v>
      </c>
      <c r="B86" s="523" t="s">
        <v>53</v>
      </c>
      <c r="C86" s="524"/>
      <c r="D86" s="524"/>
      <c r="E86" s="520" t="s">
        <v>0</v>
      </c>
      <c r="F86" s="468"/>
      <c r="G86" s="468"/>
      <c r="H86" s="468"/>
    </row>
    <row r="87" spans="1:9" ht="13" thickBot="1" x14ac:dyDescent="0.3">
      <c r="A87" s="231" t="s">
        <v>2</v>
      </c>
      <c r="B87" s="295">
        <v>1</v>
      </c>
      <c r="C87" s="225">
        <v>2</v>
      </c>
      <c r="D87" s="351">
        <v>3</v>
      </c>
      <c r="E87" s="525"/>
      <c r="F87" s="468"/>
      <c r="G87" s="468"/>
      <c r="H87" s="468"/>
    </row>
    <row r="88" spans="1:9" ht="13" x14ac:dyDescent="0.25">
      <c r="A88" s="236" t="s">
        <v>3</v>
      </c>
      <c r="B88" s="296">
        <v>1250</v>
      </c>
      <c r="C88" s="297">
        <v>1250</v>
      </c>
      <c r="D88" s="443">
        <v>1250</v>
      </c>
      <c r="E88" s="439">
        <v>1250</v>
      </c>
      <c r="F88" s="468"/>
      <c r="G88" s="468"/>
      <c r="H88" s="468"/>
    </row>
    <row r="89" spans="1:9" x14ac:dyDescent="0.25">
      <c r="A89" s="241" t="s">
        <v>6</v>
      </c>
      <c r="B89" s="300">
        <v>1911</v>
      </c>
      <c r="C89" s="301">
        <v>2036</v>
      </c>
      <c r="D89" s="444">
        <v>2058</v>
      </c>
      <c r="E89" s="440">
        <v>2025</v>
      </c>
      <c r="F89" s="321"/>
      <c r="G89" s="468"/>
      <c r="H89" s="468"/>
    </row>
    <row r="90" spans="1:9" x14ac:dyDescent="0.25">
      <c r="A90" s="231" t="s">
        <v>7</v>
      </c>
      <c r="B90" s="302">
        <v>100</v>
      </c>
      <c r="C90" s="303">
        <v>95.8</v>
      </c>
      <c r="D90" s="445">
        <v>100</v>
      </c>
      <c r="E90" s="441">
        <v>94.2</v>
      </c>
      <c r="F90" s="321"/>
      <c r="G90" s="468"/>
      <c r="H90" s="468"/>
    </row>
    <row r="91" spans="1:9" ht="13" thickBot="1" x14ac:dyDescent="0.3">
      <c r="A91" s="231" t="s">
        <v>8</v>
      </c>
      <c r="B91" s="329">
        <v>4.5999999999999999E-2</v>
      </c>
      <c r="C91" s="330">
        <v>6.6000000000000003E-2</v>
      </c>
      <c r="D91" s="486">
        <v>4.5999999999999999E-2</v>
      </c>
      <c r="E91" s="487">
        <v>0.06</v>
      </c>
      <c r="F91" s="321"/>
      <c r="G91" s="468"/>
      <c r="H91" s="468"/>
    </row>
    <row r="92" spans="1:9" x14ac:dyDescent="0.25">
      <c r="A92" s="241" t="s">
        <v>1</v>
      </c>
      <c r="B92" s="332">
        <f t="shared" ref="B92:E92" si="19">B89/B88*100-100</f>
        <v>52.879999999999995</v>
      </c>
      <c r="C92" s="333">
        <f t="shared" si="19"/>
        <v>62.879999999999995</v>
      </c>
      <c r="D92" s="484">
        <f t="shared" si="19"/>
        <v>64.640000000000015</v>
      </c>
      <c r="E92" s="485">
        <f t="shared" si="19"/>
        <v>62</v>
      </c>
      <c r="F92" s="321"/>
      <c r="G92" s="468"/>
      <c r="H92" s="468"/>
    </row>
    <row r="93" spans="1:9" ht="13" thickBot="1" x14ac:dyDescent="0.3">
      <c r="A93" s="231" t="s">
        <v>27</v>
      </c>
      <c r="B93" s="220">
        <f>B89-B76</f>
        <v>153</v>
      </c>
      <c r="C93" s="221">
        <f>C89-C76</f>
        <v>250</v>
      </c>
      <c r="D93" s="226">
        <f t="shared" ref="D93" si="20">D89-D76</f>
        <v>160</v>
      </c>
      <c r="E93" s="397">
        <f>E89-E76</f>
        <v>200</v>
      </c>
      <c r="F93" s="468"/>
      <c r="G93" s="468"/>
      <c r="H93" s="468"/>
    </row>
    <row r="94" spans="1:9" x14ac:dyDescent="0.25">
      <c r="A94" s="267" t="s">
        <v>52</v>
      </c>
      <c r="B94" s="527">
        <v>79</v>
      </c>
      <c r="C94" s="262">
        <v>241</v>
      </c>
      <c r="D94" s="263">
        <v>203</v>
      </c>
      <c r="E94" s="398">
        <f>SUM(B94:D94)</f>
        <v>523</v>
      </c>
      <c r="F94" s="468" t="s">
        <v>56</v>
      </c>
      <c r="G94" s="457">
        <f>G81-E94</f>
        <v>1501</v>
      </c>
      <c r="H94" s="306">
        <f>G94/G81</f>
        <v>0.74160079051383399</v>
      </c>
      <c r="I94" s="465" t="s">
        <v>111</v>
      </c>
    </row>
    <row r="95" spans="1:9" x14ac:dyDescent="0.25">
      <c r="A95" s="267" t="s">
        <v>28</v>
      </c>
      <c r="B95" s="472">
        <v>64</v>
      </c>
      <c r="C95" s="475">
        <v>64</v>
      </c>
      <c r="D95" s="475">
        <v>64</v>
      </c>
      <c r="E95" s="469"/>
      <c r="F95" s="468" t="s">
        <v>57</v>
      </c>
      <c r="G95" s="468">
        <v>63</v>
      </c>
      <c r="H95" s="468"/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7">
        <f t="shared" si="21"/>
        <v>1</v>
      </c>
      <c r="E96" s="338"/>
      <c r="F96" s="468" t="s">
        <v>26</v>
      </c>
      <c r="G96" s="468">
        <f>G95-G82</f>
        <v>1</v>
      </c>
      <c r="H96" s="468"/>
    </row>
  </sheetData>
  <mergeCells count="8">
    <mergeCell ref="B86:D86"/>
    <mergeCell ref="E86:E87"/>
    <mergeCell ref="B73:D73"/>
    <mergeCell ref="B60:D60"/>
    <mergeCell ref="B8:G8"/>
    <mergeCell ref="B21:G21"/>
    <mergeCell ref="B34:G34"/>
    <mergeCell ref="B47:G47"/>
  </mergeCells>
  <conditionalFormatting sqref="B76:D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D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491" t="s">
        <v>23</v>
      </c>
      <c r="C17" s="492"/>
      <c r="D17" s="492"/>
      <c r="E17" s="492"/>
      <c r="F17" s="49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491" t="s">
        <v>23</v>
      </c>
      <c r="C17" s="492"/>
      <c r="D17" s="492"/>
      <c r="E17" s="492"/>
      <c r="F17" s="49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491" t="s">
        <v>23</v>
      </c>
      <c r="C17" s="492"/>
      <c r="D17" s="492"/>
      <c r="E17" s="492"/>
      <c r="F17" s="49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94" t="s">
        <v>42</v>
      </c>
      <c r="B1" s="49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494" t="s">
        <v>42</v>
      </c>
      <c r="B1" s="49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495" t="s">
        <v>42</v>
      </c>
      <c r="B1" s="49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94" t="s">
        <v>42</v>
      </c>
      <c r="B1" s="49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U105"/>
  <sheetViews>
    <sheetView showGridLines="0" topLeftCell="A72" zoomScale="70" zoomScaleNormal="70" workbookViewId="0">
      <selection activeCell="B104" sqref="B104:X104"/>
    </sheetView>
  </sheetViews>
  <sheetFormatPr baseColWidth="10" defaultColWidth="11.453125" defaultRowHeight="12.5" x14ac:dyDescent="0.25"/>
  <cols>
    <col min="1" max="1" width="16.26953125" style="200" bestFit="1" customWidth="1"/>
    <col min="2" max="3" width="9" style="200" customWidth="1"/>
    <col min="4" max="4" width="11" style="200" customWidth="1"/>
    <col min="5" max="20" width="9" style="200" customWidth="1"/>
    <col min="21" max="22" width="9" style="319" customWidth="1"/>
    <col min="23" max="23" width="9" style="200" customWidth="1"/>
    <col min="24" max="16384" width="11.453125" style="200"/>
  </cols>
  <sheetData>
    <row r="1" spans="1:37" x14ac:dyDescent="0.25">
      <c r="A1" s="200" t="s">
        <v>58</v>
      </c>
    </row>
    <row r="2" spans="1:37" x14ac:dyDescent="0.25">
      <c r="A2" s="200" t="s">
        <v>59</v>
      </c>
      <c r="B2" s="227">
        <v>39.825396825396822</v>
      </c>
      <c r="F2" s="505"/>
      <c r="G2" s="505"/>
      <c r="H2" s="505"/>
      <c r="I2" s="505"/>
    </row>
    <row r="3" spans="1:37" x14ac:dyDescent="0.25">
      <c r="A3" s="200" t="s">
        <v>7</v>
      </c>
      <c r="B3" s="227">
        <v>65.52771450265756</v>
      </c>
    </row>
    <row r="4" spans="1:37" x14ac:dyDescent="0.25">
      <c r="A4" s="200" t="s">
        <v>60</v>
      </c>
      <c r="B4" s="200">
        <v>12855</v>
      </c>
    </row>
    <row r="6" spans="1:37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505"/>
      <c r="AH6" s="505"/>
    </row>
    <row r="7" spans="1:37" ht="13" thickBot="1" x14ac:dyDescent="0.3">
      <c r="A7" s="229" t="s">
        <v>62</v>
      </c>
      <c r="B7" s="200">
        <v>21.68</v>
      </c>
      <c r="C7" s="320">
        <v>21.68</v>
      </c>
      <c r="D7" s="320">
        <v>21.68</v>
      </c>
      <c r="E7" s="320">
        <v>21.68</v>
      </c>
      <c r="F7" s="320">
        <v>21.68</v>
      </c>
      <c r="G7" s="320">
        <v>21.68</v>
      </c>
      <c r="H7" s="320">
        <v>21.68</v>
      </c>
      <c r="I7" s="320">
        <v>21.68</v>
      </c>
      <c r="J7" s="320">
        <v>21.68</v>
      </c>
      <c r="K7" s="320">
        <v>21.68</v>
      </c>
      <c r="L7" s="320">
        <v>21.68</v>
      </c>
      <c r="M7" s="320">
        <v>21.68</v>
      </c>
      <c r="N7" s="320">
        <v>21.68</v>
      </c>
      <c r="O7" s="320">
        <v>21.68</v>
      </c>
      <c r="P7" s="320">
        <v>21.68</v>
      </c>
      <c r="Q7" s="320">
        <v>21.68</v>
      </c>
      <c r="R7" s="320">
        <v>21.68</v>
      </c>
      <c r="S7" s="320">
        <v>21.68</v>
      </c>
      <c r="T7" s="320">
        <v>21.68</v>
      </c>
      <c r="U7" s="320">
        <v>21.68</v>
      </c>
      <c r="V7" s="320">
        <v>21.68</v>
      </c>
      <c r="AA7" s="228"/>
      <c r="AB7" s="213"/>
    </row>
    <row r="8" spans="1:37" ht="13.5" thickBot="1" x14ac:dyDescent="0.3">
      <c r="A8" s="230" t="s">
        <v>49</v>
      </c>
      <c r="B8" s="502" t="s">
        <v>53</v>
      </c>
      <c r="C8" s="503"/>
      <c r="D8" s="503"/>
      <c r="E8" s="503"/>
      <c r="F8" s="503"/>
      <c r="G8" s="503"/>
      <c r="H8" s="503"/>
      <c r="I8" s="503"/>
      <c r="J8" s="503"/>
      <c r="K8" s="503"/>
      <c r="L8" s="502" t="s">
        <v>63</v>
      </c>
      <c r="M8" s="503"/>
      <c r="N8" s="503"/>
      <c r="O8" s="503"/>
      <c r="P8" s="503"/>
      <c r="Q8" s="503"/>
      <c r="R8" s="503"/>
      <c r="S8" s="503"/>
      <c r="T8" s="503"/>
      <c r="U8" s="503"/>
      <c r="V8" s="504"/>
      <c r="W8" s="292" t="s">
        <v>55</v>
      </c>
    </row>
    <row r="9" spans="1:37" x14ac:dyDescent="0.25">
      <c r="A9" s="231" t="s">
        <v>54</v>
      </c>
      <c r="B9" s="339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40">
        <v>10</v>
      </c>
      <c r="L9" s="339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40">
        <v>11</v>
      </c>
      <c r="W9" s="343">
        <v>1317</v>
      </c>
    </row>
    <row r="10" spans="1:37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6">
        <v>8</v>
      </c>
      <c r="K10" s="36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6">
        <v>8</v>
      </c>
      <c r="U10" s="361">
        <v>9</v>
      </c>
      <c r="V10" s="362">
        <v>10</v>
      </c>
      <c r="W10" s="214" t="s">
        <v>0</v>
      </c>
    </row>
    <row r="11" spans="1:37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341"/>
      <c r="Y11" s="313"/>
      <c r="Z11" s="313"/>
      <c r="AA11" s="313"/>
      <c r="AB11" s="313"/>
      <c r="AC11" s="313"/>
    </row>
    <row r="12" spans="1:37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X12" s="321"/>
      <c r="Y12" s="313"/>
      <c r="Z12" s="313"/>
      <c r="AA12" s="313"/>
      <c r="AB12" s="313"/>
      <c r="AC12" s="287"/>
    </row>
    <row r="13" spans="1:37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341"/>
    </row>
    <row r="14" spans="1:37" ht="12.75" customHeight="1" thickBot="1" x14ac:dyDescent="0.3">
      <c r="A14" s="231" t="s">
        <v>8</v>
      </c>
      <c r="B14" s="329">
        <v>4.4392234784580396E-2</v>
      </c>
      <c r="C14" s="330">
        <v>5.1037293168947478E-2</v>
      </c>
      <c r="D14" s="330">
        <v>3.9336624617034861E-2</v>
      </c>
      <c r="E14" s="330">
        <v>4.1699817750314436E-2</v>
      </c>
      <c r="F14" s="330">
        <v>3.6356307201177281E-2</v>
      </c>
      <c r="G14" s="330">
        <v>3.5061436934907736E-2</v>
      </c>
      <c r="H14" s="330">
        <v>4.2258307017252146E-2</v>
      </c>
      <c r="I14" s="330">
        <v>3.6587444406035119E-2</v>
      </c>
      <c r="J14" s="330">
        <v>3.8150585517613973E-2</v>
      </c>
      <c r="K14" s="334">
        <v>3.7574576605427269E-2</v>
      </c>
      <c r="L14" s="329">
        <v>4.0743104698043674E-2</v>
      </c>
      <c r="M14" s="330">
        <v>4.2321821677655767E-2</v>
      </c>
      <c r="N14" s="330">
        <v>4.2912640143093865E-2</v>
      </c>
      <c r="O14" s="330">
        <v>3.2136359782367452E-2</v>
      </c>
      <c r="P14" s="330">
        <v>4.8107629528244031E-2</v>
      </c>
      <c r="Q14" s="330">
        <v>2.8243016171441284E-2</v>
      </c>
      <c r="R14" s="330">
        <v>3.177566521042359E-2</v>
      </c>
      <c r="S14" s="330">
        <v>3.1743833201289769E-2</v>
      </c>
      <c r="T14" s="330">
        <v>2.8116770956906054E-2</v>
      </c>
      <c r="U14" s="330">
        <v>2.6725740276058747E-2</v>
      </c>
      <c r="V14" s="334">
        <v>3.069923159868506E-2</v>
      </c>
      <c r="W14" s="344">
        <v>9.7410264796780832E-2</v>
      </c>
      <c r="X14" s="341"/>
      <c r="Y14" s="210"/>
      <c r="Z14" s="210"/>
      <c r="AA14" s="210"/>
      <c r="AB14" s="210"/>
      <c r="AC14" s="210"/>
    </row>
    <row r="15" spans="1:37" x14ac:dyDescent="0.25">
      <c r="A15" s="241" t="s">
        <v>1</v>
      </c>
      <c r="B15" s="332">
        <f>B12/B11*100-100</f>
        <v>0.5505952380952408</v>
      </c>
      <c r="C15" s="333">
        <f t="shared" ref="C15:E15" si="0">C12/C11*100-100</f>
        <v>4.4019933554817214</v>
      </c>
      <c r="D15" s="333">
        <f t="shared" si="0"/>
        <v>5.5555555555555571</v>
      </c>
      <c r="E15" s="333">
        <f t="shared" si="0"/>
        <v>2.6267281105990747</v>
      </c>
      <c r="F15" s="333">
        <f>F12/F11*100-100</f>
        <v>8.5040431266846213</v>
      </c>
      <c r="G15" s="333">
        <f t="shared" ref="G15:K15" si="1">G12/G11*100-100</f>
        <v>9.297619047619051</v>
      </c>
      <c r="H15" s="333">
        <f t="shared" si="1"/>
        <v>18.635714285714286</v>
      </c>
      <c r="I15" s="333">
        <f t="shared" si="1"/>
        <v>20.55194805194806</v>
      </c>
      <c r="J15" s="333">
        <f t="shared" ref="J15" si="2">J12/J11*100-100</f>
        <v>21.589861751152071</v>
      </c>
      <c r="K15" s="335">
        <f t="shared" si="1"/>
        <v>27.489177489177493</v>
      </c>
      <c r="L15" s="332">
        <f>L12/L11*100-100</f>
        <v>-7.0566502463054235</v>
      </c>
      <c r="M15" s="333">
        <f t="shared" ref="M15:O15" si="3">M12/M11*100-100</f>
        <v>-4.0117416829745736</v>
      </c>
      <c r="N15" s="333">
        <f t="shared" si="3"/>
        <v>-0.94780219780218999</v>
      </c>
      <c r="O15" s="333">
        <f t="shared" si="3"/>
        <v>5.0121065375302578</v>
      </c>
      <c r="P15" s="333">
        <f t="shared" ref="P15" si="4">P12/P11*100-100</f>
        <v>3</v>
      </c>
      <c r="Q15" s="333">
        <f t="shared" ref="Q15:R15" si="5">Q12/Q11*100-100</f>
        <v>8.9532019704433594</v>
      </c>
      <c r="R15" s="333">
        <f t="shared" si="5"/>
        <v>10.233990147783231</v>
      </c>
      <c r="S15" s="333">
        <f t="shared" ref="S15:T15" si="6">S12/S11*100-100</f>
        <v>18.903654485049842</v>
      </c>
      <c r="T15" s="333">
        <f t="shared" si="6"/>
        <v>19.614661654135347</v>
      </c>
      <c r="U15" s="333">
        <f t="shared" ref="U15:V15" si="7">U12/U11*100-100</f>
        <v>23.726708074534145</v>
      </c>
      <c r="V15" s="335">
        <f t="shared" si="7"/>
        <v>31.707317073170714</v>
      </c>
      <c r="W15" s="346">
        <f t="shared" ref="W15" si="8">W12/W11*100-100</f>
        <v>10.762555591712768</v>
      </c>
      <c r="X15" s="321"/>
    </row>
    <row r="16" spans="1:37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8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8">
        <f t="shared" si="10"/>
        <v>118.86252939978145</v>
      </c>
      <c r="W16" s="288">
        <f t="shared" si="9"/>
        <v>89.539863325740313</v>
      </c>
      <c r="X16" s="342"/>
      <c r="Y16" s="210"/>
      <c r="Z16" s="210"/>
      <c r="AA16" s="210"/>
      <c r="AB16" s="210"/>
      <c r="AC16" s="210"/>
      <c r="AF16" s="325"/>
      <c r="AG16" s="321"/>
      <c r="AH16" s="321"/>
      <c r="AI16" s="321"/>
      <c r="AJ16" s="321"/>
      <c r="AK16" s="321"/>
    </row>
    <row r="17" spans="1:27" x14ac:dyDescent="0.25">
      <c r="A17" s="260" t="s">
        <v>51</v>
      </c>
      <c r="B17" s="331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7">
        <v>330</v>
      </c>
      <c r="L17" s="348">
        <v>518</v>
      </c>
      <c r="M17" s="349">
        <v>512</v>
      </c>
      <c r="N17" s="349">
        <v>512</v>
      </c>
      <c r="O17" s="349">
        <v>550</v>
      </c>
      <c r="P17" s="349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45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7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7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502" t="s">
        <v>53</v>
      </c>
      <c r="C22" s="503"/>
      <c r="D22" s="503"/>
      <c r="E22" s="503"/>
      <c r="F22" s="503"/>
      <c r="G22" s="503"/>
      <c r="H22" s="503"/>
      <c r="I22" s="503"/>
      <c r="J22" s="503"/>
      <c r="K22" s="503"/>
      <c r="L22" s="502" t="s">
        <v>63</v>
      </c>
      <c r="M22" s="503"/>
      <c r="N22" s="503"/>
      <c r="O22" s="503"/>
      <c r="P22" s="503"/>
      <c r="Q22" s="503"/>
      <c r="R22" s="503"/>
      <c r="S22" s="503"/>
      <c r="T22" s="503"/>
      <c r="U22" s="503"/>
      <c r="V22" s="504"/>
      <c r="W22" s="292" t="s">
        <v>55</v>
      </c>
      <c r="X22" s="364"/>
      <c r="Y22" s="364"/>
      <c r="Z22" s="364"/>
    </row>
    <row r="23" spans="1:27" x14ac:dyDescent="0.25">
      <c r="A23" s="231" t="s">
        <v>54</v>
      </c>
      <c r="B23" s="339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40">
        <v>10</v>
      </c>
      <c r="L23" s="339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40">
        <v>11</v>
      </c>
      <c r="W23" s="343">
        <v>933</v>
      </c>
      <c r="X23" s="364"/>
      <c r="Y23" s="364"/>
      <c r="Z23" s="364"/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6">
        <v>8</v>
      </c>
      <c r="K24" s="36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6">
        <v>8</v>
      </c>
      <c r="U24" s="361">
        <v>9</v>
      </c>
      <c r="V24" s="362">
        <v>10</v>
      </c>
      <c r="W24" s="214" t="s">
        <v>0</v>
      </c>
      <c r="X24" s="364"/>
      <c r="Y24" s="364"/>
      <c r="Z24" s="364"/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341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X26" s="321"/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341"/>
      <c r="Y27" s="364"/>
      <c r="Z27" s="364"/>
    </row>
    <row r="28" spans="1:27" ht="13" thickBot="1" x14ac:dyDescent="0.3">
      <c r="A28" s="231" t="s">
        <v>8</v>
      </c>
      <c r="B28" s="329">
        <v>9.2999999999999999E-2</v>
      </c>
      <c r="C28" s="330">
        <v>7.1999999999999995E-2</v>
      </c>
      <c r="D28" s="330">
        <v>9.1999999999999998E-2</v>
      </c>
      <c r="E28" s="330">
        <v>7.0000000000000007E-2</v>
      </c>
      <c r="F28" s="330">
        <v>0.06</v>
      </c>
      <c r="G28" s="330">
        <v>8.2000000000000003E-2</v>
      </c>
      <c r="H28" s="330">
        <v>5.8000000000000003E-2</v>
      </c>
      <c r="I28" s="330">
        <v>5.5E-2</v>
      </c>
      <c r="J28" s="330">
        <v>6.5000000000000002E-2</v>
      </c>
      <c r="K28" s="334">
        <v>5.0999999999999997E-2</v>
      </c>
      <c r="L28" s="329">
        <v>9.4E-2</v>
      </c>
      <c r="M28" s="330">
        <v>5.8000000000000003E-2</v>
      </c>
      <c r="N28" s="330">
        <v>5.5E-2</v>
      </c>
      <c r="O28" s="330">
        <v>7.5999999999999998E-2</v>
      </c>
      <c r="P28" s="330">
        <v>7.2999999999999995E-2</v>
      </c>
      <c r="Q28" s="330">
        <v>6.4000000000000001E-2</v>
      </c>
      <c r="R28" s="330">
        <v>6.8000000000000005E-2</v>
      </c>
      <c r="S28" s="330">
        <v>6.2E-2</v>
      </c>
      <c r="T28" s="330">
        <v>6.9000000000000006E-2</v>
      </c>
      <c r="U28" s="330">
        <v>4.4999999999999998E-2</v>
      </c>
      <c r="V28" s="334">
        <v>6.8000000000000005E-2</v>
      </c>
      <c r="W28" s="344">
        <v>7.2999999999999995E-2</v>
      </c>
      <c r="X28" s="341"/>
      <c r="Y28" s="210"/>
      <c r="Z28" s="210"/>
    </row>
    <row r="29" spans="1:27" x14ac:dyDescent="0.25">
      <c r="A29" s="241" t="s">
        <v>1</v>
      </c>
      <c r="B29" s="332">
        <f>B26/B25*100-100</f>
        <v>-2.9629629629629619</v>
      </c>
      <c r="C29" s="333">
        <f t="shared" ref="C29:E29" si="12">C26/C25*100-100</f>
        <v>-0.74074074074074758</v>
      </c>
      <c r="D29" s="333">
        <f t="shared" si="12"/>
        <v>2.5925925925925952</v>
      </c>
      <c r="E29" s="333">
        <f t="shared" si="12"/>
        <v>-4.8148148148148096</v>
      </c>
      <c r="F29" s="333">
        <f>F26/F25*100-100</f>
        <v>2.2222222222222143</v>
      </c>
      <c r="G29" s="333">
        <f t="shared" ref="G29:K29" si="13">G26/G25*100-100</f>
        <v>0.74074074074073337</v>
      </c>
      <c r="H29" s="333">
        <f t="shared" si="13"/>
        <v>1.1111111111111143</v>
      </c>
      <c r="I29" s="333">
        <f t="shared" si="13"/>
        <v>0.3703703703703809</v>
      </c>
      <c r="J29" s="333">
        <f t="shared" si="13"/>
        <v>1.8518518518518619</v>
      </c>
      <c r="K29" s="335">
        <f t="shared" si="13"/>
        <v>2.9629629629629619</v>
      </c>
      <c r="L29" s="332">
        <f>L26/L25*100-100</f>
        <v>-2.2222222222222285</v>
      </c>
      <c r="M29" s="333">
        <f t="shared" ref="M29:W29" si="14">M26/M25*100-100</f>
        <v>-2.2222222222222285</v>
      </c>
      <c r="N29" s="333">
        <f t="shared" si="14"/>
        <v>-2.5925925925925952</v>
      </c>
      <c r="O29" s="333">
        <f t="shared" si="14"/>
        <v>0</v>
      </c>
      <c r="P29" s="333">
        <f t="shared" si="14"/>
        <v>-5.1851851851851762</v>
      </c>
      <c r="Q29" s="333">
        <f t="shared" si="14"/>
        <v>-1.8518518518518476</v>
      </c>
      <c r="R29" s="333">
        <f t="shared" si="14"/>
        <v>5.1851851851851762</v>
      </c>
      <c r="S29" s="333">
        <f t="shared" si="14"/>
        <v>-1.1111111111111143</v>
      </c>
      <c r="T29" s="333">
        <f t="shared" si="14"/>
        <v>1.481481481481481</v>
      </c>
      <c r="U29" s="333">
        <f t="shared" si="14"/>
        <v>5.5555555555555571</v>
      </c>
      <c r="V29" s="335">
        <f t="shared" si="14"/>
        <v>2.5925925925925952</v>
      </c>
      <c r="W29" s="346">
        <f t="shared" si="14"/>
        <v>0</v>
      </c>
      <c r="X29" s="321"/>
      <c r="Y29" s="364"/>
      <c r="Z29" s="364"/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66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66">
        <f t="shared" si="15"/>
        <v>92.609756097560989</v>
      </c>
      <c r="W30" s="288">
        <f t="shared" si="15"/>
        <v>114.93242217160213</v>
      </c>
      <c r="X30" s="342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67">
        <v>329</v>
      </c>
      <c r="L31" s="348">
        <v>478</v>
      </c>
      <c r="M31" s="349">
        <v>507</v>
      </c>
      <c r="N31" s="349">
        <v>506</v>
      </c>
      <c r="O31" s="349">
        <v>546</v>
      </c>
      <c r="P31" s="349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50">
        <f>SUM(B31:V31)</f>
        <v>12301</v>
      </c>
      <c r="X31" s="364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6"/>
      <c r="X32" s="364" t="s">
        <v>57</v>
      </c>
      <c r="Y32" s="364">
        <v>29.68</v>
      </c>
      <c r="Z32" s="364"/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7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7">
        <f t="shared" si="16"/>
        <v>5</v>
      </c>
      <c r="W33" s="338"/>
      <c r="X33" s="364" t="s">
        <v>26</v>
      </c>
      <c r="Y33" s="364">
        <f>Y32-Y18</f>
        <v>8</v>
      </c>
      <c r="Z33" s="364"/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319">
        <v>33</v>
      </c>
      <c r="V34" s="319">
        <v>33</v>
      </c>
    </row>
    <row r="35" spans="1:40" ht="13" thickBot="1" x14ac:dyDescent="0.3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/>
      <c r="R35" s="385"/>
      <c r="S35" s="385"/>
      <c r="T35" s="385"/>
      <c r="U35" s="385"/>
      <c r="V35" s="385"/>
      <c r="W35" s="385"/>
      <c r="X35" s="385"/>
      <c r="Y35" s="385"/>
      <c r="Z35" s="385"/>
      <c r="AA35" s="385"/>
      <c r="AB35" s="385"/>
      <c r="AC35" s="385"/>
      <c r="AD35" s="385"/>
      <c r="AE35" s="385"/>
    </row>
    <row r="36" spans="1:40" ht="13.5" thickBot="1" x14ac:dyDescent="0.3">
      <c r="A36" s="230" t="s">
        <v>66</v>
      </c>
      <c r="B36" s="502" t="s">
        <v>53</v>
      </c>
      <c r="C36" s="503"/>
      <c r="D36" s="503"/>
      <c r="E36" s="503"/>
      <c r="F36" s="503"/>
      <c r="G36" s="503"/>
      <c r="H36" s="503"/>
      <c r="I36" s="503"/>
      <c r="J36" s="503"/>
      <c r="K36" s="503"/>
      <c r="L36" s="502" t="s">
        <v>63</v>
      </c>
      <c r="M36" s="503"/>
      <c r="N36" s="503"/>
      <c r="O36" s="503"/>
      <c r="P36" s="503"/>
      <c r="Q36" s="503"/>
      <c r="R36" s="503"/>
      <c r="S36" s="503"/>
      <c r="T36" s="503"/>
      <c r="U36" s="503"/>
      <c r="V36" s="504"/>
      <c r="W36" s="292" t="s">
        <v>55</v>
      </c>
      <c r="X36" s="385"/>
      <c r="Y36" s="385"/>
      <c r="Z36" s="385"/>
      <c r="AA36" s="385"/>
      <c r="AB36" s="385"/>
      <c r="AC36" s="385"/>
      <c r="AD36" s="385"/>
      <c r="AE36" s="385"/>
    </row>
    <row r="37" spans="1:40" x14ac:dyDescent="0.25">
      <c r="A37" s="231" t="s">
        <v>54</v>
      </c>
      <c r="B37" s="339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40">
        <v>10</v>
      </c>
      <c r="L37" s="339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40">
        <v>11</v>
      </c>
      <c r="W37" s="343">
        <v>924</v>
      </c>
      <c r="X37" s="385"/>
      <c r="Y37" s="385"/>
      <c r="Z37" s="385"/>
      <c r="AA37" s="385"/>
      <c r="AB37" s="385"/>
      <c r="AC37" s="385"/>
      <c r="AD37" s="385"/>
      <c r="AE37" s="385"/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6">
        <v>8</v>
      </c>
      <c r="K38" s="36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6">
        <v>8</v>
      </c>
      <c r="U38" s="361">
        <v>9</v>
      </c>
      <c r="V38" s="362">
        <v>10</v>
      </c>
      <c r="W38" s="214" t="s">
        <v>0</v>
      </c>
      <c r="X38" s="385"/>
      <c r="Y38" s="385"/>
      <c r="Z38" s="385"/>
      <c r="AA38" s="385"/>
      <c r="AB38" s="385"/>
      <c r="AC38" s="385"/>
      <c r="AD38" s="385"/>
      <c r="AE38" s="385"/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341"/>
      <c r="Y39" s="313"/>
      <c r="Z39" s="313"/>
      <c r="AA39" s="385"/>
      <c r="AB39" s="385"/>
      <c r="AC39" s="385"/>
      <c r="AD39" s="385"/>
      <c r="AE39" s="385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X40" s="321"/>
      <c r="Y40" s="313"/>
      <c r="Z40" s="313"/>
      <c r="AA40" s="385"/>
      <c r="AB40" s="506" t="s">
        <v>67</v>
      </c>
      <c r="AC40" s="506"/>
      <c r="AD40" s="506"/>
      <c r="AE40" s="385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341"/>
      <c r="Y41" s="385"/>
      <c r="Z41" s="385"/>
      <c r="AA41" s="385"/>
      <c r="AB41" s="506"/>
      <c r="AC41" s="506"/>
      <c r="AD41" s="506"/>
      <c r="AE41" s="385"/>
    </row>
    <row r="42" spans="1:40" ht="13" thickBot="1" x14ac:dyDescent="0.3">
      <c r="A42" s="231" t="s">
        <v>8</v>
      </c>
      <c r="B42" s="329">
        <v>8.3000000000000004E-2</v>
      </c>
      <c r="C42" s="330">
        <v>8.2000000000000003E-2</v>
      </c>
      <c r="D42" s="330">
        <v>7.9000000000000001E-2</v>
      </c>
      <c r="E42" s="330">
        <v>7.0999999999999994E-2</v>
      </c>
      <c r="F42" s="330">
        <v>8.1000000000000003E-2</v>
      </c>
      <c r="G42" s="330">
        <v>7.4999999999999997E-2</v>
      </c>
      <c r="H42" s="330">
        <v>8.5000000000000006E-2</v>
      </c>
      <c r="I42" s="330">
        <v>6.4000000000000001E-2</v>
      </c>
      <c r="J42" s="330">
        <v>0.10100000000000001</v>
      </c>
      <c r="K42" s="334">
        <v>8.5000000000000006E-2</v>
      </c>
      <c r="L42" s="329">
        <v>0.11</v>
      </c>
      <c r="M42" s="330">
        <v>0.10299999999999999</v>
      </c>
      <c r="N42" s="330">
        <v>9.2999999999999999E-2</v>
      </c>
      <c r="O42" s="330">
        <v>7.8E-2</v>
      </c>
      <c r="P42" s="330">
        <v>0.104</v>
      </c>
      <c r="Q42" s="330">
        <v>9.7000000000000003E-2</v>
      </c>
      <c r="R42" s="330">
        <v>8.7999999999999995E-2</v>
      </c>
      <c r="S42" s="330">
        <v>9.0999999999999998E-2</v>
      </c>
      <c r="T42" s="330">
        <v>8.1000000000000003E-2</v>
      </c>
      <c r="U42" s="330">
        <v>6.8000000000000005E-2</v>
      </c>
      <c r="V42" s="334">
        <v>6.9000000000000006E-2</v>
      </c>
      <c r="W42" s="344">
        <v>8.8999999999999996E-2</v>
      </c>
      <c r="X42" s="341"/>
      <c r="Y42" s="210"/>
      <c r="Z42" s="210"/>
      <c r="AA42" s="385"/>
      <c r="AB42" s="506"/>
      <c r="AC42" s="506"/>
      <c r="AD42" s="506"/>
      <c r="AE42" s="385"/>
    </row>
    <row r="43" spans="1:40" x14ac:dyDescent="0.25">
      <c r="A43" s="241" t="s">
        <v>1</v>
      </c>
      <c r="B43" s="332">
        <f>B40/B39*100-100</f>
        <v>-1.75</v>
      </c>
      <c r="C43" s="333">
        <f t="shared" ref="C43:E43" si="17">C40/C39*100-100</f>
        <v>-0.5</v>
      </c>
      <c r="D43" s="333">
        <f t="shared" si="17"/>
        <v>1.75</v>
      </c>
      <c r="E43" s="333">
        <f t="shared" si="17"/>
        <v>2</v>
      </c>
      <c r="F43" s="333">
        <f>F40/F39*100-100</f>
        <v>3.7500000000000142</v>
      </c>
      <c r="G43" s="333">
        <f t="shared" ref="G43:K43" si="18">G40/G39*100-100</f>
        <v>3.25</v>
      </c>
      <c r="H43" s="333">
        <f t="shared" si="18"/>
        <v>-0.25</v>
      </c>
      <c r="I43" s="333">
        <f t="shared" si="18"/>
        <v>4.25</v>
      </c>
      <c r="J43" s="333">
        <f t="shared" si="18"/>
        <v>4.5</v>
      </c>
      <c r="K43" s="335">
        <f t="shared" si="18"/>
        <v>1.25</v>
      </c>
      <c r="L43" s="332">
        <f>L40/L39*100-100</f>
        <v>3.4999999999999858</v>
      </c>
      <c r="M43" s="333">
        <f t="shared" ref="M43:W43" si="19">M40/M39*100-100</f>
        <v>-0.5</v>
      </c>
      <c r="N43" s="333">
        <f t="shared" si="19"/>
        <v>-3</v>
      </c>
      <c r="O43" s="333">
        <f t="shared" si="19"/>
        <v>1</v>
      </c>
      <c r="P43" s="333">
        <f t="shared" si="19"/>
        <v>-4.5</v>
      </c>
      <c r="Q43" s="333">
        <f t="shared" si="19"/>
        <v>-0.75</v>
      </c>
      <c r="R43" s="333">
        <f t="shared" si="19"/>
        <v>0.25</v>
      </c>
      <c r="S43" s="333">
        <f t="shared" si="19"/>
        <v>-2.5</v>
      </c>
      <c r="T43" s="333">
        <f t="shared" si="19"/>
        <v>0.75</v>
      </c>
      <c r="U43" s="333">
        <f t="shared" si="19"/>
        <v>-1.75</v>
      </c>
      <c r="V43" s="335">
        <f t="shared" si="19"/>
        <v>4.5</v>
      </c>
      <c r="W43" s="346">
        <f t="shared" si="19"/>
        <v>0.75</v>
      </c>
      <c r="X43" s="321"/>
      <c r="Y43" s="385"/>
      <c r="Z43" s="385"/>
      <c r="AA43" s="385"/>
      <c r="AB43" s="385"/>
      <c r="AC43" s="385"/>
      <c r="AD43" s="385"/>
      <c r="AE43" s="385"/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66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66">
        <f t="shared" si="20"/>
        <v>141</v>
      </c>
      <c r="W44" s="288">
        <f t="shared" si="20"/>
        <v>133</v>
      </c>
      <c r="X44" s="342"/>
      <c r="Y44" s="210"/>
      <c r="Z44" s="210"/>
      <c r="AA44" s="385"/>
      <c r="AB44" s="385"/>
      <c r="AC44" s="385"/>
      <c r="AD44" s="385"/>
      <c r="AE44" s="385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67">
        <v>329</v>
      </c>
      <c r="L45" s="348">
        <v>474</v>
      </c>
      <c r="M45" s="349">
        <v>506</v>
      </c>
      <c r="N45" s="349">
        <v>504</v>
      </c>
      <c r="O45" s="349">
        <v>546</v>
      </c>
      <c r="P45" s="349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50">
        <f>SUM(B45:V45)</f>
        <v>12275</v>
      </c>
      <c r="X45" s="385" t="s">
        <v>56</v>
      </c>
      <c r="Y45" s="265">
        <f>W31-W45</f>
        <v>26</v>
      </c>
      <c r="Z45" s="266">
        <f>Y45/W31</f>
        <v>2.1136492968051378E-3</v>
      </c>
      <c r="AA45" s="385"/>
      <c r="AB45" s="385"/>
      <c r="AC45" s="385"/>
      <c r="AD45" s="385"/>
      <c r="AE45" s="385"/>
    </row>
    <row r="46" spans="1:40" x14ac:dyDescent="0.25">
      <c r="A46" s="267" t="s">
        <v>28</v>
      </c>
      <c r="B46" s="387">
        <v>40</v>
      </c>
      <c r="C46" s="388">
        <v>39.5</v>
      </c>
      <c r="D46" s="388">
        <v>39</v>
      </c>
      <c r="E46" s="388">
        <v>39.5</v>
      </c>
      <c r="F46" s="388">
        <v>38.5</v>
      </c>
      <c r="G46" s="388">
        <v>38</v>
      </c>
      <c r="H46" s="388">
        <v>38</v>
      </c>
      <c r="I46" s="388">
        <v>37.5</v>
      </c>
      <c r="J46" s="388">
        <v>37.5</v>
      </c>
      <c r="K46" s="311">
        <v>37.5</v>
      </c>
      <c r="L46" s="387">
        <v>39.5</v>
      </c>
      <c r="M46" s="388">
        <v>40</v>
      </c>
      <c r="N46" s="388">
        <v>39.5</v>
      </c>
      <c r="O46" s="388">
        <v>39</v>
      </c>
      <c r="P46" s="388">
        <v>40</v>
      </c>
      <c r="Q46" s="388">
        <v>39</v>
      </c>
      <c r="R46" s="388">
        <v>37.5</v>
      </c>
      <c r="S46" s="388">
        <v>38</v>
      </c>
      <c r="T46" s="388">
        <v>38</v>
      </c>
      <c r="U46" s="388">
        <v>37.5</v>
      </c>
      <c r="V46" s="389">
        <v>37</v>
      </c>
      <c r="W46" s="336"/>
      <c r="X46" s="385" t="s">
        <v>57</v>
      </c>
      <c r="Y46" s="385">
        <v>34.700000000000003</v>
      </c>
      <c r="Z46" s="385"/>
      <c r="AA46" s="385"/>
      <c r="AB46" s="385"/>
      <c r="AC46" s="385"/>
      <c r="AD46" s="385"/>
      <c r="AE46" s="385"/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7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7">
        <f t="shared" si="22"/>
        <v>4</v>
      </c>
      <c r="W47" s="338"/>
      <c r="X47" s="385" t="s">
        <v>26</v>
      </c>
      <c r="Y47" s="385">
        <f>Y46-Y32</f>
        <v>5.0200000000000031</v>
      </c>
      <c r="Z47" s="385"/>
      <c r="AA47" s="385"/>
      <c r="AB47" s="385"/>
      <c r="AC47" s="385"/>
      <c r="AD47" s="385"/>
      <c r="AE47" s="385"/>
    </row>
    <row r="48" spans="1:40" x14ac:dyDescent="0.25">
      <c r="A48" s="385"/>
      <c r="B48" s="385"/>
      <c r="C48" s="385"/>
      <c r="D48" s="385">
        <v>39</v>
      </c>
      <c r="E48" s="385"/>
      <c r="F48" s="385"/>
      <c r="G48" s="385"/>
      <c r="H48" s="385"/>
      <c r="I48" s="385"/>
      <c r="J48" s="385"/>
      <c r="K48" s="385"/>
      <c r="L48" s="385"/>
      <c r="M48" s="385"/>
      <c r="N48" s="385"/>
      <c r="O48" s="385"/>
      <c r="P48" s="385"/>
      <c r="Q48" s="385">
        <v>39</v>
      </c>
      <c r="R48" s="385">
        <v>37.5</v>
      </c>
      <c r="S48" s="385" t="s">
        <v>65</v>
      </c>
      <c r="T48" s="385">
        <v>38</v>
      </c>
      <c r="U48" s="385"/>
      <c r="V48" s="385">
        <v>37</v>
      </c>
      <c r="W48" s="385"/>
      <c r="X48" s="385"/>
      <c r="Y48" s="385"/>
      <c r="Z48" s="385"/>
      <c r="AA48" s="385"/>
      <c r="AB48" s="385"/>
      <c r="AC48" s="385"/>
      <c r="AD48" s="385"/>
      <c r="AE48" s="514" t="s">
        <v>77</v>
      </c>
      <c r="AF48" s="515"/>
      <c r="AG48" s="515"/>
      <c r="AH48" s="516"/>
      <c r="AI48" s="414"/>
      <c r="AJ48" s="210"/>
      <c r="AK48" s="508" t="s">
        <v>85</v>
      </c>
      <c r="AL48" s="509"/>
      <c r="AM48" s="509"/>
      <c r="AN48" s="510"/>
    </row>
    <row r="49" spans="1:47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411"/>
      <c r="Z49" s="411"/>
      <c r="AA49" s="385"/>
      <c r="AB49" s="385"/>
      <c r="AC49" s="385"/>
      <c r="AD49" s="385"/>
      <c r="AE49" s="517" t="s">
        <v>78</v>
      </c>
      <c r="AF49" s="518"/>
      <c r="AG49" s="518"/>
      <c r="AH49" s="519"/>
      <c r="AI49" s="414"/>
      <c r="AJ49" s="210"/>
      <c r="AK49" s="511" t="s">
        <v>86</v>
      </c>
      <c r="AL49" s="512"/>
      <c r="AM49" s="512"/>
      <c r="AN49" s="513"/>
    </row>
    <row r="50" spans="1:47" ht="13" thickBot="1" x14ac:dyDescent="0.3">
      <c r="A50" s="385"/>
      <c r="B50" s="385">
        <v>40</v>
      </c>
      <c r="C50" s="399">
        <v>40</v>
      </c>
      <c r="D50" s="399">
        <v>40</v>
      </c>
      <c r="E50" s="399">
        <v>40</v>
      </c>
      <c r="F50" s="399">
        <v>40</v>
      </c>
      <c r="G50" s="399">
        <v>40</v>
      </c>
      <c r="H50" s="399">
        <v>40</v>
      </c>
      <c r="I50" s="399">
        <v>40</v>
      </c>
      <c r="J50" s="399">
        <v>40</v>
      </c>
      <c r="K50" s="399">
        <v>40</v>
      </c>
      <c r="L50" s="399">
        <v>40</v>
      </c>
      <c r="M50" s="399">
        <v>40</v>
      </c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85"/>
      <c r="AA50" s="370"/>
      <c r="AB50" s="370"/>
      <c r="AE50" s="376" t="s">
        <v>54</v>
      </c>
      <c r="AF50" s="377" t="s">
        <v>68</v>
      </c>
      <c r="AG50" s="377" t="s">
        <v>59</v>
      </c>
      <c r="AH50" s="378" t="s">
        <v>51</v>
      </c>
      <c r="AI50" s="414" t="s">
        <v>95</v>
      </c>
      <c r="AJ50" s="210"/>
      <c r="AK50" s="376" t="s">
        <v>54</v>
      </c>
      <c r="AL50" s="377" t="s">
        <v>68</v>
      </c>
      <c r="AM50" s="377" t="s">
        <v>59</v>
      </c>
      <c r="AN50" s="378" t="s">
        <v>51</v>
      </c>
      <c r="AP50" s="507"/>
      <c r="AQ50" s="507"/>
      <c r="AR50" s="507"/>
      <c r="AS50" s="507"/>
      <c r="AT50" s="413"/>
      <c r="AU50" s="413"/>
    </row>
    <row r="51" spans="1:47" ht="13.5" thickBot="1" x14ac:dyDescent="0.3">
      <c r="A51" s="230" t="s">
        <v>76</v>
      </c>
      <c r="B51" s="502" t="s">
        <v>53</v>
      </c>
      <c r="C51" s="503"/>
      <c r="D51" s="503"/>
      <c r="E51" s="503"/>
      <c r="F51" s="503"/>
      <c r="G51" s="503"/>
      <c r="H51" s="503"/>
      <c r="I51" s="503"/>
      <c r="J51" s="503"/>
      <c r="K51" s="503"/>
      <c r="L51" s="503"/>
      <c r="M51" s="504"/>
      <c r="N51" s="502" t="s">
        <v>63</v>
      </c>
      <c r="O51" s="503"/>
      <c r="P51" s="503"/>
      <c r="Q51" s="503"/>
      <c r="R51" s="503"/>
      <c r="S51" s="503"/>
      <c r="T51" s="503"/>
      <c r="U51" s="503"/>
      <c r="V51" s="503"/>
      <c r="W51" s="503"/>
      <c r="X51" s="504"/>
      <c r="Y51" s="292" t="s">
        <v>55</v>
      </c>
      <c r="Z51" s="370"/>
      <c r="AA51" s="370"/>
      <c r="AB51" s="370"/>
      <c r="AE51" s="379">
        <v>1</v>
      </c>
      <c r="AF51" s="380">
        <v>1</v>
      </c>
      <c r="AG51" s="380">
        <v>420</v>
      </c>
      <c r="AH51" s="386">
        <v>334</v>
      </c>
      <c r="AI51" s="411">
        <v>420</v>
      </c>
      <c r="AJ51" s="210"/>
      <c r="AK51" s="379">
        <v>1</v>
      </c>
      <c r="AL51" s="380">
        <v>1</v>
      </c>
      <c r="AM51" s="380">
        <v>430</v>
      </c>
      <c r="AN51" s="403">
        <v>346</v>
      </c>
      <c r="AO51" s="200">
        <v>44.5</v>
      </c>
      <c r="AP51" s="507"/>
      <c r="AQ51" s="507"/>
      <c r="AR51" s="507"/>
      <c r="AS51" s="507"/>
      <c r="AT51" s="413"/>
      <c r="AU51" s="413"/>
    </row>
    <row r="52" spans="1:47" x14ac:dyDescent="0.25">
      <c r="A52" s="231" t="s">
        <v>54</v>
      </c>
      <c r="B52" s="339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40">
        <v>12</v>
      </c>
      <c r="N52" s="339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40">
        <v>11</v>
      </c>
      <c r="Y52" s="343">
        <v>869</v>
      </c>
      <c r="Z52" s="370"/>
      <c r="AA52" s="370"/>
      <c r="AB52" s="370"/>
      <c r="AE52" s="381">
        <v>2</v>
      </c>
      <c r="AF52" s="382">
        <v>2</v>
      </c>
      <c r="AG52" s="416" t="s">
        <v>79</v>
      </c>
      <c r="AH52" s="389">
        <v>644</v>
      </c>
      <c r="AI52" s="416" t="s">
        <v>96</v>
      </c>
      <c r="AJ52" s="210"/>
      <c r="AK52" s="381">
        <v>2</v>
      </c>
      <c r="AL52" s="382">
        <v>2</v>
      </c>
      <c r="AM52" s="416" t="s">
        <v>87</v>
      </c>
      <c r="AN52" s="406">
        <v>820</v>
      </c>
      <c r="AO52" s="200">
        <v>44</v>
      </c>
      <c r="AP52" s="417" t="s">
        <v>94</v>
      </c>
      <c r="AQ52" s="413"/>
      <c r="AR52" s="413"/>
      <c r="AS52" s="413"/>
      <c r="AT52" s="413"/>
      <c r="AU52" s="413"/>
    </row>
    <row r="53" spans="1:47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6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61">
        <v>8</v>
      </c>
      <c r="X53" s="362">
        <v>9</v>
      </c>
      <c r="Y53" s="214" t="s">
        <v>0</v>
      </c>
      <c r="Z53" s="370"/>
      <c r="AA53" s="313"/>
      <c r="AB53" s="313"/>
      <c r="AE53" s="381">
        <v>3</v>
      </c>
      <c r="AF53" s="382">
        <v>3</v>
      </c>
      <c r="AG53" s="382" t="s">
        <v>80</v>
      </c>
      <c r="AH53" s="389">
        <v>498</v>
      </c>
      <c r="AI53" s="382" t="s">
        <v>97</v>
      </c>
      <c r="AJ53" s="210"/>
      <c r="AK53" s="381">
        <v>3</v>
      </c>
      <c r="AL53" s="382">
        <v>3</v>
      </c>
      <c r="AM53" s="382" t="s">
        <v>88</v>
      </c>
      <c r="AN53" s="406">
        <v>513</v>
      </c>
      <c r="AO53" s="200">
        <v>43.5</v>
      </c>
      <c r="AP53" s="415"/>
      <c r="AQ53" s="415"/>
      <c r="AR53" s="415"/>
      <c r="AS53" s="413"/>
      <c r="AT53" s="413"/>
      <c r="AU53" s="413"/>
    </row>
    <row r="54" spans="1:47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341"/>
      <c r="AA54" s="313"/>
      <c r="AB54" s="313"/>
      <c r="AE54" s="381">
        <v>4</v>
      </c>
      <c r="AF54" s="382">
        <v>3</v>
      </c>
      <c r="AG54" s="382" t="s">
        <v>80</v>
      </c>
      <c r="AH54" s="389">
        <v>498</v>
      </c>
      <c r="AI54" s="382" t="s">
        <v>97</v>
      </c>
      <c r="AJ54" s="210"/>
      <c r="AK54" s="381">
        <v>4</v>
      </c>
      <c r="AL54" s="382">
        <v>3</v>
      </c>
      <c r="AM54" s="382" t="s">
        <v>88</v>
      </c>
      <c r="AN54" s="406">
        <v>514</v>
      </c>
      <c r="AO54" s="200">
        <v>43.5</v>
      </c>
      <c r="AP54" s="415"/>
      <c r="AQ54" s="415"/>
      <c r="AR54" s="415"/>
      <c r="AS54" s="413"/>
      <c r="AT54" s="413"/>
      <c r="AU54" s="413"/>
    </row>
    <row r="55" spans="1:47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325"/>
      <c r="AA55" s="370"/>
      <c r="AB55" s="370"/>
      <c r="AE55" s="381">
        <v>5</v>
      </c>
      <c r="AF55" s="382">
        <v>4</v>
      </c>
      <c r="AG55" s="382" t="s">
        <v>81</v>
      </c>
      <c r="AH55" s="389">
        <v>599</v>
      </c>
      <c r="AI55" s="382" t="s">
        <v>88</v>
      </c>
      <c r="AJ55" s="210"/>
      <c r="AK55" s="381">
        <v>5</v>
      </c>
      <c r="AL55" s="382">
        <v>4</v>
      </c>
      <c r="AM55" s="382" t="s">
        <v>89</v>
      </c>
      <c r="AN55" s="406">
        <v>769</v>
      </c>
      <c r="AO55" s="200">
        <v>43</v>
      </c>
      <c r="AP55" s="415"/>
      <c r="AQ55" s="415"/>
      <c r="AR55" s="415"/>
      <c r="AS55" s="413"/>
      <c r="AT55" s="413"/>
      <c r="AU55" s="413"/>
    </row>
    <row r="56" spans="1:47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433">
        <v>0.70430107526881724</v>
      </c>
      <c r="Z56" s="341"/>
      <c r="AA56" s="210"/>
      <c r="AB56" s="210"/>
      <c r="AE56" s="387">
        <v>6</v>
      </c>
      <c r="AF56" s="388">
        <v>4</v>
      </c>
      <c r="AG56" s="388" t="s">
        <v>81</v>
      </c>
      <c r="AH56" s="389">
        <v>600</v>
      </c>
      <c r="AI56" s="382" t="s">
        <v>88</v>
      </c>
      <c r="AJ56" s="210"/>
      <c r="AK56" s="404">
        <v>6</v>
      </c>
      <c r="AL56" s="405">
        <v>5</v>
      </c>
      <c r="AM56" s="405" t="s">
        <v>90</v>
      </c>
      <c r="AN56" s="406">
        <v>585</v>
      </c>
      <c r="AO56" s="200">
        <v>42.5</v>
      </c>
      <c r="AP56" s="415">
        <v>42.5</v>
      </c>
      <c r="AQ56" s="415"/>
      <c r="AR56" s="415"/>
      <c r="AS56" s="413"/>
      <c r="AT56" s="413"/>
      <c r="AU56" s="413"/>
    </row>
    <row r="57" spans="1:47" ht="13" thickBot="1" x14ac:dyDescent="0.3">
      <c r="A57" s="231" t="s">
        <v>8</v>
      </c>
      <c r="B57" s="329">
        <v>9.8000000000000004E-2</v>
      </c>
      <c r="C57" s="330">
        <v>5.7000000000000002E-2</v>
      </c>
      <c r="D57" s="330">
        <v>0.03</v>
      </c>
      <c r="E57" s="330">
        <v>3.6999999999999998E-2</v>
      </c>
      <c r="F57" s="330">
        <v>3.1E-2</v>
      </c>
      <c r="G57" s="330">
        <v>4.1000000000000002E-2</v>
      </c>
      <c r="H57" s="330">
        <v>4.1000000000000002E-2</v>
      </c>
      <c r="I57" s="330">
        <v>3.7999999999999999E-2</v>
      </c>
      <c r="J57" s="330">
        <v>3.9E-2</v>
      </c>
      <c r="K57" s="330">
        <v>3.2000000000000001E-2</v>
      </c>
      <c r="L57" s="330">
        <v>2.5000000000000001E-2</v>
      </c>
      <c r="M57" s="334">
        <v>4.2000000000000003E-2</v>
      </c>
      <c r="N57" s="329">
        <v>0.10299999999999999</v>
      </c>
      <c r="O57" s="330">
        <v>9.6000000000000002E-2</v>
      </c>
      <c r="P57" s="330">
        <v>9.2999999999999999E-2</v>
      </c>
      <c r="Q57" s="330">
        <v>9.6000000000000002E-2</v>
      </c>
      <c r="R57" s="330">
        <v>8.4000000000000005E-2</v>
      </c>
      <c r="S57" s="330">
        <v>0.10100000000000001</v>
      </c>
      <c r="T57" s="330">
        <v>0.08</v>
      </c>
      <c r="U57" s="330">
        <v>9.5000000000000001E-2</v>
      </c>
      <c r="V57" s="330">
        <v>8.3000000000000004E-2</v>
      </c>
      <c r="W57" s="330">
        <v>8.6999999999999994E-2</v>
      </c>
      <c r="X57" s="334">
        <v>8.6999999999999994E-2</v>
      </c>
      <c r="Y57" s="432">
        <v>9.5984557832883691E-2</v>
      </c>
      <c r="Z57" s="341"/>
      <c r="AA57" s="370"/>
      <c r="AB57" s="370"/>
      <c r="AE57" s="387">
        <v>7</v>
      </c>
      <c r="AF57" s="388">
        <v>5</v>
      </c>
      <c r="AG57" s="388" t="s">
        <v>82</v>
      </c>
      <c r="AH57" s="389">
        <v>641</v>
      </c>
      <c r="AI57" s="412" t="s">
        <v>98</v>
      </c>
      <c r="AJ57" s="210"/>
      <c r="AK57" s="404">
        <v>7</v>
      </c>
      <c r="AL57" s="405">
        <v>5</v>
      </c>
      <c r="AM57" s="405" t="s">
        <v>90</v>
      </c>
      <c r="AN57" s="406">
        <v>585</v>
      </c>
      <c r="AO57" s="200">
        <v>42.5</v>
      </c>
      <c r="AP57" s="415">
        <v>42.5</v>
      </c>
      <c r="AQ57" s="415"/>
      <c r="AR57" s="415"/>
      <c r="AS57" s="413"/>
      <c r="AT57" s="413"/>
      <c r="AU57" s="413"/>
    </row>
    <row r="58" spans="1:47" x14ac:dyDescent="0.25">
      <c r="A58" s="241" t="s">
        <v>1</v>
      </c>
      <c r="B58" s="332">
        <f>B55/B54*100-100</f>
        <v>-8.8461538461538538</v>
      </c>
      <c r="C58" s="333">
        <f t="shared" ref="C58:E58" si="23">C55/C54*100-100</f>
        <v>-4.8076923076923066</v>
      </c>
      <c r="D58" s="333">
        <f t="shared" si="23"/>
        <v>-1.538461538461533</v>
      </c>
      <c r="E58" s="333">
        <f t="shared" si="23"/>
        <v>-0.7692307692307736</v>
      </c>
      <c r="F58" s="333">
        <f>F55/F54*100-100</f>
        <v>3.2692307692307736</v>
      </c>
      <c r="G58" s="333">
        <f t="shared" ref="G58:M58" si="24">G55/G54*100-100</f>
        <v>5.3846153846153868</v>
      </c>
      <c r="H58" s="333">
        <f t="shared" si="24"/>
        <v>9.423076923076934</v>
      </c>
      <c r="I58" s="333">
        <f t="shared" si="24"/>
        <v>8.076923076923066</v>
      </c>
      <c r="J58" s="526">
        <v>13.84615384615384</v>
      </c>
      <c r="K58" s="526">
        <v>13.461538461538453</v>
      </c>
      <c r="L58" s="333">
        <f t="shared" si="24"/>
        <v>19.807692307692307</v>
      </c>
      <c r="M58" s="335">
        <f t="shared" si="24"/>
        <v>25.192307692307693</v>
      </c>
      <c r="N58" s="332">
        <f>N55/N54*100-100</f>
        <v>4.8076923076923066</v>
      </c>
      <c r="O58" s="333">
        <f t="shared" ref="O58:Y58" si="25">O55/O54*100-100</f>
        <v>10.961538461538467</v>
      </c>
      <c r="P58" s="333">
        <f t="shared" si="25"/>
        <v>0.5769230769230802</v>
      </c>
      <c r="Q58" s="333">
        <f t="shared" si="25"/>
        <v>9.6153846153846274</v>
      </c>
      <c r="R58" s="333">
        <f t="shared" si="25"/>
        <v>-0.5769230769230802</v>
      </c>
      <c r="S58" s="333">
        <f t="shared" si="25"/>
        <v>5.3846153846153868</v>
      </c>
      <c r="T58" s="333">
        <f t="shared" si="25"/>
        <v>7.6923076923076934</v>
      </c>
      <c r="U58" s="333">
        <f t="shared" si="25"/>
        <v>2.1153846153846132</v>
      </c>
      <c r="V58" s="333">
        <f t="shared" si="25"/>
        <v>6.9230769230769198</v>
      </c>
      <c r="W58" s="333">
        <f t="shared" si="25"/>
        <v>4.6153846153846274</v>
      </c>
      <c r="X58" s="335">
        <f t="shared" si="25"/>
        <v>18.07692307692308</v>
      </c>
      <c r="Y58" s="435">
        <f t="shared" si="25"/>
        <v>6.1610835401157971</v>
      </c>
      <c r="Z58" s="434"/>
      <c r="AA58" s="210"/>
      <c r="AB58" s="210"/>
      <c r="AE58" s="387">
        <v>8</v>
      </c>
      <c r="AF58" s="388">
        <v>5</v>
      </c>
      <c r="AG58" s="388" t="s">
        <v>82</v>
      </c>
      <c r="AH58" s="389">
        <v>642</v>
      </c>
      <c r="AI58" s="412" t="s">
        <v>98</v>
      </c>
      <c r="AJ58" s="210"/>
      <c r="AK58" s="404">
        <v>8</v>
      </c>
      <c r="AL58" s="405">
        <v>6</v>
      </c>
      <c r="AM58" s="405" t="s">
        <v>91</v>
      </c>
      <c r="AN58" s="406">
        <v>467</v>
      </c>
      <c r="AO58" s="200">
        <v>42</v>
      </c>
      <c r="AP58" s="413">
        <v>42</v>
      </c>
      <c r="AQ58" s="413"/>
      <c r="AR58" s="413"/>
      <c r="AS58" s="413"/>
      <c r="AT58" s="413"/>
      <c r="AU58" s="413"/>
    </row>
    <row r="59" spans="1:47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66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66">
        <f t="shared" si="27"/>
        <v>196</v>
      </c>
      <c r="Y59" s="288">
        <f t="shared" si="27"/>
        <v>149.03763440860212</v>
      </c>
      <c r="Z59" s="342"/>
      <c r="AE59" s="387">
        <v>9</v>
      </c>
      <c r="AF59" s="388">
        <v>6</v>
      </c>
      <c r="AG59" s="388" t="s">
        <v>83</v>
      </c>
      <c r="AH59" s="389">
        <v>460</v>
      </c>
      <c r="AI59" s="412" t="s">
        <v>99</v>
      </c>
      <c r="AJ59" s="210"/>
      <c r="AK59" s="404">
        <v>9</v>
      </c>
      <c r="AL59" s="405">
        <v>6</v>
      </c>
      <c r="AM59" s="405" t="s">
        <v>91</v>
      </c>
      <c r="AN59" s="406">
        <v>467</v>
      </c>
      <c r="AO59" s="200">
        <v>42</v>
      </c>
      <c r="AP59" s="413">
        <v>42</v>
      </c>
      <c r="AQ59" s="413"/>
      <c r="AR59" s="413"/>
      <c r="AS59" s="413"/>
      <c r="AT59" s="413"/>
      <c r="AU59" s="413"/>
    </row>
    <row r="60" spans="1:47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410">
        <v>284</v>
      </c>
      <c r="N60" s="407">
        <v>472</v>
      </c>
      <c r="O60" s="349">
        <v>506</v>
      </c>
      <c r="P60" s="349">
        <v>503</v>
      </c>
      <c r="Q60" s="349">
        <v>546</v>
      </c>
      <c r="R60" s="349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50">
        <f>SUM(B60:X60)</f>
        <v>12258</v>
      </c>
      <c r="Z60" s="370" t="s">
        <v>56</v>
      </c>
      <c r="AA60" s="265">
        <f>W45-Y60</f>
        <v>17</v>
      </c>
      <c r="AB60" s="266">
        <f>AA60/W45</f>
        <v>1.3849287169042769E-3</v>
      </c>
      <c r="AE60" s="387">
        <v>10</v>
      </c>
      <c r="AF60" s="388">
        <v>6</v>
      </c>
      <c r="AG60" s="388" t="s">
        <v>83</v>
      </c>
      <c r="AH60" s="389">
        <v>460</v>
      </c>
      <c r="AI60" s="412" t="s">
        <v>99</v>
      </c>
      <c r="AJ60" s="210"/>
      <c r="AK60" s="404">
        <v>10</v>
      </c>
      <c r="AL60" s="405">
        <v>7</v>
      </c>
      <c r="AM60" s="405" t="s">
        <v>92</v>
      </c>
      <c r="AN60" s="406">
        <v>674</v>
      </c>
      <c r="AO60" s="200">
        <v>41</v>
      </c>
      <c r="AP60" s="413">
        <v>41</v>
      </c>
      <c r="AQ60" s="413"/>
      <c r="AR60" s="413"/>
      <c r="AS60" s="413"/>
      <c r="AT60" s="413"/>
      <c r="AU60" s="413"/>
    </row>
    <row r="61" spans="1:47" ht="13" thickBot="1" x14ac:dyDescent="0.3">
      <c r="A61" s="267" t="s">
        <v>28</v>
      </c>
      <c r="B61" s="400">
        <v>44.5</v>
      </c>
      <c r="C61" s="401">
        <v>44</v>
      </c>
      <c r="D61" s="401">
        <v>44</v>
      </c>
      <c r="E61" s="401">
        <v>44</v>
      </c>
      <c r="F61" s="401">
        <v>43.5</v>
      </c>
      <c r="G61" s="401">
        <v>43.5</v>
      </c>
      <c r="H61" s="401">
        <v>43</v>
      </c>
      <c r="I61" s="401">
        <v>43</v>
      </c>
      <c r="J61" s="401">
        <v>42</v>
      </c>
      <c r="K61" s="401">
        <v>42</v>
      </c>
      <c r="L61" s="401">
        <v>41</v>
      </c>
      <c r="M61" s="402">
        <v>40</v>
      </c>
      <c r="N61" s="408"/>
      <c r="O61" s="374"/>
      <c r="P61" s="374"/>
      <c r="Q61" s="374"/>
      <c r="R61" s="374"/>
      <c r="S61" s="374"/>
      <c r="T61" s="374"/>
      <c r="U61" s="374"/>
      <c r="V61" s="374"/>
      <c r="W61" s="374"/>
      <c r="X61" s="375"/>
      <c r="Y61" s="336"/>
      <c r="Z61" s="370" t="s">
        <v>57</v>
      </c>
      <c r="AA61" s="370">
        <v>38.61</v>
      </c>
      <c r="AB61" s="370"/>
      <c r="AE61" s="387">
        <v>11</v>
      </c>
      <c r="AF61" s="388">
        <v>7</v>
      </c>
      <c r="AG61" s="388" t="s">
        <v>84</v>
      </c>
      <c r="AH61" s="389">
        <v>530</v>
      </c>
      <c r="AI61" s="412" t="s">
        <v>100</v>
      </c>
      <c r="AK61" s="216">
        <v>11</v>
      </c>
      <c r="AL61" s="217">
        <v>8</v>
      </c>
      <c r="AM61" s="217">
        <v>640</v>
      </c>
      <c r="AN61" s="327">
        <v>323</v>
      </c>
      <c r="AO61" s="200">
        <v>40</v>
      </c>
      <c r="AP61" s="413"/>
      <c r="AQ61" s="413"/>
      <c r="AR61" s="413"/>
      <c r="AS61" s="413"/>
      <c r="AT61" s="413"/>
      <c r="AU61" s="413"/>
    </row>
    <row r="62" spans="1:47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7">
        <f t="shared" si="28"/>
        <v>0</v>
      </c>
      <c r="N62" s="409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7">
        <f t="shared" si="29"/>
        <v>-37</v>
      </c>
      <c r="Y62" s="338"/>
      <c r="Z62" s="370" t="s">
        <v>26</v>
      </c>
      <c r="AA62" s="370">
        <f>AA61-Y46</f>
        <v>3.9099999999999966</v>
      </c>
      <c r="AB62" s="370"/>
      <c r="AE62" s="216">
        <v>12</v>
      </c>
      <c r="AF62" s="217">
        <v>8</v>
      </c>
      <c r="AG62" s="217">
        <v>620</v>
      </c>
      <c r="AH62" s="327">
        <v>284</v>
      </c>
      <c r="AI62" s="217">
        <v>610</v>
      </c>
      <c r="AP62" s="413"/>
      <c r="AQ62" s="413"/>
      <c r="AR62" s="413"/>
      <c r="AS62" s="413"/>
      <c r="AT62" s="413"/>
      <c r="AU62" s="413"/>
    </row>
    <row r="63" spans="1:47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  <c r="AP63" s="413"/>
      <c r="AQ63" s="413"/>
      <c r="AR63" s="413"/>
      <c r="AS63" s="413"/>
      <c r="AT63" s="413"/>
      <c r="AU63" s="413"/>
    </row>
    <row r="64" spans="1:47" x14ac:dyDescent="0.25">
      <c r="AP64" s="413"/>
      <c r="AQ64" s="413"/>
      <c r="AR64" s="413"/>
      <c r="AS64" s="413"/>
      <c r="AT64" s="413"/>
      <c r="AU64" s="413"/>
    </row>
    <row r="65" spans="1:33" ht="13" thickBot="1" x14ac:dyDescent="0.3">
      <c r="C65" s="436"/>
      <c r="D65" s="436"/>
      <c r="E65" s="436"/>
      <c r="F65" s="436"/>
      <c r="G65" s="436"/>
      <c r="H65" s="436"/>
      <c r="I65" s="436"/>
      <c r="J65" s="436"/>
      <c r="K65" s="436"/>
      <c r="L65" s="436"/>
      <c r="M65" s="436"/>
      <c r="N65" s="447">
        <v>44.5</v>
      </c>
      <c r="O65" s="447">
        <v>44</v>
      </c>
      <c r="P65" s="447">
        <v>43.5</v>
      </c>
      <c r="Q65" s="447">
        <v>43.5</v>
      </c>
      <c r="R65" s="447">
        <v>43</v>
      </c>
      <c r="S65" s="447">
        <v>42.5</v>
      </c>
      <c r="T65" s="447">
        <v>42.5</v>
      </c>
      <c r="U65" s="447">
        <v>42</v>
      </c>
      <c r="V65" s="447">
        <v>42</v>
      </c>
      <c r="W65" s="447">
        <v>41</v>
      </c>
      <c r="X65" s="447">
        <v>40</v>
      </c>
    </row>
    <row r="66" spans="1:33" ht="13.5" thickBot="1" x14ac:dyDescent="0.3">
      <c r="A66" s="230" t="s">
        <v>103</v>
      </c>
      <c r="B66" s="502" t="s">
        <v>53</v>
      </c>
      <c r="C66" s="503"/>
      <c r="D66" s="503"/>
      <c r="E66" s="503"/>
      <c r="F66" s="503"/>
      <c r="G66" s="503"/>
      <c r="H66" s="503"/>
      <c r="I66" s="503"/>
      <c r="J66" s="503"/>
      <c r="K66" s="503"/>
      <c r="L66" s="503"/>
      <c r="M66" s="504"/>
      <c r="N66" s="502" t="s">
        <v>63</v>
      </c>
      <c r="O66" s="503"/>
      <c r="P66" s="503"/>
      <c r="Q66" s="503"/>
      <c r="R66" s="503"/>
      <c r="S66" s="503"/>
      <c r="T66" s="503"/>
      <c r="U66" s="503"/>
      <c r="V66" s="503"/>
      <c r="W66" s="503"/>
      <c r="X66" s="504"/>
      <c r="Y66" s="292" t="s">
        <v>55</v>
      </c>
      <c r="Z66" s="424"/>
      <c r="AA66" s="424"/>
      <c r="AB66" s="424"/>
      <c r="AD66" s="413"/>
      <c r="AE66" s="413"/>
      <c r="AF66" s="413"/>
      <c r="AG66" s="413"/>
    </row>
    <row r="67" spans="1:33" x14ac:dyDescent="0.25">
      <c r="A67" s="231" t="s">
        <v>54</v>
      </c>
      <c r="B67" s="339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40">
        <v>12</v>
      </c>
      <c r="N67" s="339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40">
        <v>11</v>
      </c>
      <c r="Y67" s="343">
        <v>912</v>
      </c>
      <c r="Z67" s="424"/>
      <c r="AA67" s="424"/>
      <c r="AB67" s="424"/>
      <c r="AD67" s="413"/>
      <c r="AE67" s="413"/>
      <c r="AF67" s="413"/>
      <c r="AG67" s="413"/>
    </row>
    <row r="68" spans="1:33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6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61">
        <v>8</v>
      </c>
      <c r="Y68" s="214" t="s">
        <v>0</v>
      </c>
      <c r="Z68" s="424"/>
      <c r="AA68" s="313"/>
      <c r="AB68" s="313"/>
    </row>
    <row r="69" spans="1:33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341"/>
      <c r="AA69" s="313"/>
      <c r="AB69" s="313"/>
    </row>
    <row r="70" spans="1:33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325"/>
      <c r="AA70" s="424"/>
      <c r="AB70" s="424"/>
    </row>
    <row r="71" spans="1:33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433">
        <v>0.83799999999999997</v>
      </c>
      <c r="Z71" s="341"/>
      <c r="AA71" s="210"/>
      <c r="AB71" s="210"/>
    </row>
    <row r="72" spans="1:33" ht="13" thickBot="1" x14ac:dyDescent="0.3">
      <c r="A72" s="231" t="s">
        <v>8</v>
      </c>
      <c r="B72" s="329">
        <v>0.106</v>
      </c>
      <c r="C72" s="330">
        <v>5.5E-2</v>
      </c>
      <c r="D72" s="330">
        <v>3.3000000000000002E-2</v>
      </c>
      <c r="E72" s="330">
        <v>5.0999999999999997E-2</v>
      </c>
      <c r="F72" s="330">
        <v>4.8000000000000001E-2</v>
      </c>
      <c r="G72" s="330">
        <v>4.4999999999999998E-2</v>
      </c>
      <c r="H72" s="330">
        <v>4.1000000000000002E-2</v>
      </c>
      <c r="I72" s="330">
        <v>4.2999999999999997E-2</v>
      </c>
      <c r="J72" s="330">
        <v>3.5999999999999997E-2</v>
      </c>
      <c r="K72" s="330">
        <v>4.4999999999999998E-2</v>
      </c>
      <c r="L72" s="330">
        <v>4.1000000000000002E-2</v>
      </c>
      <c r="M72" s="334">
        <v>5.3999999999999999E-2</v>
      </c>
      <c r="N72" s="329">
        <v>8.1000000000000003E-2</v>
      </c>
      <c r="O72" s="330">
        <v>4.4999999999999998E-2</v>
      </c>
      <c r="P72" s="330">
        <v>6.0999999999999999E-2</v>
      </c>
      <c r="Q72" s="330">
        <v>4.1000000000000002E-2</v>
      </c>
      <c r="R72" s="330">
        <v>3.9E-2</v>
      </c>
      <c r="S72" s="330">
        <v>3.6999999999999998E-2</v>
      </c>
      <c r="T72" s="330">
        <v>4.3999999999999997E-2</v>
      </c>
      <c r="U72" s="330">
        <v>4.4999999999999998E-2</v>
      </c>
      <c r="V72" s="330">
        <v>3.9E-2</v>
      </c>
      <c r="W72" s="330">
        <v>4.5999999999999999E-2</v>
      </c>
      <c r="X72" s="334">
        <v>0.06</v>
      </c>
      <c r="Y72" s="432">
        <v>7.4999999999999997E-2</v>
      </c>
      <c r="Z72" s="341"/>
      <c r="AA72" s="424"/>
      <c r="AB72" s="424"/>
    </row>
    <row r="73" spans="1:33" x14ac:dyDescent="0.25">
      <c r="A73" s="241" t="s">
        <v>1</v>
      </c>
      <c r="B73" s="332">
        <f>B70/B69*100-100</f>
        <v>-11.129032258064512</v>
      </c>
      <c r="C73" s="333">
        <f t="shared" ref="C73:E73" si="30">C70/C69*100-100</f>
        <v>-4.6774193548387046</v>
      </c>
      <c r="D73" s="333">
        <f t="shared" si="30"/>
        <v>-2.9032258064516157</v>
      </c>
      <c r="E73" s="333">
        <f t="shared" si="30"/>
        <v>-4.5161290322580641</v>
      </c>
      <c r="F73" s="333">
        <f>F70/F69*100-100</f>
        <v>3.3870967741935516</v>
      </c>
      <c r="G73" s="333">
        <f t="shared" ref="G73:I73" si="31">G70/G69*100-100</f>
        <v>2.2580645161290249</v>
      </c>
      <c r="H73" s="333">
        <f t="shared" si="31"/>
        <v>3.2258064516128968</v>
      </c>
      <c r="I73" s="333">
        <f t="shared" si="31"/>
        <v>2.7419354838709609</v>
      </c>
      <c r="J73" s="526">
        <v>7.41</v>
      </c>
      <c r="K73" s="526">
        <v>4.67</v>
      </c>
      <c r="L73" s="333">
        <f t="shared" ref="L73:M73" si="32">L70/L69*100-100</f>
        <v>8.3870967741935658</v>
      </c>
      <c r="M73" s="335">
        <f t="shared" si="32"/>
        <v>12.90322580645163</v>
      </c>
      <c r="N73" s="332">
        <f>N70/N69*100-100</f>
        <v>-9.0322580645161281</v>
      </c>
      <c r="O73" s="333">
        <f t="shared" ref="O73:Y73" si="33">O70/O69*100-100</f>
        <v>-7.5806451612903203</v>
      </c>
      <c r="P73" s="333">
        <f t="shared" si="33"/>
        <v>-1.9354838709677438</v>
      </c>
      <c r="Q73" s="333">
        <f t="shared" si="33"/>
        <v>-4.1935483870967829</v>
      </c>
      <c r="R73" s="333">
        <f t="shared" si="33"/>
        <v>1.1290322580645125</v>
      </c>
      <c r="S73" s="333">
        <f t="shared" si="33"/>
        <v>1.4516129032257936</v>
      </c>
      <c r="T73" s="333">
        <f t="shared" si="33"/>
        <v>2.2580645161290249</v>
      </c>
      <c r="U73" s="333">
        <f t="shared" si="33"/>
        <v>4.6774193548387188</v>
      </c>
      <c r="V73" s="333">
        <f t="shared" si="33"/>
        <v>5.9677419354838577</v>
      </c>
      <c r="W73" s="333">
        <f t="shared" si="33"/>
        <v>8.225806451612911</v>
      </c>
      <c r="X73" s="335">
        <f t="shared" si="33"/>
        <v>13.387096774193537</v>
      </c>
      <c r="Y73" s="435">
        <f t="shared" si="33"/>
        <v>1.2903225806451672</v>
      </c>
      <c r="Z73" s="434"/>
      <c r="AA73" s="210"/>
      <c r="AB73" s="210"/>
    </row>
    <row r="74" spans="1:33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66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66">
        <f t="shared" si="34"/>
        <v>89</v>
      </c>
      <c r="Y74" s="288">
        <f>Y70-Y55</f>
        <v>75.962365591397884</v>
      </c>
      <c r="Z74" s="342"/>
    </row>
    <row r="75" spans="1:33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410">
        <v>284</v>
      </c>
      <c r="N75" s="407">
        <v>345</v>
      </c>
      <c r="O75" s="349">
        <v>818</v>
      </c>
      <c r="P75" s="349">
        <v>513</v>
      </c>
      <c r="Q75" s="349">
        <v>514</v>
      </c>
      <c r="R75" s="349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50">
        <f>SUM(B75:X75)</f>
        <v>12243</v>
      </c>
      <c r="Z75" s="424" t="s">
        <v>56</v>
      </c>
      <c r="AA75" s="265">
        <f>Y60-Y75</f>
        <v>15</v>
      </c>
      <c r="AB75" s="266">
        <f>AA75/Y60</f>
        <v>1.2236906510034262E-3</v>
      </c>
    </row>
    <row r="76" spans="1:33" x14ac:dyDescent="0.25">
      <c r="A76" s="267" t="s">
        <v>28</v>
      </c>
      <c r="B76" s="429">
        <v>47.5</v>
      </c>
      <c r="C76" s="430">
        <v>47</v>
      </c>
      <c r="D76" s="430">
        <v>47</v>
      </c>
      <c r="E76" s="430">
        <v>47</v>
      </c>
      <c r="F76" s="430">
        <v>45.5</v>
      </c>
      <c r="G76" s="430">
        <v>46</v>
      </c>
      <c r="H76" s="430">
        <v>45.5</v>
      </c>
      <c r="I76" s="430">
        <v>45.5</v>
      </c>
      <c r="J76" s="430">
        <v>44</v>
      </c>
      <c r="K76" s="430">
        <v>44</v>
      </c>
      <c r="L76" s="430">
        <v>43.5</v>
      </c>
      <c r="M76" s="431">
        <v>42.5</v>
      </c>
      <c r="N76" s="408">
        <v>47.5</v>
      </c>
      <c r="O76" s="430">
        <v>47</v>
      </c>
      <c r="P76" s="430">
        <v>46.5</v>
      </c>
      <c r="Q76" s="430">
        <v>46.5</v>
      </c>
      <c r="R76" s="430">
        <v>45.5</v>
      </c>
      <c r="S76" s="430">
        <v>45</v>
      </c>
      <c r="T76" s="430">
        <v>45</v>
      </c>
      <c r="U76" s="430">
        <v>44.5</v>
      </c>
      <c r="V76" s="430">
        <v>44.5</v>
      </c>
      <c r="W76" s="430">
        <v>43</v>
      </c>
      <c r="X76" s="431">
        <v>42</v>
      </c>
      <c r="Y76" s="425"/>
      <c r="Z76" s="424" t="s">
        <v>57</v>
      </c>
      <c r="AA76" s="424">
        <v>42.87</v>
      </c>
      <c r="AB76" s="424"/>
    </row>
    <row r="77" spans="1:33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7">
        <f t="shared" si="35"/>
        <v>2.5</v>
      </c>
      <c r="N77" s="409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8"/>
      <c r="Z77" s="424" t="s">
        <v>26</v>
      </c>
      <c r="AA77" s="424">
        <f>AA76-AA61</f>
        <v>4.259999999999998</v>
      </c>
      <c r="AB77" s="424"/>
    </row>
    <row r="78" spans="1:33" x14ac:dyDescent="0.25">
      <c r="Q78" s="319"/>
    </row>
    <row r="79" spans="1:33" ht="13" thickBot="1" x14ac:dyDescent="0.3">
      <c r="C79" s="436"/>
      <c r="D79" s="436"/>
      <c r="E79" s="436"/>
      <c r="F79" s="436"/>
      <c r="G79" s="436"/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</row>
    <row r="80" spans="1:33" ht="13.5" thickBot="1" x14ac:dyDescent="0.3">
      <c r="A80" s="230" t="s">
        <v>105</v>
      </c>
      <c r="B80" s="502" t="s">
        <v>53</v>
      </c>
      <c r="C80" s="503"/>
      <c r="D80" s="503"/>
      <c r="E80" s="503"/>
      <c r="F80" s="503"/>
      <c r="G80" s="503"/>
      <c r="H80" s="503"/>
      <c r="I80" s="503"/>
      <c r="J80" s="503"/>
      <c r="K80" s="503"/>
      <c r="L80" s="503"/>
      <c r="M80" s="504"/>
      <c r="N80" s="502" t="s">
        <v>63</v>
      </c>
      <c r="O80" s="503"/>
      <c r="P80" s="503"/>
      <c r="Q80" s="503"/>
      <c r="R80" s="503"/>
      <c r="S80" s="503"/>
      <c r="T80" s="503"/>
      <c r="U80" s="503"/>
      <c r="V80" s="503"/>
      <c r="W80" s="503"/>
      <c r="X80" s="504"/>
      <c r="Y80" s="292" t="s">
        <v>55</v>
      </c>
      <c r="Z80" s="449"/>
      <c r="AA80" s="449"/>
      <c r="AB80" s="449"/>
    </row>
    <row r="81" spans="1:28" x14ac:dyDescent="0.25">
      <c r="A81" s="231" t="s">
        <v>54</v>
      </c>
      <c r="B81" s="339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40">
        <v>12</v>
      </c>
      <c r="N81" s="339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40">
        <v>11</v>
      </c>
      <c r="Y81" s="343">
        <v>919</v>
      </c>
      <c r="Z81" s="449"/>
      <c r="AA81" s="449"/>
      <c r="AB81" s="449"/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6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61">
        <v>8</v>
      </c>
      <c r="Y82" s="214" t="s">
        <v>0</v>
      </c>
      <c r="Z82" s="449"/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341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325"/>
      <c r="AA84" s="449"/>
      <c r="AB84" s="449"/>
    </row>
    <row r="85" spans="1:28" x14ac:dyDescent="0.25">
      <c r="A85" s="231" t="s">
        <v>7</v>
      </c>
      <c r="B85" s="462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433">
        <v>0.82599999999999996</v>
      </c>
      <c r="Z85" s="466" t="s">
        <v>108</v>
      </c>
      <c r="AA85" s="210"/>
      <c r="AB85" s="210"/>
    </row>
    <row r="86" spans="1:28" ht="13" thickBot="1" x14ac:dyDescent="0.3">
      <c r="A86" s="231" t="s">
        <v>8</v>
      </c>
      <c r="B86" s="329">
        <v>0.11799999999999999</v>
      </c>
      <c r="C86" s="330">
        <v>6.5000000000000002E-2</v>
      </c>
      <c r="D86" s="330">
        <v>6.3E-2</v>
      </c>
      <c r="E86" s="330">
        <v>7.0000000000000007E-2</v>
      </c>
      <c r="F86" s="330">
        <v>6.8000000000000005E-2</v>
      </c>
      <c r="G86" s="330">
        <v>6.2E-2</v>
      </c>
      <c r="H86" s="330">
        <v>6.0999999999999999E-2</v>
      </c>
      <c r="I86" s="330">
        <v>5.5E-2</v>
      </c>
      <c r="J86" s="330">
        <v>4.8000000000000001E-2</v>
      </c>
      <c r="K86" s="330">
        <v>5.8999999999999997E-2</v>
      </c>
      <c r="L86" s="330">
        <v>5.0999999999999997E-2</v>
      </c>
      <c r="M86" s="334">
        <v>5.1999999999999998E-2</v>
      </c>
      <c r="N86" s="329">
        <v>8.3000000000000004E-2</v>
      </c>
      <c r="O86" s="330">
        <v>7.9000000000000001E-2</v>
      </c>
      <c r="P86" s="330">
        <v>0.06</v>
      </c>
      <c r="Q86" s="330">
        <v>6.9000000000000006E-2</v>
      </c>
      <c r="R86" s="330">
        <v>5.7000000000000002E-2</v>
      </c>
      <c r="S86" s="330">
        <v>6.4000000000000001E-2</v>
      </c>
      <c r="T86" s="330">
        <v>4.5999999999999999E-2</v>
      </c>
      <c r="U86" s="330">
        <v>5.1999999999999998E-2</v>
      </c>
      <c r="V86" s="330">
        <v>4.5999999999999999E-2</v>
      </c>
      <c r="W86" s="330">
        <v>6.4000000000000001E-2</v>
      </c>
      <c r="X86" s="334">
        <v>0.05</v>
      </c>
      <c r="Y86" s="432">
        <v>7.6999999999999999E-2</v>
      </c>
      <c r="Z86" s="341"/>
      <c r="AA86" s="449"/>
      <c r="AB86" s="449"/>
    </row>
    <row r="87" spans="1:28" x14ac:dyDescent="0.25">
      <c r="A87" s="241" t="s">
        <v>1</v>
      </c>
      <c r="B87" s="332">
        <f>B84/B83*100-100</f>
        <v>-13.055555555555557</v>
      </c>
      <c r="C87" s="333">
        <f t="shared" ref="C87:E87" si="37">C84/C83*100-100</f>
        <v>-0.13888888888888573</v>
      </c>
      <c r="D87" s="333">
        <f t="shared" si="37"/>
        <v>-2.0833333333333428</v>
      </c>
      <c r="E87" s="333">
        <f t="shared" si="37"/>
        <v>-5.2777777777777857</v>
      </c>
      <c r="F87" s="333">
        <f>F84/F83*100-100</f>
        <v>0</v>
      </c>
      <c r="G87" s="333">
        <f t="shared" ref="G87:I87" si="38">G84/G83*100-100</f>
        <v>1.5277777777777715</v>
      </c>
      <c r="H87" s="333">
        <f t="shared" si="38"/>
        <v>1.8055555555555429</v>
      </c>
      <c r="I87" s="333">
        <f t="shared" si="38"/>
        <v>-0.13888888888888573</v>
      </c>
      <c r="J87" s="526">
        <v>3.61</v>
      </c>
      <c r="K87" s="526">
        <v>1.94</v>
      </c>
      <c r="L87" s="333">
        <f t="shared" ref="L87:M87" si="39">L84/L83*100-100</f>
        <v>5.9722222222222285</v>
      </c>
      <c r="M87" s="335">
        <f t="shared" si="39"/>
        <v>10.000000000000014</v>
      </c>
      <c r="N87" s="332">
        <f>N84/N83*100-100</f>
        <v>-7.3611111111111143</v>
      </c>
      <c r="O87" s="333">
        <f t="shared" ref="O87:Y87" si="40">O84/O83*100-100</f>
        <v>-5</v>
      </c>
      <c r="P87" s="333">
        <f t="shared" si="40"/>
        <v>-5</v>
      </c>
      <c r="Q87" s="333">
        <f t="shared" si="40"/>
        <v>-5.5555555555555571</v>
      </c>
      <c r="R87" s="333">
        <f t="shared" si="40"/>
        <v>-1.6666666666666714</v>
      </c>
      <c r="S87" s="333">
        <f t="shared" si="40"/>
        <v>0.27777777777777146</v>
      </c>
      <c r="T87" s="333">
        <f t="shared" si="40"/>
        <v>0.55555555555555713</v>
      </c>
      <c r="U87" s="333">
        <f t="shared" si="40"/>
        <v>3.4722222222222285</v>
      </c>
      <c r="V87" s="333">
        <f t="shared" si="40"/>
        <v>5</v>
      </c>
      <c r="W87" s="333">
        <f t="shared" si="40"/>
        <v>5.8333333333333286</v>
      </c>
      <c r="X87" s="335">
        <f t="shared" si="40"/>
        <v>7.7777777777777715</v>
      </c>
      <c r="Y87" s="435">
        <f t="shared" si="40"/>
        <v>0.13888888888888573</v>
      </c>
      <c r="Z87" s="434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66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66">
        <f t="shared" si="41"/>
        <v>73</v>
      </c>
      <c r="Y88" s="288">
        <f t="shared" si="41"/>
        <v>93</v>
      </c>
      <c r="Z88" s="342"/>
      <c r="AA88" s="449"/>
      <c r="AB88" s="449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410">
        <v>284</v>
      </c>
      <c r="N89" s="407">
        <v>343</v>
      </c>
      <c r="O89" s="349">
        <v>815</v>
      </c>
      <c r="P89" s="349">
        <v>512</v>
      </c>
      <c r="Q89" s="349">
        <v>513</v>
      </c>
      <c r="R89" s="349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50">
        <f>SUM(B89:X89)</f>
        <v>12225</v>
      </c>
      <c r="Z89" s="449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454">
        <v>49.5</v>
      </c>
      <c r="C90" s="455">
        <v>48.5</v>
      </c>
      <c r="D90" s="455">
        <v>49</v>
      </c>
      <c r="E90" s="455">
        <v>49</v>
      </c>
      <c r="F90" s="455">
        <v>47.5</v>
      </c>
      <c r="G90" s="455">
        <v>48</v>
      </c>
      <c r="H90" s="455">
        <v>47.5</v>
      </c>
      <c r="I90" s="455">
        <v>47.5</v>
      </c>
      <c r="J90" s="455">
        <v>45.5</v>
      </c>
      <c r="K90" s="455">
        <v>45.5</v>
      </c>
      <c r="L90" s="455">
        <v>45.5</v>
      </c>
      <c r="M90" s="456">
        <v>44</v>
      </c>
      <c r="N90" s="408">
        <v>49.5</v>
      </c>
      <c r="O90" s="455">
        <v>49</v>
      </c>
      <c r="P90" s="455">
        <v>48.5</v>
      </c>
      <c r="Q90" s="455">
        <v>48.5</v>
      </c>
      <c r="R90" s="455">
        <v>47.5</v>
      </c>
      <c r="S90" s="455">
        <v>47</v>
      </c>
      <c r="T90" s="455">
        <v>47</v>
      </c>
      <c r="U90" s="455">
        <v>46.5</v>
      </c>
      <c r="V90" s="455">
        <v>46</v>
      </c>
      <c r="W90" s="455">
        <v>44.5</v>
      </c>
      <c r="X90" s="456">
        <v>44</v>
      </c>
      <c r="Y90" s="450"/>
      <c r="Z90" s="449" t="s">
        <v>57</v>
      </c>
      <c r="AA90" s="449">
        <v>45.46</v>
      </c>
      <c r="AB90" s="449"/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7">
        <f t="shared" si="42"/>
        <v>1.5</v>
      </c>
      <c r="N91" s="409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8"/>
      <c r="Z91" s="449" t="s">
        <v>26</v>
      </c>
      <c r="AA91" s="449">
        <f>AA90-AA76</f>
        <v>2.5900000000000034</v>
      </c>
      <c r="AB91" s="449"/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496" t="s">
        <v>53</v>
      </c>
      <c r="C94" s="497"/>
      <c r="D94" s="497"/>
      <c r="E94" s="497"/>
      <c r="F94" s="497"/>
      <c r="G94" s="497"/>
      <c r="H94" s="497"/>
      <c r="I94" s="497"/>
      <c r="J94" s="497"/>
      <c r="K94" s="497"/>
      <c r="L94" s="497"/>
      <c r="M94" s="498"/>
      <c r="N94" s="496" t="s">
        <v>63</v>
      </c>
      <c r="O94" s="497"/>
      <c r="P94" s="497"/>
      <c r="Q94" s="497"/>
      <c r="R94" s="497"/>
      <c r="S94" s="497"/>
      <c r="T94" s="497"/>
      <c r="U94" s="497"/>
      <c r="V94" s="497"/>
      <c r="W94" s="497"/>
      <c r="X94" s="498"/>
      <c r="Y94" s="499" t="s">
        <v>55</v>
      </c>
      <c r="Z94" s="468">
        <v>920</v>
      </c>
      <c r="AA94" s="468"/>
      <c r="AB94" s="468"/>
    </row>
    <row r="95" spans="1:28" x14ac:dyDescent="0.25">
      <c r="A95" s="231" t="s">
        <v>54</v>
      </c>
      <c r="B95" s="339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40">
        <v>12</v>
      </c>
      <c r="N95" s="339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40">
        <v>11</v>
      </c>
      <c r="Y95" s="500"/>
      <c r="Z95" s="468"/>
      <c r="AA95" s="468"/>
      <c r="AB95" s="46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6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61">
        <v>8</v>
      </c>
      <c r="Y96" s="501"/>
      <c r="Z96" s="468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341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325"/>
      <c r="AA98" s="468"/>
      <c r="AB98" s="468"/>
    </row>
    <row r="99" spans="1:28" x14ac:dyDescent="0.25">
      <c r="A99" s="231" t="s">
        <v>7</v>
      </c>
      <c r="B99" s="477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433">
        <v>0.89300000000000002</v>
      </c>
      <c r="Z99" s="466" t="s">
        <v>110</v>
      </c>
      <c r="AA99" s="210"/>
      <c r="AB99" s="210"/>
    </row>
    <row r="100" spans="1:28" ht="13" thickBot="1" x14ac:dyDescent="0.3">
      <c r="A100" s="231" t="s">
        <v>8</v>
      </c>
      <c r="B100" s="329">
        <v>0.09</v>
      </c>
      <c r="C100" s="330">
        <v>8.2000000000000003E-2</v>
      </c>
      <c r="D100" s="330">
        <v>5.8999999999999997E-2</v>
      </c>
      <c r="E100" s="330">
        <v>7.8E-2</v>
      </c>
      <c r="F100" s="330">
        <v>0.05</v>
      </c>
      <c r="G100" s="330">
        <v>5.8999999999999997E-2</v>
      </c>
      <c r="H100" s="330">
        <v>5.0999999999999997E-2</v>
      </c>
      <c r="I100" s="330">
        <v>5.1999999999999998E-2</v>
      </c>
      <c r="J100" s="330">
        <v>0.06</v>
      </c>
      <c r="K100" s="330">
        <v>4.9000000000000002E-2</v>
      </c>
      <c r="L100" s="330">
        <v>0.05</v>
      </c>
      <c r="M100" s="334">
        <v>4.1000000000000002E-2</v>
      </c>
      <c r="N100" s="329">
        <v>6.6000000000000003E-2</v>
      </c>
      <c r="O100" s="330">
        <v>7.1999999999999995E-2</v>
      </c>
      <c r="P100" s="330">
        <v>0.05</v>
      </c>
      <c r="Q100" s="330">
        <v>6.3E-2</v>
      </c>
      <c r="R100" s="330">
        <v>6.2E-2</v>
      </c>
      <c r="S100" s="330">
        <v>6.3E-2</v>
      </c>
      <c r="T100" s="330">
        <v>0.06</v>
      </c>
      <c r="U100" s="330">
        <v>5.0999999999999997E-2</v>
      </c>
      <c r="V100" s="330">
        <v>5.6000000000000001E-2</v>
      </c>
      <c r="W100" s="330">
        <v>4.9000000000000002E-2</v>
      </c>
      <c r="X100" s="334">
        <v>5.5E-2</v>
      </c>
      <c r="Y100" s="432">
        <v>6.3E-2</v>
      </c>
      <c r="Z100" s="341"/>
      <c r="AA100" s="468"/>
      <c r="AB100" s="468"/>
    </row>
    <row r="101" spans="1:28" x14ac:dyDescent="0.25">
      <c r="A101" s="241" t="s">
        <v>1</v>
      </c>
      <c r="B101" s="332">
        <f>B98/B97*100-100</f>
        <v>1.1111111111111143</v>
      </c>
      <c r="C101" s="333">
        <f t="shared" ref="C101:E101" si="43">C98/C97*100-100</f>
        <v>6.790123456790127</v>
      </c>
      <c r="D101" s="333">
        <f t="shared" si="43"/>
        <v>5.5555555555555571</v>
      </c>
      <c r="E101" s="333">
        <f t="shared" si="43"/>
        <v>3.3333333333333428</v>
      </c>
      <c r="F101" s="333">
        <f>F98/F97*100-100</f>
        <v>0.74074074074073337</v>
      </c>
      <c r="G101" s="333">
        <f t="shared" ref="G101:I101" si="44">G98/G97*100-100</f>
        <v>3.8271604938271651</v>
      </c>
      <c r="H101" s="333">
        <f t="shared" si="44"/>
        <v>2.2222222222222143</v>
      </c>
      <c r="I101" s="333">
        <f t="shared" si="44"/>
        <v>2.2222222222222143</v>
      </c>
      <c r="J101" s="526">
        <v>0.37</v>
      </c>
      <c r="K101" s="526">
        <v>0</v>
      </c>
      <c r="L101" s="333">
        <f t="shared" ref="L101:M101" si="45">L98/L97*100-100</f>
        <v>3.8271604938271651</v>
      </c>
      <c r="M101" s="335">
        <f t="shared" si="45"/>
        <v>5.6790123456789985</v>
      </c>
      <c r="N101" s="332">
        <f>N98/N97*100-100</f>
        <v>2.7160493827160508</v>
      </c>
      <c r="O101" s="333">
        <f t="shared" ref="O101:Y101" si="46">O98/O97*100-100</f>
        <v>2.9629629629629619</v>
      </c>
      <c r="P101" s="333">
        <f t="shared" si="46"/>
        <v>5.308641975308646</v>
      </c>
      <c r="Q101" s="333">
        <f t="shared" si="46"/>
        <v>2.9629629629629619</v>
      </c>
      <c r="R101" s="333">
        <f t="shared" si="46"/>
        <v>0.49382716049382225</v>
      </c>
      <c r="S101" s="333">
        <f t="shared" si="46"/>
        <v>-0.24691358024691112</v>
      </c>
      <c r="T101" s="333">
        <f t="shared" si="46"/>
        <v>0.49382716049382225</v>
      </c>
      <c r="U101" s="333">
        <f t="shared" si="46"/>
        <v>1.3580246913580112</v>
      </c>
      <c r="V101" s="333">
        <f t="shared" si="46"/>
        <v>4.8148148148148096</v>
      </c>
      <c r="W101" s="333">
        <f t="shared" si="46"/>
        <v>2.9629629629629619</v>
      </c>
      <c r="X101" s="335">
        <f t="shared" si="46"/>
        <v>6.2962962962962905</v>
      </c>
      <c r="Y101" s="435">
        <f t="shared" si="46"/>
        <v>2.7160493827160508</v>
      </c>
      <c r="Z101" s="434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66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66">
        <f t="shared" si="47"/>
        <v>85</v>
      </c>
      <c r="Y102" s="288">
        <f t="shared" si="47"/>
        <v>111</v>
      </c>
      <c r="Z102" s="342"/>
      <c r="AA102" s="468"/>
      <c r="AB102" s="468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410">
        <v>284</v>
      </c>
      <c r="N103" s="407">
        <v>343</v>
      </c>
      <c r="O103" s="349">
        <v>815</v>
      </c>
      <c r="P103" s="349">
        <v>512</v>
      </c>
      <c r="Q103" s="349">
        <v>513</v>
      </c>
      <c r="R103" s="349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468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472">
        <v>51</v>
      </c>
      <c r="C104" s="473">
        <v>50</v>
      </c>
      <c r="D104" s="473">
        <v>50.5</v>
      </c>
      <c r="E104" s="473">
        <v>50.5</v>
      </c>
      <c r="F104" s="473">
        <v>49.5</v>
      </c>
      <c r="G104" s="473">
        <v>49.5</v>
      </c>
      <c r="H104" s="473">
        <v>49</v>
      </c>
      <c r="I104" s="473">
        <v>49</v>
      </c>
      <c r="J104" s="473">
        <v>48</v>
      </c>
      <c r="K104" s="473">
        <v>48</v>
      </c>
      <c r="L104" s="473">
        <v>47.5</v>
      </c>
      <c r="M104" s="474">
        <v>46</v>
      </c>
      <c r="N104" s="408">
        <v>51</v>
      </c>
      <c r="O104" s="473">
        <v>50.5</v>
      </c>
      <c r="P104" s="473">
        <v>50</v>
      </c>
      <c r="Q104" s="473">
        <v>50</v>
      </c>
      <c r="R104" s="473">
        <v>49.5</v>
      </c>
      <c r="S104" s="473">
        <v>49</v>
      </c>
      <c r="T104" s="473">
        <v>49</v>
      </c>
      <c r="U104" s="473">
        <v>48.5</v>
      </c>
      <c r="V104" s="473">
        <v>47.5</v>
      </c>
      <c r="W104" s="473">
        <v>46.5</v>
      </c>
      <c r="X104" s="311">
        <v>46</v>
      </c>
      <c r="Y104" s="222"/>
      <c r="Z104" s="468" t="s">
        <v>57</v>
      </c>
      <c r="AA104" s="468">
        <v>47.3</v>
      </c>
      <c r="AB104" s="468"/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7">
        <f t="shared" si="48"/>
        <v>2</v>
      </c>
      <c r="N105" s="409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7">
        <f t="shared" si="48"/>
        <v>2</v>
      </c>
      <c r="Y105" s="223"/>
      <c r="Z105" s="468" t="s">
        <v>26</v>
      </c>
      <c r="AA105" s="468">
        <f>AA104-AA90</f>
        <v>1.8399999999999963</v>
      </c>
      <c r="AB105" s="468"/>
    </row>
  </sheetData>
  <mergeCells count="24">
    <mergeCell ref="AP50:AS50"/>
    <mergeCell ref="AP51:AS51"/>
    <mergeCell ref="AK48:AN48"/>
    <mergeCell ref="AK49:AN49"/>
    <mergeCell ref="N51:X51"/>
    <mergeCell ref="AE48:AH48"/>
    <mergeCell ref="AE49:AH49"/>
    <mergeCell ref="F2:I2"/>
    <mergeCell ref="B22:K22"/>
    <mergeCell ref="L22:V22"/>
    <mergeCell ref="B36:K36"/>
    <mergeCell ref="L36:V36"/>
    <mergeCell ref="B8:K8"/>
    <mergeCell ref="L8:V8"/>
    <mergeCell ref="B66:M66"/>
    <mergeCell ref="N66:X66"/>
    <mergeCell ref="B51:M51"/>
    <mergeCell ref="AG6:AH6"/>
    <mergeCell ref="AB40:AD42"/>
    <mergeCell ref="B94:M94"/>
    <mergeCell ref="N94:X94"/>
    <mergeCell ref="Y94:Y96"/>
    <mergeCell ref="B80:M80"/>
    <mergeCell ref="N80:X80"/>
  </mergeCells>
  <conditionalFormatting sqref="B55:X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X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X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X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2024-07-04T18:10:12Z</dcterms:modified>
</cp:coreProperties>
</file>