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2 Lote M576 F575\"/>
    </mc:Choice>
  </mc:AlternateContent>
  <bookViews>
    <workbookView xWindow="0" yWindow="0" windowWidth="20490" windowHeight="7425"/>
  </bookViews>
  <sheets>
    <sheet name="Imprimir" sheetId="2" r:id="rId1"/>
    <sheet name="Formula" sheetId="1" r:id="rId2"/>
    <sheet name="LF" sheetId="3" r:id="rId3"/>
    <sheet name="LM" sheetId="4" r:id="rId4"/>
  </sheets>
  <externalReferences>
    <externalReference r:id="rId5"/>
  </externalReferences>
  <definedNames>
    <definedName name="_xlnm.Print_Area" localSheetId="0">Imprimir!$A$1:$H$31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B25" i="1"/>
  <c r="B24" i="1"/>
  <c r="B23" i="1"/>
  <c r="B22" i="1"/>
  <c r="B21" i="1"/>
  <c r="B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7" i="4" l="1"/>
  <c r="B3" i="4"/>
  <c r="B4" i="4" s="1"/>
  <c r="B9" i="4" l="1"/>
  <c r="B10" i="4" s="1"/>
  <c r="E2" i="1" l="1"/>
  <c r="E3" i="1"/>
  <c r="E4" i="1"/>
  <c r="E5" i="1"/>
  <c r="E6" i="1"/>
  <c r="E7" i="1"/>
  <c r="E21" i="1" l="1"/>
  <c r="E22" i="1"/>
  <c r="E23" i="1"/>
  <c r="E8" i="1"/>
  <c r="E9" i="1"/>
  <c r="E10" i="1"/>
  <c r="E11" i="1"/>
  <c r="E12" i="1"/>
  <c r="E13" i="1"/>
  <c r="E14" i="1"/>
  <c r="E15" i="1"/>
  <c r="E16" i="1"/>
  <c r="E17" i="1"/>
  <c r="B7" i="3" l="1"/>
  <c r="B3" i="3"/>
  <c r="B4" i="3" s="1"/>
  <c r="B9" i="3" l="1"/>
  <c r="B10" i="3" s="1"/>
  <c r="E25" i="1"/>
  <c r="E24" i="1"/>
  <c r="E20" i="1"/>
  <c r="E19" i="1"/>
  <c r="E18" i="1"/>
</calcChain>
</file>

<file path=xl/sharedStrings.xml><?xml version="1.0" encoding="utf-8"?>
<sst xmlns="http://schemas.openxmlformats.org/spreadsheetml/2006/main" count="114" uniqueCount="56">
  <si>
    <t>Saldo Hembras</t>
  </si>
  <si>
    <t>Saldo Machos</t>
  </si>
  <si>
    <t>Grs Calcio</t>
  </si>
  <si>
    <t>Total calcio Kgs</t>
  </si>
  <si>
    <t>Caseta B</t>
  </si>
  <si>
    <t>Corral</t>
  </si>
  <si>
    <t>Cantidad de calcio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</si>
  <si>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</si>
  <si>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</si>
  <si>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</si>
  <si>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</si>
  <si>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</si>
  <si>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</si>
  <si>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</si>
  <si>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</si>
  <si>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</si>
  <si>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</si>
  <si>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A6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</si>
  <si>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</si>
  <si>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</si>
  <si>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</si>
  <si>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</si>
  <si>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</si>
  <si>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</si>
  <si>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</si>
  <si>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</si>
  <si>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</si>
  <si>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</si>
  <si>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</si>
  <si>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</si>
  <si>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</si>
  <si>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</si>
  <si>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</si>
  <si>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</si>
  <si>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</si>
  <si>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</si>
  <si>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</si>
  <si>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</si>
  <si>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</si>
  <si>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Caseta A1</t>
  </si>
  <si>
    <t>Caseta A2</t>
  </si>
  <si>
    <t>Caseta LM</t>
  </si>
  <si>
    <t>Programa de calcio modulo 2</t>
  </si>
  <si>
    <t>A7</t>
  </si>
  <si>
    <t>A8</t>
  </si>
  <si>
    <t>A9</t>
  </si>
  <si>
    <t>A10</t>
  </si>
  <si>
    <t>A11</t>
  </si>
  <si>
    <t>A12</t>
  </si>
  <si>
    <t>B6</t>
  </si>
  <si>
    <t>LM1</t>
  </si>
  <si>
    <t>LM2</t>
  </si>
  <si>
    <t>LM3</t>
  </si>
  <si>
    <t>LM4</t>
  </si>
  <si>
    <t>LM5</t>
  </si>
  <si>
    <t>LM6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</si>
</sst>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6"/>
      <name val="Arial"/>
      <family val="2"/>
    </font>
    <font>
      <sz val="24"/>
      <name val="Arial"/>
      <family val="2"/>
    </font>
    <font>
      <sz val="11"/>
      <color theme="7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0" fontId="7" fillId="0" borderId="5" xfId="1" applyNumberFormat="1" applyFont="1" applyFill="1" applyBorder="1" applyAlignment="1">
      <alignment horizontal="center" vertical="center"/>
    </xf>
    <xf numFmtId="2" fontId="7" fillId="2" borderId="5" xfId="0" applyNumberFormat="1" applyFont="1" applyFill="1" applyBorder="1" applyAlignment="1">
      <alignment horizontal="center" vertical="center"/>
    </xf>
    <xf numFmtId="9" fontId="7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7" fillId="0" borderId="18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7" fillId="3" borderId="9" xfId="0" applyNumberFormat="1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1" fontId="9" fillId="4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5" fillId="0" borderId="0" xfId="0" applyFont="1"/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" fontId="11" fillId="3" borderId="4" xfId="0" applyNumberFormat="1" applyFont="1" applyFill="1" applyBorder="1" applyAlignment="1">
      <alignment horizontal="center" vertical="center"/>
    </xf>
    <xf numFmtId="1" fontId="11" fillId="3" borderId="5" xfId="0" applyNumberFormat="1" applyFont="1" applyFill="1" applyBorder="1" applyAlignment="1">
      <alignment horizontal="center" vertical="center"/>
    </xf>
    <xf numFmtId="1" fontId="11" fillId="3" borderId="6" xfId="0" applyNumberFormat="1" applyFont="1" applyFill="1" applyBorder="1" applyAlignment="1">
      <alignment horizontal="center" vertical="center"/>
    </xf>
    <xf numFmtId="1" fontId="11" fillId="3" borderId="21" xfId="0" applyNumberFormat="1" applyFont="1" applyFill="1" applyBorder="1" applyAlignment="1">
      <alignment horizontal="center" vertical="center"/>
    </xf>
    <xf numFmtId="0" fontId="12" fillId="3" borderId="21" xfId="0" applyNumberFormat="1" applyFont="1" applyFill="1" applyBorder="1" applyAlignment="1">
      <alignment horizontal="center" vertical="center"/>
    </xf>
    <xf numFmtId="0" fontId="12" fillId="3" borderId="4" xfId="0" applyNumberFormat="1" applyFont="1" applyFill="1" applyBorder="1" applyAlignment="1">
      <alignment horizontal="center" vertical="center"/>
    </xf>
    <xf numFmtId="0" fontId="12" fillId="3" borderId="22" xfId="0" applyNumberFormat="1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26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3">
    <cellStyle name="Normal" xfId="0" builtinId="0"/>
    <cellStyle name="Normal 10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%20PROD%20F575%20-%20M57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"/>
      <sheetName val="LM"/>
      <sheetName val="Retiros"/>
      <sheetName val="Incrementos"/>
      <sheetName val="Caracterizacion Mort"/>
      <sheetName val="Hoja2"/>
      <sheetName val="Hoja1"/>
      <sheetName val="Hoja4"/>
    </sheetNames>
    <sheetDataSet>
      <sheetData sheetId="0">
        <row r="371">
          <cell r="E371">
            <v>590</v>
          </cell>
          <cell r="F371">
            <v>46</v>
          </cell>
          <cell r="Q371">
            <v>588</v>
          </cell>
          <cell r="R371">
            <v>46</v>
          </cell>
          <cell r="AC371">
            <v>181</v>
          </cell>
          <cell r="AD371">
            <v>12</v>
          </cell>
          <cell r="AO371">
            <v>597</v>
          </cell>
          <cell r="AP371">
            <v>44</v>
          </cell>
          <cell r="BA371">
            <v>603</v>
          </cell>
          <cell r="BB371">
            <v>47</v>
          </cell>
          <cell r="BM371">
            <v>592</v>
          </cell>
          <cell r="BN371">
            <v>46</v>
          </cell>
          <cell r="BY371">
            <v>576</v>
          </cell>
          <cell r="BZ371">
            <v>45</v>
          </cell>
          <cell r="CK371">
            <v>673</v>
          </cell>
          <cell r="CL371">
            <v>52</v>
          </cell>
          <cell r="CW371">
            <v>194</v>
          </cell>
          <cell r="CX371">
            <v>10</v>
          </cell>
          <cell r="DI371">
            <v>590</v>
          </cell>
          <cell r="DJ371">
            <v>45</v>
          </cell>
          <cell r="DU371">
            <v>609</v>
          </cell>
          <cell r="DV371">
            <v>47</v>
          </cell>
          <cell r="EG371">
            <v>599</v>
          </cell>
          <cell r="EH371">
            <v>47</v>
          </cell>
          <cell r="ES371">
            <v>593</v>
          </cell>
          <cell r="ET371">
            <v>46</v>
          </cell>
          <cell r="FE371">
            <v>633</v>
          </cell>
          <cell r="FF371">
            <v>49</v>
          </cell>
          <cell r="FQ371">
            <v>255</v>
          </cell>
          <cell r="GC371">
            <v>633</v>
          </cell>
          <cell r="GD371">
            <v>49</v>
          </cell>
          <cell r="GO371">
            <v>626</v>
          </cell>
          <cell r="GP371">
            <v>48</v>
          </cell>
          <cell r="HA371">
            <v>643</v>
          </cell>
        </row>
      </sheetData>
      <sheetData sheetId="1">
        <row r="371">
          <cell r="E371">
            <v>566</v>
          </cell>
          <cell r="F371">
            <v>41</v>
          </cell>
          <cell r="Q371">
            <v>568</v>
          </cell>
          <cell r="R371">
            <v>42</v>
          </cell>
          <cell r="AC371">
            <v>147</v>
          </cell>
          <cell r="AD371">
            <v>11</v>
          </cell>
          <cell r="AO371">
            <v>549</v>
          </cell>
          <cell r="AP371">
            <v>38</v>
          </cell>
          <cell r="BA371">
            <v>552</v>
          </cell>
          <cell r="BB371">
            <v>38</v>
          </cell>
          <cell r="BM371">
            <v>525</v>
          </cell>
          <cell r="BN371">
            <v>38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0"/>
  <sheetViews>
    <sheetView showGridLines="0" tabSelected="1" view="pageBreakPreview" zoomScaleNormal="100" zoomScaleSheetLayoutView="100" workbookViewId="0">
      <selection activeCell="E7" sqref="E7"/>
    </sheetView>
  </sheetViews>
  <sheetFormatPr baseColWidth="10" defaultRowHeight="21" x14ac:dyDescent="0.35"/>
  <cols>
    <col min="1" max="2" width="9" style="35" customWidth="1"/>
    <col min="3" max="3" width="11.42578125" style="35"/>
    <col min="4" max="4" width="13.140625" style="35" customWidth="1"/>
    <col min="5" max="5" width="11.42578125" style="35"/>
    <col min="6" max="6" width="13.28515625" style="35" customWidth="1"/>
    <col min="7" max="8" width="9" style="35" customWidth="1"/>
    <col min="9" max="16384" width="11.42578125" style="35"/>
  </cols>
  <sheetData>
    <row r="1" spans="3:6" ht="21.75" thickBot="1" x14ac:dyDescent="0.4">
      <c r="C1" s="67" t="s">
        <v>42</v>
      </c>
      <c r="D1" s="68"/>
      <c r="E1" s="68"/>
      <c r="F1" s="69"/>
    </row>
    <row r="2" spans="3:6" ht="42.75" thickBot="1" x14ac:dyDescent="0.4">
      <c r="C2" s="36" t="s">
        <v>5</v>
      </c>
      <c r="D2" s="37" t="s">
        <v>6</v>
      </c>
      <c r="E2" s="36" t="s">
        <v>5</v>
      </c>
      <c r="F2" s="37" t="s">
        <v>6</v>
      </c>
    </row>
    <row r="3" spans="3:6" x14ac:dyDescent="0.35">
      <c r="C3" s="38" t="s">
        <v>7</v>
      </c>
      <c r="D3" s="39">
        <v>2.2921793333333347</v>
      </c>
      <c r="E3" s="38" t="s">
        <v>12</v>
      </c>
      <c r="F3" s="39">
        <v>2.3029915000000019</v>
      </c>
    </row>
    <row r="4" spans="3:6" x14ac:dyDescent="0.35">
      <c r="C4" s="40" t="s">
        <v>8</v>
      </c>
      <c r="D4" s="41">
        <v>2.2849712222222238</v>
      </c>
      <c r="E4" s="40" t="s">
        <v>13</v>
      </c>
      <c r="F4" s="41">
        <v>2.4579658888888907</v>
      </c>
    </row>
    <row r="5" spans="3:6" x14ac:dyDescent="0.35">
      <c r="C5" s="40" t="s">
        <v>9</v>
      </c>
      <c r="D5" s="41">
        <v>0.69558272222222273</v>
      </c>
      <c r="E5" s="40" t="s">
        <v>14</v>
      </c>
      <c r="F5" s="41">
        <v>0.91903416666666737</v>
      </c>
    </row>
    <row r="6" spans="3:6" x14ac:dyDescent="0.35">
      <c r="C6" s="40" t="s">
        <v>10</v>
      </c>
      <c r="D6" s="41">
        <v>2.3101996111111132</v>
      </c>
      <c r="E6" s="40" t="s">
        <v>15</v>
      </c>
      <c r="F6" s="41">
        <v>2.4579658888888907</v>
      </c>
    </row>
    <row r="7" spans="3:6" x14ac:dyDescent="0.35">
      <c r="C7" s="42" t="s">
        <v>11</v>
      </c>
      <c r="D7" s="43">
        <v>2.3426361111111129</v>
      </c>
      <c r="E7" s="42" t="s">
        <v>16</v>
      </c>
      <c r="F7" s="43">
        <v>2.4291334444444463</v>
      </c>
    </row>
    <row r="8" spans="3:6" ht="21.75" thickBot="1" x14ac:dyDescent="0.4">
      <c r="C8" s="44" t="s">
        <v>17</v>
      </c>
      <c r="D8" s="45">
        <v>2.2993874444444464</v>
      </c>
      <c r="E8" s="44" t="s">
        <v>49</v>
      </c>
      <c r="F8" s="45">
        <v>2.317407722222224</v>
      </c>
    </row>
    <row r="9" spans="3:6" x14ac:dyDescent="0.35">
      <c r="C9" s="38" t="s">
        <v>43</v>
      </c>
      <c r="D9" s="39">
        <v>2.2381185000000019</v>
      </c>
      <c r="E9" s="38" t="s">
        <v>50</v>
      </c>
      <c r="F9" s="39">
        <v>2.7229008333333344</v>
      </c>
    </row>
    <row r="10" spans="3:6" x14ac:dyDescent="0.35">
      <c r="C10" s="40" t="s">
        <v>44</v>
      </c>
      <c r="D10" s="41">
        <v>2.6129402777777795</v>
      </c>
      <c r="E10" s="40" t="s">
        <v>51</v>
      </c>
      <c r="F10" s="41">
        <v>2.7363583333333343</v>
      </c>
    </row>
    <row r="11" spans="3:6" x14ac:dyDescent="0.35">
      <c r="C11" s="40" t="s">
        <v>45</v>
      </c>
      <c r="D11" s="41">
        <v>0.73522733333333379</v>
      </c>
      <c r="E11" s="40" t="s">
        <v>52</v>
      </c>
      <c r="F11" s="41">
        <v>0.70876166666666696</v>
      </c>
    </row>
    <row r="12" spans="3:6" x14ac:dyDescent="0.35">
      <c r="C12" s="40" t="s">
        <v>46</v>
      </c>
      <c r="D12" s="41">
        <v>2.2885752777777792</v>
      </c>
      <c r="E12" s="40" t="s">
        <v>53</v>
      </c>
      <c r="F12" s="41">
        <v>2.633184166666668</v>
      </c>
    </row>
    <row r="13" spans="3:6" x14ac:dyDescent="0.35">
      <c r="C13" s="40" t="s">
        <v>47</v>
      </c>
      <c r="D13" s="41">
        <v>2.3642604444444464</v>
      </c>
      <c r="E13" s="40" t="s">
        <v>54</v>
      </c>
      <c r="F13" s="41">
        <v>2.6466416666666679</v>
      </c>
    </row>
    <row r="14" spans="3:6" ht="21.75" thickBot="1" x14ac:dyDescent="0.4">
      <c r="C14" s="44" t="s">
        <v>48</v>
      </c>
      <c r="D14" s="45">
        <v>2.3282198888888908</v>
      </c>
      <c r="E14" s="44" t="s">
        <v>55</v>
      </c>
      <c r="F14" s="45">
        <v>2.5255241666666679</v>
      </c>
    </row>
    <row r="15" spans="3:6" x14ac:dyDescent="0.35">
      <c r="C15" s="46"/>
      <c r="D15" s="47"/>
      <c r="E15" s="46"/>
      <c r="F15" s="47"/>
    </row>
    <row r="16" spans="3:6" ht="21.75" thickBot="1" x14ac:dyDescent="0.4"/>
    <row r="17" spans="3:6" ht="21.75" thickBot="1" x14ac:dyDescent="0.4">
      <c r="C17" s="67" t="s">
        <v>42</v>
      </c>
      <c r="D17" s="68"/>
      <c r="E17" s="68"/>
      <c r="F17" s="69"/>
    </row>
    <row r="18" spans="3:6" ht="42.75" thickBot="1" x14ac:dyDescent="0.4">
      <c r="C18" s="36" t="s">
        <v>5</v>
      </c>
      <c r="D18" s="37" t="s">
        <v>6</v>
      </c>
      <c r="E18" s="36" t="s">
        <v>5</v>
      </c>
      <c r="F18" s="37" t="s">
        <v>6</v>
      </c>
    </row>
    <row r="19" spans="3:6" x14ac:dyDescent="0.35">
      <c r="C19" s="38" t="s">
        <v>7</v>
      </c>
      <c r="D19" s="39">
        <v>2.2921793333333347</v>
      </c>
      <c r="E19" s="38" t="s">
        <v>12</v>
      </c>
      <c r="F19" s="39">
        <v>2.3029915000000019</v>
      </c>
    </row>
    <row r="20" spans="3:6" x14ac:dyDescent="0.35">
      <c r="C20" s="40" t="s">
        <v>8</v>
      </c>
      <c r="D20" s="41">
        <v>2.2849712222222238</v>
      </c>
      <c r="E20" s="40" t="s">
        <v>13</v>
      </c>
      <c r="F20" s="41">
        <v>2.4579658888888907</v>
      </c>
    </row>
    <row r="21" spans="3:6" x14ac:dyDescent="0.35">
      <c r="C21" s="40" t="s">
        <v>9</v>
      </c>
      <c r="D21" s="41">
        <v>0.69558272222222273</v>
      </c>
      <c r="E21" s="40" t="s">
        <v>14</v>
      </c>
      <c r="F21" s="41">
        <v>0.91903416666666737</v>
      </c>
    </row>
    <row r="22" spans="3:6" x14ac:dyDescent="0.35">
      <c r="C22" s="40" t="s">
        <v>10</v>
      </c>
      <c r="D22" s="41">
        <v>2.3101996111111132</v>
      </c>
      <c r="E22" s="40" t="s">
        <v>15</v>
      </c>
      <c r="F22" s="41">
        <v>2.4579658888888907</v>
      </c>
    </row>
    <row r="23" spans="3:6" x14ac:dyDescent="0.35">
      <c r="C23" s="42" t="s">
        <v>11</v>
      </c>
      <c r="D23" s="43">
        <v>2.3426361111111129</v>
      </c>
      <c r="E23" s="42" t="s">
        <v>16</v>
      </c>
      <c r="F23" s="43">
        <v>2.4291334444444463</v>
      </c>
    </row>
    <row r="24" spans="3:6" ht="21.75" thickBot="1" x14ac:dyDescent="0.4">
      <c r="C24" s="44" t="s">
        <v>17</v>
      </c>
      <c r="D24" s="45">
        <v>2.2993874444444464</v>
      </c>
      <c r="E24" s="44" t="s">
        <v>49</v>
      </c>
      <c r="F24" s="45">
        <v>2.317407722222224</v>
      </c>
    </row>
    <row r="25" spans="3:6" x14ac:dyDescent="0.35">
      <c r="C25" s="38" t="s">
        <v>43</v>
      </c>
      <c r="D25" s="39">
        <v>2.2381185000000019</v>
      </c>
      <c r="E25" s="38" t="s">
        <v>50</v>
      </c>
      <c r="F25" s="39">
        <v>2.7229008333333344</v>
      </c>
    </row>
    <row r="26" spans="3:6" x14ac:dyDescent="0.35">
      <c r="C26" s="40" t="s">
        <v>44</v>
      </c>
      <c r="D26" s="41">
        <v>2.6129402777777795</v>
      </c>
      <c r="E26" s="40" t="s">
        <v>51</v>
      </c>
      <c r="F26" s="41">
        <v>2.7363583333333343</v>
      </c>
    </row>
    <row r="27" spans="3:6" x14ac:dyDescent="0.35">
      <c r="C27" s="40" t="s">
        <v>45</v>
      </c>
      <c r="D27" s="41">
        <v>0.73522733333333379</v>
      </c>
      <c r="E27" s="40" t="s">
        <v>52</v>
      </c>
      <c r="F27" s="41">
        <v>0.70876166666666696</v>
      </c>
    </row>
    <row r="28" spans="3:6" x14ac:dyDescent="0.35">
      <c r="C28" s="40" t="s">
        <v>46</v>
      </c>
      <c r="D28" s="41">
        <v>2.2885752777777792</v>
      </c>
      <c r="E28" s="40" t="s">
        <v>53</v>
      </c>
      <c r="F28" s="41">
        <v>2.633184166666668</v>
      </c>
    </row>
    <row r="29" spans="3:6" x14ac:dyDescent="0.35">
      <c r="C29" s="40" t="s">
        <v>47</v>
      </c>
      <c r="D29" s="41">
        <v>2.3642604444444464</v>
      </c>
      <c r="E29" s="40" t="s">
        <v>54</v>
      </c>
      <c r="F29" s="41">
        <v>2.6466416666666679</v>
      </c>
    </row>
    <row r="30" spans="3:6" ht="21.75" thickBot="1" x14ac:dyDescent="0.4">
      <c r="C30" s="44" t="s">
        <v>48</v>
      </c>
      <c r="D30" s="45">
        <v>2.3282198888888908</v>
      </c>
      <c r="E30" s="44" t="s">
        <v>55</v>
      </c>
      <c r="F30" s="45">
        <v>2.5255241666666679</v>
      </c>
    </row>
  </sheetData>
  <mergeCells count="2">
    <mergeCell ref="C1:F1"/>
    <mergeCell ref="C17:F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view="pageBreakPreview" topLeftCell="A10" zoomScale="90" zoomScaleNormal="100" zoomScaleSheetLayoutView="90" workbookViewId="0">
      <selection activeCell="E14" sqref="E14:E25"/>
    </sheetView>
  </sheetViews>
  <sheetFormatPr baseColWidth="10" defaultRowHeight="18.75" x14ac:dyDescent="0.25"/>
  <cols>
    <col min="1" max="1" width="13.42578125" style="1" customWidth="1"/>
    <col min="2" max="3" width="11.42578125" style="1"/>
    <col min="4" max="4" width="9.140625" style="1" customWidth="1"/>
    <col min="5" max="5" width="12.5703125" style="1" customWidth="1"/>
    <col min="6" max="16384" width="11.42578125" style="1"/>
  </cols>
  <sheetData>
    <row r="1" spans="1:7" ht="37.5" x14ac:dyDescent="0.25">
      <c r="A1" s="32"/>
      <c r="B1" s="33" t="s">
        <v>0</v>
      </c>
      <c r="C1" s="33" t="s">
        <v>1</v>
      </c>
      <c r="D1" s="33" t="s">
        <v>2</v>
      </c>
      <c r="E1" s="33" t="s">
        <v>3</v>
      </c>
    </row>
    <row r="2" spans="1:7" ht="33.75" thickBot="1" x14ac:dyDescent="0.3">
      <c r="A2" s="70" t="s">
        <v>39</v>
      </c>
      <c r="B2" s="61">
        <f>[1]LF!$E$371</f>
        <v>590</v>
      </c>
      <c r="C2" s="64">
        <f>[1]LF!$F$371</f>
        <v>46</v>
      </c>
      <c r="D2" s="2">
        <v>3.6040555555555582</v>
      </c>
      <c r="E2" s="34">
        <f t="shared" ref="E2:E3" si="0">SUM(B2:C2)*D2/1000</f>
        <v>2.2921793333333347</v>
      </c>
      <c r="F2" s="48">
        <v>605</v>
      </c>
      <c r="G2" s="53">
        <v>50</v>
      </c>
    </row>
    <row r="3" spans="1:7" ht="33.75" thickBot="1" x14ac:dyDescent="0.3">
      <c r="A3" s="70"/>
      <c r="B3" s="62">
        <f>[1]LF!$Q$371</f>
        <v>588</v>
      </c>
      <c r="C3" s="65">
        <f>[1]LF!$R$371</f>
        <v>46</v>
      </c>
      <c r="D3" s="2">
        <v>3.6040555555555582</v>
      </c>
      <c r="E3" s="34">
        <f t="shared" si="0"/>
        <v>2.2849712222222238</v>
      </c>
      <c r="F3" s="49">
        <v>600</v>
      </c>
      <c r="G3" s="52">
        <v>50</v>
      </c>
    </row>
    <row r="4" spans="1:7" ht="33.75" thickBot="1" x14ac:dyDescent="0.3">
      <c r="A4" s="70"/>
      <c r="B4" s="62">
        <f>[1]LF!$AC$371</f>
        <v>181</v>
      </c>
      <c r="C4" s="65">
        <f>[1]LF!$AD$371</f>
        <v>12</v>
      </c>
      <c r="D4" s="2">
        <v>3.6040555555555582</v>
      </c>
      <c r="E4" s="34">
        <f t="shared" ref="E4:E17" si="1">SUM(B4:C4)*D4/1000</f>
        <v>0.69558272222222273</v>
      </c>
      <c r="F4" s="49">
        <v>200</v>
      </c>
      <c r="G4" s="52">
        <v>11</v>
      </c>
    </row>
    <row r="5" spans="1:7" ht="33.75" thickBot="1" x14ac:dyDescent="0.3">
      <c r="A5" s="70"/>
      <c r="B5" s="62">
        <f>[1]LF!$AO$371</f>
        <v>597</v>
      </c>
      <c r="C5" s="65">
        <f>[1]LF!$AP$371</f>
        <v>44</v>
      </c>
      <c r="D5" s="2">
        <v>3.6040555555555582</v>
      </c>
      <c r="E5" s="34">
        <f t="shared" si="1"/>
        <v>2.3101996111111132</v>
      </c>
      <c r="F5" s="49">
        <v>609</v>
      </c>
      <c r="G5" s="52">
        <v>50</v>
      </c>
    </row>
    <row r="6" spans="1:7" ht="33.75" thickBot="1" x14ac:dyDescent="0.3">
      <c r="A6" s="70"/>
      <c r="B6" s="62">
        <f>[1]LF!$BA$371</f>
        <v>603</v>
      </c>
      <c r="C6" s="65">
        <f>[1]LF!$BB$371</f>
        <v>47</v>
      </c>
      <c r="D6" s="2">
        <v>3.6040555555555582</v>
      </c>
      <c r="E6" s="34">
        <f t="shared" si="1"/>
        <v>2.3426361111111129</v>
      </c>
      <c r="F6" s="49">
        <v>607</v>
      </c>
      <c r="G6" s="52">
        <v>50</v>
      </c>
    </row>
    <row r="7" spans="1:7" ht="33.75" thickBot="1" x14ac:dyDescent="0.3">
      <c r="A7" s="70"/>
      <c r="B7" s="63">
        <f>[1]LF!$BM$371</f>
        <v>592</v>
      </c>
      <c r="C7" s="66">
        <f>[1]LF!$BN$371</f>
        <v>46</v>
      </c>
      <c r="D7" s="2">
        <v>3.6040555555555582</v>
      </c>
      <c r="E7" s="34">
        <f t="shared" si="1"/>
        <v>2.2993874444444464</v>
      </c>
      <c r="F7" s="50">
        <v>597</v>
      </c>
      <c r="G7" s="54">
        <v>50</v>
      </c>
    </row>
    <row r="8" spans="1:7" ht="33.75" thickBot="1" x14ac:dyDescent="0.3">
      <c r="A8" s="70" t="s">
        <v>40</v>
      </c>
      <c r="B8" s="61">
        <f>[1]LF!$BY$371</f>
        <v>576</v>
      </c>
      <c r="C8" s="64">
        <f>[1]LF!$BZ$371</f>
        <v>45</v>
      </c>
      <c r="D8" s="2">
        <v>3.6040555555555582</v>
      </c>
      <c r="E8" s="34">
        <f t="shared" si="1"/>
        <v>2.2381185000000019</v>
      </c>
      <c r="F8" s="48">
        <v>585</v>
      </c>
      <c r="G8" s="53">
        <v>49</v>
      </c>
    </row>
    <row r="9" spans="1:7" ht="33.75" thickBot="1" x14ac:dyDescent="0.3">
      <c r="A9" s="70"/>
      <c r="B9" s="62">
        <f>[1]LF!$CK$371</f>
        <v>673</v>
      </c>
      <c r="C9" s="65">
        <f>[1]LF!$CL$371</f>
        <v>52</v>
      </c>
      <c r="D9" s="2">
        <v>3.6040555555555582</v>
      </c>
      <c r="E9" s="34">
        <f t="shared" si="1"/>
        <v>2.6129402777777795</v>
      </c>
      <c r="F9" s="49">
        <v>680</v>
      </c>
      <c r="G9" s="52">
        <v>53</v>
      </c>
    </row>
    <row r="10" spans="1:7" ht="33.75" thickBot="1" x14ac:dyDescent="0.3">
      <c r="A10" s="70"/>
      <c r="B10" s="62">
        <f>[1]LF!$CW$371</f>
        <v>194</v>
      </c>
      <c r="C10" s="65">
        <f>[1]LF!$CX$371</f>
        <v>10</v>
      </c>
      <c r="D10" s="2">
        <v>3.6040555555555582</v>
      </c>
      <c r="E10" s="34">
        <f t="shared" si="1"/>
        <v>0.73522733333333379</v>
      </c>
      <c r="F10" s="49">
        <v>218</v>
      </c>
      <c r="G10" s="52">
        <v>11</v>
      </c>
    </row>
    <row r="11" spans="1:7" ht="33.75" thickBot="1" x14ac:dyDescent="0.3">
      <c r="A11" s="70"/>
      <c r="B11" s="62">
        <f>[1]LF!$DI$371</f>
        <v>590</v>
      </c>
      <c r="C11" s="65">
        <f>[1]LF!$DJ$371</f>
        <v>45</v>
      </c>
      <c r="D11" s="2">
        <v>3.6040555555555582</v>
      </c>
      <c r="E11" s="34">
        <f t="shared" si="1"/>
        <v>2.2885752777777792</v>
      </c>
      <c r="F11" s="49">
        <v>595</v>
      </c>
      <c r="G11" s="52">
        <v>52</v>
      </c>
    </row>
    <row r="12" spans="1:7" ht="33.75" thickBot="1" x14ac:dyDescent="0.3">
      <c r="A12" s="70"/>
      <c r="B12" s="62">
        <f>[1]LF!$DU$371</f>
        <v>609</v>
      </c>
      <c r="C12" s="65">
        <f>[1]LF!$DV$371</f>
        <v>47</v>
      </c>
      <c r="D12" s="2">
        <v>3.6040555555555582</v>
      </c>
      <c r="E12" s="34">
        <f t="shared" si="1"/>
        <v>2.3642604444444464</v>
      </c>
      <c r="F12" s="49">
        <v>621</v>
      </c>
      <c r="G12" s="52">
        <v>53</v>
      </c>
    </row>
    <row r="13" spans="1:7" ht="33.75" thickBot="1" x14ac:dyDescent="0.3">
      <c r="A13" s="70"/>
      <c r="B13" s="63">
        <f>[1]LF!$EG$371</f>
        <v>599</v>
      </c>
      <c r="C13" s="66">
        <f>[1]LF!$EH$371</f>
        <v>47</v>
      </c>
      <c r="D13" s="2">
        <v>3.6040555555555582</v>
      </c>
      <c r="E13" s="34">
        <f t="shared" si="1"/>
        <v>2.3282198888888908</v>
      </c>
      <c r="F13" s="50">
        <v>611</v>
      </c>
      <c r="G13" s="54">
        <v>52</v>
      </c>
    </row>
    <row r="14" spans="1:7" ht="33.75" thickBot="1" x14ac:dyDescent="0.3">
      <c r="A14" s="70" t="s">
        <v>4</v>
      </c>
      <c r="B14" s="61">
        <f>[1]LF!$ES$371</f>
        <v>593</v>
      </c>
      <c r="C14" s="64">
        <f>[1]LF!$ET$371</f>
        <v>46</v>
      </c>
      <c r="D14" s="2">
        <v>3.6040555555555582</v>
      </c>
      <c r="E14" s="34">
        <f t="shared" si="1"/>
        <v>2.3029915000000019</v>
      </c>
      <c r="F14" s="51">
        <v>602</v>
      </c>
      <c r="G14" s="53">
        <v>51</v>
      </c>
    </row>
    <row r="15" spans="1:7" ht="33.75" thickBot="1" x14ac:dyDescent="0.3">
      <c r="A15" s="70"/>
      <c r="B15" s="62">
        <f>[1]LF!$FE$371</f>
        <v>633</v>
      </c>
      <c r="C15" s="65">
        <f>[1]LF!$FF$371</f>
        <v>49</v>
      </c>
      <c r="D15" s="2">
        <v>3.6040555555555582</v>
      </c>
      <c r="E15" s="34">
        <f t="shared" si="1"/>
        <v>2.4579658888888907</v>
      </c>
      <c r="F15" s="49">
        <v>638</v>
      </c>
      <c r="G15" s="52">
        <v>55</v>
      </c>
    </row>
    <row r="16" spans="1:7" ht="33.75" thickBot="1" x14ac:dyDescent="0.3">
      <c r="A16" s="70"/>
      <c r="B16" s="62">
        <f>[1]LF!$FQ$371</f>
        <v>255</v>
      </c>
      <c r="C16" s="65">
        <f>[1]LF!NE174</f>
        <v>0</v>
      </c>
      <c r="D16" s="2">
        <v>3.6040555555555582</v>
      </c>
      <c r="E16" s="34">
        <f t="shared" si="1"/>
        <v>0.91903416666666737</v>
      </c>
      <c r="F16" s="49">
        <v>267</v>
      </c>
      <c r="G16" s="52">
        <v>10</v>
      </c>
    </row>
    <row r="17" spans="1:7" ht="33.75" thickBot="1" x14ac:dyDescent="0.3">
      <c r="A17" s="70"/>
      <c r="B17" s="62">
        <f>[1]LF!$GC$371</f>
        <v>633</v>
      </c>
      <c r="C17" s="65">
        <f>[1]LF!$GD$371</f>
        <v>49</v>
      </c>
      <c r="D17" s="2">
        <v>3.6040555555555582</v>
      </c>
      <c r="E17" s="34">
        <f t="shared" si="1"/>
        <v>2.4579658888888907</v>
      </c>
      <c r="F17" s="49">
        <v>637</v>
      </c>
      <c r="G17" s="52">
        <v>53</v>
      </c>
    </row>
    <row r="18" spans="1:7" ht="33.75" thickBot="1" x14ac:dyDescent="0.3">
      <c r="A18" s="70"/>
      <c r="B18" s="62">
        <f>[1]LF!$GO$371</f>
        <v>626</v>
      </c>
      <c r="C18" s="65">
        <f>[1]LF!$GP$371</f>
        <v>48</v>
      </c>
      <c r="D18" s="2">
        <v>3.6040555555555582</v>
      </c>
      <c r="E18" s="34">
        <f t="shared" ref="E18:E25" si="2">SUM(B18:C18)*D18/1000</f>
        <v>2.4291334444444463</v>
      </c>
      <c r="F18" s="49">
        <v>627</v>
      </c>
      <c r="G18" s="52">
        <v>54</v>
      </c>
    </row>
    <row r="19" spans="1:7" ht="33.75" thickBot="1" x14ac:dyDescent="0.3">
      <c r="A19" s="70"/>
      <c r="B19" s="63">
        <f>[1]LF!$HA$371</f>
        <v>643</v>
      </c>
      <c r="C19" s="66">
        <f>[1]LF!NE210</f>
        <v>0</v>
      </c>
      <c r="D19" s="2">
        <v>3.6040555555555582</v>
      </c>
      <c r="E19" s="34">
        <f t="shared" si="2"/>
        <v>2.317407722222224</v>
      </c>
      <c r="F19" s="50">
        <v>646</v>
      </c>
      <c r="G19" s="54">
        <v>53</v>
      </c>
    </row>
    <row r="20" spans="1:7" ht="33.75" thickBot="1" x14ac:dyDescent="0.3">
      <c r="A20" s="70" t="s">
        <v>41</v>
      </c>
      <c r="B20" s="55">
        <f>[1]LM!$E$371</f>
        <v>566</v>
      </c>
      <c r="C20" s="58">
        <f>[1]LM!$F$371</f>
        <v>41</v>
      </c>
      <c r="D20" s="2">
        <v>4.4858333333333356</v>
      </c>
      <c r="E20" s="34">
        <f t="shared" si="2"/>
        <v>2.7229008333333344</v>
      </c>
      <c r="F20" s="48">
        <v>581</v>
      </c>
      <c r="G20" s="52">
        <v>45</v>
      </c>
    </row>
    <row r="21" spans="1:7" ht="33.75" thickBot="1" x14ac:dyDescent="0.3">
      <c r="A21" s="70"/>
      <c r="B21" s="56">
        <f>[1]LM!$Q$371</f>
        <v>568</v>
      </c>
      <c r="C21" s="59">
        <f>[1]LM!$R$371</f>
        <v>42</v>
      </c>
      <c r="D21" s="2">
        <v>4.4858333333333356</v>
      </c>
      <c r="E21" s="34">
        <f t="shared" si="2"/>
        <v>2.7363583333333343</v>
      </c>
      <c r="F21" s="51">
        <v>587</v>
      </c>
      <c r="G21" s="52">
        <v>47</v>
      </c>
    </row>
    <row r="22" spans="1:7" ht="33.75" thickBot="1" x14ac:dyDescent="0.3">
      <c r="A22" s="70"/>
      <c r="B22" s="56">
        <f>[1]LM!$AC$371</f>
        <v>147</v>
      </c>
      <c r="C22" s="59">
        <f>[1]LM!$AD$371</f>
        <v>11</v>
      </c>
      <c r="D22" s="2">
        <v>4.4858333333333356</v>
      </c>
      <c r="E22" s="34">
        <f t="shared" si="2"/>
        <v>0.70876166666666696</v>
      </c>
      <c r="F22" s="49">
        <v>176</v>
      </c>
      <c r="G22" s="52">
        <v>9</v>
      </c>
    </row>
    <row r="23" spans="1:7" ht="33.75" thickBot="1" x14ac:dyDescent="0.3">
      <c r="A23" s="70"/>
      <c r="B23" s="56">
        <f>[1]LM!$AO$371</f>
        <v>549</v>
      </c>
      <c r="C23" s="59">
        <f>[1]LM!$AP$371</f>
        <v>38</v>
      </c>
      <c r="D23" s="2">
        <v>4.4858333333333356</v>
      </c>
      <c r="E23" s="34">
        <f t="shared" si="2"/>
        <v>2.633184166666668</v>
      </c>
      <c r="F23" s="49">
        <v>576</v>
      </c>
      <c r="G23" s="52">
        <v>46</v>
      </c>
    </row>
    <row r="24" spans="1:7" ht="33.75" thickBot="1" x14ac:dyDescent="0.3">
      <c r="A24" s="70"/>
      <c r="B24" s="56">
        <f>[1]LM!$BA$371</f>
        <v>552</v>
      </c>
      <c r="C24" s="59">
        <f>[1]LM!$BB$371</f>
        <v>38</v>
      </c>
      <c r="D24" s="2">
        <v>4.4858333333333356</v>
      </c>
      <c r="E24" s="34">
        <f t="shared" si="2"/>
        <v>2.6466416666666679</v>
      </c>
      <c r="F24" s="49">
        <v>564</v>
      </c>
      <c r="G24" s="52">
        <v>45</v>
      </c>
    </row>
    <row r="25" spans="1:7" ht="33.75" thickBot="1" x14ac:dyDescent="0.3">
      <c r="A25" s="70"/>
      <c r="B25" s="57">
        <f>[1]LM!$BM$371</f>
        <v>525</v>
      </c>
      <c r="C25" s="60">
        <f>[1]LM!$BN$371</f>
        <v>38</v>
      </c>
      <c r="D25" s="2">
        <v>4.4858333333333356</v>
      </c>
      <c r="E25" s="34">
        <f t="shared" si="2"/>
        <v>2.5255241666666679</v>
      </c>
      <c r="F25" s="49">
        <v>549</v>
      </c>
      <c r="G25" s="52">
        <v>42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workbookViewId="0">
      <selection activeCell="B10" sqref="B10"/>
    </sheetView>
  </sheetViews>
  <sheetFormatPr baseColWidth="10" defaultRowHeight="15" x14ac:dyDescent="0.25"/>
  <cols>
    <col min="1" max="1" width="59.5703125" style="3" customWidth="1"/>
    <col min="2" max="2" width="13.85546875" style="3" customWidth="1"/>
    <col min="3" max="3" width="18.5703125" style="3" customWidth="1"/>
    <col min="4" max="4" width="67.28515625" style="3" bestFit="1" customWidth="1"/>
    <col min="5" max="5" width="55" style="3" bestFit="1" customWidth="1"/>
    <col min="6" max="6" width="6" style="3" bestFit="1" customWidth="1"/>
    <col min="7" max="16384" width="11.42578125" style="3"/>
  </cols>
  <sheetData>
    <row r="1" spans="1:6" ht="16.5" thickBot="1" x14ac:dyDescent="0.3">
      <c r="A1" s="71" t="s">
        <v>18</v>
      </c>
      <c r="B1" s="72"/>
      <c r="C1" s="72"/>
      <c r="D1" s="73"/>
    </row>
    <row r="2" spans="1:6" ht="20.25" x14ac:dyDescent="0.25">
      <c r="A2" s="4" t="s">
        <v>19</v>
      </c>
      <c r="B2" s="5">
        <v>68.400000000000006</v>
      </c>
      <c r="C2" s="6" t="s">
        <v>20</v>
      </c>
      <c r="D2" s="7" t="s">
        <v>21</v>
      </c>
    </row>
    <row r="3" spans="1:6" ht="20.25" x14ac:dyDescent="0.25">
      <c r="A3" s="8" t="s">
        <v>22</v>
      </c>
      <c r="B3" s="9">
        <f>B2*3.72%</f>
        <v>2.5444800000000005</v>
      </c>
      <c r="C3" s="10"/>
      <c r="D3" s="11" t="s">
        <v>23</v>
      </c>
    </row>
    <row r="4" spans="1:6" ht="20.25" x14ac:dyDescent="0.25">
      <c r="A4" s="8" t="s">
        <v>24</v>
      </c>
      <c r="B4" s="9">
        <f>B3*2</f>
        <v>5.088960000000001</v>
      </c>
      <c r="C4" s="10"/>
      <c r="D4" s="11" t="s">
        <v>25</v>
      </c>
    </row>
    <row r="5" spans="1:6" ht="20.25" x14ac:dyDescent="0.25">
      <c r="A5" s="12" t="s">
        <v>26</v>
      </c>
      <c r="B5" s="13">
        <v>2.5000000000000001E-2</v>
      </c>
      <c r="C5" s="10" t="s">
        <v>20</v>
      </c>
      <c r="D5" s="11" t="s">
        <v>27</v>
      </c>
    </row>
    <row r="6" spans="1:6" ht="20.25" x14ac:dyDescent="0.25">
      <c r="A6" s="12" t="s">
        <v>28</v>
      </c>
      <c r="B6" s="14">
        <v>151.66</v>
      </c>
      <c r="C6" s="10" t="s">
        <v>20</v>
      </c>
      <c r="D6" s="11" t="s">
        <v>21</v>
      </c>
    </row>
    <row r="7" spans="1:6" ht="20.25" x14ac:dyDescent="0.25">
      <c r="A7" s="8" t="s">
        <v>29</v>
      </c>
      <c r="B7" s="9">
        <f>B5*B6</f>
        <v>3.7915000000000001</v>
      </c>
      <c r="C7" s="10"/>
      <c r="D7" s="11" t="s">
        <v>30</v>
      </c>
    </row>
    <row r="8" spans="1:6" ht="20.25" x14ac:dyDescent="0.25">
      <c r="A8" s="8" t="s">
        <v>31</v>
      </c>
      <c r="B8" s="15">
        <v>0.36</v>
      </c>
      <c r="C8" s="10"/>
      <c r="D8" s="16" t="s">
        <v>32</v>
      </c>
    </row>
    <row r="9" spans="1:6" ht="21" thickBot="1" x14ac:dyDescent="0.3">
      <c r="A9" s="8" t="s">
        <v>33</v>
      </c>
      <c r="B9" s="17">
        <f>B4-B7</f>
        <v>1.2974600000000009</v>
      </c>
      <c r="C9" s="10"/>
      <c r="D9" s="11" t="s">
        <v>34</v>
      </c>
    </row>
    <row r="10" spans="1:6" ht="21" thickBot="1" x14ac:dyDescent="0.3">
      <c r="A10" s="18" t="s">
        <v>35</v>
      </c>
      <c r="B10" s="19">
        <f>B9/B8</f>
        <v>3.6040555555555582</v>
      </c>
      <c r="C10" s="20"/>
      <c r="D10" s="21" t="s">
        <v>36</v>
      </c>
      <c r="E10" s="3" t="s">
        <v>37</v>
      </c>
      <c r="F10" s="3" t="s">
        <v>38</v>
      </c>
    </row>
    <row r="14" spans="1:6" s="22" customFormat="1" ht="14.25" x14ac:dyDescent="0.25">
      <c r="B14" s="23"/>
      <c r="C14" s="24"/>
      <c r="D14" s="24"/>
      <c r="E14" s="23"/>
    </row>
    <row r="15" spans="1:6" s="22" customFormat="1" ht="14.25" x14ac:dyDescent="0.25">
      <c r="B15" s="23"/>
      <c r="C15" s="25"/>
      <c r="D15" s="24"/>
      <c r="E15" s="23"/>
    </row>
    <row r="16" spans="1:6" s="22" customFormat="1" ht="14.25" x14ac:dyDescent="0.25">
      <c r="B16" s="23"/>
      <c r="C16" s="25"/>
      <c r="D16" s="24"/>
      <c r="E16" s="23"/>
    </row>
    <row r="17" spans="2:5" s="22" customFormat="1" ht="14.25" x14ac:dyDescent="0.25">
      <c r="B17" s="23"/>
      <c r="C17" s="25"/>
      <c r="D17" s="24"/>
      <c r="E17" s="23"/>
    </row>
    <row r="18" spans="2:5" s="22" customFormat="1" ht="14.25" x14ac:dyDescent="0.25">
      <c r="B18" s="23"/>
      <c r="C18" s="24"/>
      <c r="D18" s="24"/>
      <c r="E18" s="23"/>
    </row>
    <row r="19" spans="2:5" s="22" customFormat="1" ht="14.25" x14ac:dyDescent="0.25">
      <c r="B19" s="23"/>
      <c r="C19" s="24"/>
      <c r="D19" s="24"/>
      <c r="E19" s="23"/>
    </row>
    <row r="20" spans="2:5" s="22" customFormat="1" ht="14.25" x14ac:dyDescent="0.25">
      <c r="B20" s="23"/>
      <c r="C20" s="24"/>
      <c r="D20" s="24"/>
      <c r="E20" s="23"/>
    </row>
    <row r="21" spans="2:5" s="22" customFormat="1" ht="14.25" x14ac:dyDescent="0.25">
      <c r="B21" s="23"/>
      <c r="C21" s="24"/>
      <c r="D21" s="24"/>
      <c r="E21" s="23"/>
    </row>
    <row r="22" spans="2:5" s="22" customFormat="1" ht="14.25" x14ac:dyDescent="0.25">
      <c r="B22" s="23"/>
      <c r="C22" s="26"/>
      <c r="D22" s="27"/>
      <c r="E22" s="23"/>
    </row>
    <row r="23" spans="2:5" s="22" customFormat="1" ht="14.25" x14ac:dyDescent="0.25">
      <c r="B23" s="23"/>
      <c r="C23" s="26"/>
      <c r="D23" s="28"/>
      <c r="E23" s="23"/>
    </row>
    <row r="24" spans="2:5" s="22" customFormat="1" x14ac:dyDescent="0.25">
      <c r="B24" s="23"/>
      <c r="C24" s="29"/>
      <c r="D24" s="30"/>
      <c r="E24" s="23"/>
    </row>
    <row r="25" spans="2:5" s="22" customFormat="1" x14ac:dyDescent="0.25">
      <c r="B25" s="23"/>
      <c r="C25" s="29"/>
      <c r="D25" s="30"/>
      <c r="E25" s="23"/>
    </row>
    <row r="26" spans="2:5" s="22" customFormat="1" x14ac:dyDescent="0.25">
      <c r="B26" s="23"/>
      <c r="C26" s="31"/>
      <c r="D26" s="30"/>
      <c r="E26" s="23"/>
    </row>
    <row r="27" spans="2:5" s="22" customFormat="1" x14ac:dyDescent="0.25">
      <c r="B27" s="23"/>
      <c r="C27" s="31"/>
      <c r="D27" s="30"/>
      <c r="E27" s="23"/>
    </row>
    <row r="28" spans="2:5" x14ac:dyDescent="0.25">
      <c r="C28" s="30"/>
      <c r="D28" s="30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workbookViewId="0">
      <selection activeCell="B10" sqref="B10"/>
    </sheetView>
  </sheetViews>
  <sheetFormatPr baseColWidth="10" defaultRowHeight="15" x14ac:dyDescent="0.25"/>
  <cols>
    <col min="1" max="1" width="59.5703125" style="3" customWidth="1"/>
    <col min="2" max="2" width="13.85546875" style="3" customWidth="1"/>
    <col min="3" max="3" width="18.5703125" style="3" customWidth="1"/>
    <col min="4" max="4" width="67.28515625" style="3" bestFit="1" customWidth="1"/>
    <col min="5" max="5" width="55" style="3" bestFit="1" customWidth="1"/>
    <col min="6" max="6" width="6" style="3" bestFit="1" customWidth="1"/>
    <col min="7" max="16384" width="11.42578125" style="3"/>
  </cols>
  <sheetData>
    <row r="1" spans="1:6" ht="16.5" thickBot="1" x14ac:dyDescent="0.3">
      <c r="A1" s="71" t="s">
        <v>18</v>
      </c>
      <c r="B1" s="72"/>
      <c r="C1" s="72"/>
      <c r="D1" s="73"/>
    </row>
    <row r="2" spans="1:6" ht="20.25" x14ac:dyDescent="0.25">
      <c r="A2" s="4" t="s">
        <v>19</v>
      </c>
      <c r="B2" s="5">
        <v>73.5</v>
      </c>
      <c r="C2" s="6" t="s">
        <v>20</v>
      </c>
      <c r="D2" s="7" t="s">
        <v>21</v>
      </c>
    </row>
    <row r="3" spans="1:6" ht="20.25" x14ac:dyDescent="0.25">
      <c r="A3" s="8" t="s">
        <v>22</v>
      </c>
      <c r="B3" s="9">
        <f>B2*3.72%</f>
        <v>2.7342000000000004</v>
      </c>
      <c r="C3" s="10"/>
      <c r="D3" s="11" t="s">
        <v>23</v>
      </c>
    </row>
    <row r="4" spans="1:6" ht="20.25" x14ac:dyDescent="0.25">
      <c r="A4" s="8" t="s">
        <v>24</v>
      </c>
      <c r="B4" s="9">
        <f>B3*2</f>
        <v>5.4684000000000008</v>
      </c>
      <c r="C4" s="10"/>
      <c r="D4" s="11" t="s">
        <v>25</v>
      </c>
    </row>
    <row r="5" spans="1:6" ht="20.25" x14ac:dyDescent="0.25">
      <c r="A5" s="12" t="s">
        <v>26</v>
      </c>
      <c r="B5" s="13">
        <v>2.5000000000000001E-2</v>
      </c>
      <c r="C5" s="10" t="s">
        <v>20</v>
      </c>
      <c r="D5" s="11" t="s">
        <v>27</v>
      </c>
    </row>
    <row r="6" spans="1:6" ht="20.25" x14ac:dyDescent="0.25">
      <c r="A6" s="12" t="s">
        <v>28</v>
      </c>
      <c r="B6" s="14">
        <v>154.13999999999999</v>
      </c>
      <c r="C6" s="10" t="s">
        <v>20</v>
      </c>
      <c r="D6" s="11" t="s">
        <v>21</v>
      </c>
    </row>
    <row r="7" spans="1:6" ht="20.25" x14ac:dyDescent="0.25">
      <c r="A7" s="8" t="s">
        <v>29</v>
      </c>
      <c r="B7" s="9">
        <f>B5*B6</f>
        <v>3.8534999999999999</v>
      </c>
      <c r="C7" s="10"/>
      <c r="D7" s="11" t="s">
        <v>30</v>
      </c>
    </row>
    <row r="8" spans="1:6" ht="20.25" x14ac:dyDescent="0.25">
      <c r="A8" s="8" t="s">
        <v>31</v>
      </c>
      <c r="B8" s="15">
        <v>0.36</v>
      </c>
      <c r="C8" s="10"/>
      <c r="D8" s="16" t="s">
        <v>32</v>
      </c>
    </row>
    <row r="9" spans="1:6" ht="21" thickBot="1" x14ac:dyDescent="0.3">
      <c r="A9" s="8" t="s">
        <v>33</v>
      </c>
      <c r="B9" s="17">
        <f>B4-B7</f>
        <v>1.6149000000000009</v>
      </c>
      <c r="C9" s="10"/>
      <c r="D9" s="11" t="s">
        <v>34</v>
      </c>
    </row>
    <row r="10" spans="1:6" ht="21" thickBot="1" x14ac:dyDescent="0.3">
      <c r="A10" s="18" t="s">
        <v>35</v>
      </c>
      <c r="B10" s="19">
        <f>B9/B8</f>
        <v>4.4858333333333356</v>
      </c>
      <c r="C10" s="20"/>
      <c r="D10" s="21" t="s">
        <v>36</v>
      </c>
      <c r="E10" s="3" t="s">
        <v>37</v>
      </c>
      <c r="F10" s="3" t="s">
        <v>38</v>
      </c>
    </row>
    <row r="14" spans="1:6" s="22" customFormat="1" ht="14.25" x14ac:dyDescent="0.25">
      <c r="B14" s="23"/>
      <c r="C14" s="24"/>
      <c r="D14" s="24"/>
      <c r="E14" s="23"/>
    </row>
    <row r="15" spans="1:6" s="22" customFormat="1" ht="14.25" x14ac:dyDescent="0.25">
      <c r="B15" s="23"/>
      <c r="C15" s="25"/>
      <c r="D15" s="24"/>
      <c r="E15" s="23"/>
    </row>
    <row r="16" spans="1:6" s="22" customFormat="1" ht="14.25" x14ac:dyDescent="0.25">
      <c r="B16" s="23"/>
      <c r="C16" s="25"/>
      <c r="D16" s="24"/>
      <c r="E16" s="23"/>
    </row>
    <row r="17" spans="2:5" s="22" customFormat="1" ht="14.25" x14ac:dyDescent="0.25">
      <c r="B17" s="23"/>
      <c r="C17" s="25"/>
      <c r="D17" s="24"/>
      <c r="E17" s="23"/>
    </row>
    <row r="18" spans="2:5" s="22" customFormat="1" ht="14.25" x14ac:dyDescent="0.25">
      <c r="B18" s="23"/>
      <c r="C18" s="24"/>
      <c r="D18" s="24"/>
      <c r="E18" s="23"/>
    </row>
    <row r="19" spans="2:5" s="22" customFormat="1" ht="14.25" x14ac:dyDescent="0.25">
      <c r="B19" s="23"/>
      <c r="C19" s="24"/>
      <c r="D19" s="24"/>
      <c r="E19" s="23"/>
    </row>
    <row r="20" spans="2:5" s="22" customFormat="1" ht="14.25" x14ac:dyDescent="0.25">
      <c r="B20" s="23"/>
      <c r="C20" s="24"/>
      <c r="D20" s="24"/>
      <c r="E20" s="23"/>
    </row>
    <row r="21" spans="2:5" s="22" customFormat="1" ht="14.25" x14ac:dyDescent="0.25">
      <c r="B21" s="23"/>
      <c r="C21" s="24"/>
      <c r="D21" s="24"/>
      <c r="E21" s="23"/>
    </row>
    <row r="22" spans="2:5" s="22" customFormat="1" ht="14.25" x14ac:dyDescent="0.25">
      <c r="B22" s="23"/>
      <c r="C22" s="26"/>
      <c r="D22" s="27"/>
      <c r="E22" s="23"/>
    </row>
    <row r="23" spans="2:5" s="22" customFormat="1" ht="14.25" x14ac:dyDescent="0.25">
      <c r="B23" s="23"/>
      <c r="C23" s="26"/>
      <c r="D23" s="28"/>
      <c r="E23" s="23"/>
    </row>
    <row r="24" spans="2:5" s="22" customFormat="1" x14ac:dyDescent="0.25">
      <c r="B24" s="23"/>
      <c r="C24" s="29"/>
      <c r="D24" s="30"/>
      <c r="E24" s="23"/>
    </row>
    <row r="25" spans="2:5" s="22" customFormat="1" x14ac:dyDescent="0.25">
      <c r="B25" s="23"/>
      <c r="C25" s="29"/>
      <c r="D25" s="30"/>
      <c r="E25" s="23"/>
    </row>
    <row r="26" spans="2:5" s="22" customFormat="1" x14ac:dyDescent="0.25">
      <c r="B26" s="23"/>
      <c r="C26" s="31"/>
      <c r="D26" s="30"/>
      <c r="E26" s="23"/>
    </row>
    <row r="27" spans="2:5" s="22" customFormat="1" x14ac:dyDescent="0.25">
      <c r="B27" s="23"/>
      <c r="C27" s="31"/>
      <c r="D27" s="30"/>
      <c r="E27" s="23"/>
    </row>
    <row r="28" spans="2:5" x14ac:dyDescent="0.25">
      <c r="C28" s="30"/>
      <c r="D28" s="30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Imprimir</vt:lpstr>
      <vt:lpstr>Formula</vt:lpstr>
      <vt:lpstr>LF</vt:lpstr>
      <vt:lpstr>LM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Jbarbosa</dc:creator>
  <cp:lastModifiedBy>Alabama</cp:lastModifiedBy>
  <cp:lastPrinted>2023-12-12T17:26:44Z</cp:lastPrinted>
  <dcterms:created xsi:type="dcterms:W3CDTF">2023-01-13T14:05:33Z</dcterms:created>
  <dcterms:modified xsi:type="dcterms:W3CDTF">2023-12-12T17:26:47Z</dcterms:modified>
</cp:coreProperties>
</file>