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informes de cria\"/>
    </mc:Choice>
  </mc:AlternateContent>
  <bookViews>
    <workbookView xWindow="0" yWindow="0" windowWidth="20490" windowHeight="7545"/>
  </bookViews>
  <sheets>
    <sheet name="peso mach" sheetId="6" r:id="rId1"/>
    <sheet name="Hoja2" sheetId="8" r:id="rId2"/>
    <sheet name="Hoja1" sheetId="7" r:id="rId3"/>
    <sheet name="Hoja3" sheetId="9" r:id="rId4"/>
  </sheets>
  <definedNames>
    <definedName name="_xlnm.Print_Area" localSheetId="0">'peso mach'!$A$1:$BZ$222</definedName>
  </definedNames>
  <calcPr calcId="162913"/>
</workbook>
</file>

<file path=xl/calcChain.xml><?xml version="1.0" encoding="utf-8"?>
<calcChain xmlns="http://schemas.openxmlformats.org/spreadsheetml/2006/main">
  <c r="AW125" i="6" l="1"/>
  <c r="AW134" i="6"/>
  <c r="BY110" i="6"/>
  <c r="BY86" i="6"/>
  <c r="BY62" i="6"/>
  <c r="B53" i="6"/>
  <c r="BA221" i="6"/>
  <c r="AZ221" i="6"/>
  <c r="AY221" i="6"/>
  <c r="AY222" i="6"/>
  <c r="AX221" i="6"/>
  <c r="AW221" i="6"/>
  <c r="BB220" i="6"/>
  <c r="BB219" i="6"/>
  <c r="BB221" i="6" s="1"/>
  <c r="BY221" i="6" s="1"/>
  <c r="BA213" i="6"/>
  <c r="AZ213" i="6"/>
  <c r="AY213" i="6"/>
  <c r="AX213" i="6"/>
  <c r="AW213" i="6"/>
  <c r="BB212" i="6"/>
  <c r="BB213" i="6" s="1"/>
  <c r="BY213" i="6" s="1"/>
  <c r="BB211" i="6"/>
  <c r="BA205" i="6"/>
  <c r="BA206" i="6"/>
  <c r="AZ205" i="6"/>
  <c r="AY205" i="6"/>
  <c r="AX205" i="6"/>
  <c r="AW205" i="6"/>
  <c r="BB204" i="6"/>
  <c r="BB203" i="6"/>
  <c r="BA197" i="6"/>
  <c r="AZ197" i="6"/>
  <c r="AY197" i="6"/>
  <c r="AX197" i="6"/>
  <c r="AW197" i="6"/>
  <c r="AW198" i="6" s="1"/>
  <c r="BB196" i="6"/>
  <c r="BB195" i="6"/>
  <c r="BB197" i="6" s="1"/>
  <c r="BY197" i="6" s="1"/>
  <c r="BA189" i="6"/>
  <c r="AZ189" i="6"/>
  <c r="AY189" i="6"/>
  <c r="AX189" i="6"/>
  <c r="AX190" i="6" s="1"/>
  <c r="AW189" i="6"/>
  <c r="BB188" i="6"/>
  <c r="BB187" i="6"/>
  <c r="BA181" i="6"/>
  <c r="AZ181" i="6"/>
  <c r="AY181" i="6"/>
  <c r="AX181" i="6"/>
  <c r="AW181" i="6"/>
  <c r="BB180" i="6"/>
  <c r="BB179" i="6"/>
  <c r="BA173" i="6"/>
  <c r="BA174" i="6" s="1"/>
  <c r="AZ173" i="6"/>
  <c r="AY173" i="6"/>
  <c r="AY174" i="6" s="1"/>
  <c r="AX173" i="6"/>
  <c r="AX182" i="6" s="1"/>
  <c r="AW173" i="6"/>
  <c r="AW182" i="6" s="1"/>
  <c r="BB172" i="6"/>
  <c r="BB171" i="6"/>
  <c r="BA165" i="6"/>
  <c r="AZ165" i="6"/>
  <c r="AZ166" i="6"/>
  <c r="AY165" i="6"/>
  <c r="AX165" i="6"/>
  <c r="AW165" i="6"/>
  <c r="AW166" i="6" s="1"/>
  <c r="BB164" i="6"/>
  <c r="BB163" i="6"/>
  <c r="BA157" i="6"/>
  <c r="BA166" i="6"/>
  <c r="AZ157" i="6"/>
  <c r="AY157" i="6"/>
  <c r="AX157" i="6"/>
  <c r="AX158" i="6" s="1"/>
  <c r="AW157" i="6"/>
  <c r="BB156" i="6"/>
  <c r="BB155" i="6"/>
  <c r="BA149" i="6"/>
  <c r="AZ149" i="6"/>
  <c r="AY149" i="6"/>
  <c r="AX149" i="6"/>
  <c r="AW149" i="6"/>
  <c r="AW150" i="6" s="1"/>
  <c r="BB148" i="6"/>
  <c r="BB147" i="6"/>
  <c r="BA141" i="6"/>
  <c r="BA150" i="6" s="1"/>
  <c r="BA133" i="6"/>
  <c r="AZ141" i="6"/>
  <c r="AY141" i="6"/>
  <c r="AX141" i="6"/>
  <c r="AX150" i="6" s="1"/>
  <c r="AW141" i="6"/>
  <c r="AW142" i="6" s="1"/>
  <c r="BB140" i="6"/>
  <c r="BB141" i="6" s="1"/>
  <c r="BB139" i="6"/>
  <c r="AX133" i="6"/>
  <c r="AX125" i="6"/>
  <c r="AX134" i="6"/>
  <c r="AZ133" i="6"/>
  <c r="AZ125" i="6"/>
  <c r="AZ134" i="6"/>
  <c r="AY133" i="6"/>
  <c r="AW133" i="6"/>
  <c r="BB132" i="6"/>
  <c r="BB131" i="6"/>
  <c r="AW117" i="6"/>
  <c r="AW126" i="6"/>
  <c r="BA125" i="6"/>
  <c r="AY125" i="6"/>
  <c r="BB124" i="6"/>
  <c r="BB123" i="6"/>
  <c r="BA117" i="6"/>
  <c r="AZ117" i="6"/>
  <c r="AY117" i="6"/>
  <c r="AX117" i="6"/>
  <c r="AX126" i="6"/>
  <c r="BB116" i="6"/>
  <c r="BB115" i="6"/>
  <c r="BB117" i="6"/>
  <c r="BA109" i="6"/>
  <c r="AZ109" i="6"/>
  <c r="AY109" i="6"/>
  <c r="AX109" i="6"/>
  <c r="AW109" i="6"/>
  <c r="BB108" i="6"/>
  <c r="BB107" i="6"/>
  <c r="BA101" i="6"/>
  <c r="AZ101" i="6"/>
  <c r="AZ102" i="6"/>
  <c r="AY101" i="6"/>
  <c r="AX101" i="6"/>
  <c r="AW101" i="6"/>
  <c r="BB100" i="6"/>
  <c r="BB99" i="6"/>
  <c r="BA93" i="6"/>
  <c r="AZ93" i="6"/>
  <c r="AY93" i="6"/>
  <c r="AX93" i="6"/>
  <c r="AW93" i="6"/>
  <c r="BB92" i="6"/>
  <c r="BB91" i="6"/>
  <c r="BB93" i="6"/>
  <c r="BA85" i="6"/>
  <c r="AZ85" i="6"/>
  <c r="AY85" i="6"/>
  <c r="AX85" i="6"/>
  <c r="AW85" i="6"/>
  <c r="BB84" i="6"/>
  <c r="BB83" i="6"/>
  <c r="BA77" i="6"/>
  <c r="AZ77" i="6"/>
  <c r="AY77" i="6"/>
  <c r="AX77" i="6"/>
  <c r="AW77" i="6"/>
  <c r="BB76" i="6"/>
  <c r="BB75" i="6"/>
  <c r="BA69" i="6"/>
  <c r="AZ69" i="6"/>
  <c r="AY69" i="6"/>
  <c r="AX69" i="6"/>
  <c r="AW69" i="6"/>
  <c r="AW70" i="6"/>
  <c r="BB68" i="6"/>
  <c r="BB67" i="6"/>
  <c r="BB69" i="6"/>
  <c r="BA61" i="6"/>
  <c r="AZ61" i="6"/>
  <c r="AY61" i="6"/>
  <c r="AX61" i="6"/>
  <c r="AW61" i="6"/>
  <c r="BB60" i="6"/>
  <c r="BB59" i="6"/>
  <c r="BA53" i="6"/>
  <c r="AZ53" i="6"/>
  <c r="AY53" i="6"/>
  <c r="AX53" i="6"/>
  <c r="AW53" i="6"/>
  <c r="AW62" i="6"/>
  <c r="BB52" i="6"/>
  <c r="BB51" i="6"/>
  <c r="BA45" i="6"/>
  <c r="AZ45" i="6"/>
  <c r="AY45" i="6"/>
  <c r="AX45" i="6"/>
  <c r="AW45" i="6"/>
  <c r="BB44" i="6"/>
  <c r="BB43" i="6"/>
  <c r="BA37" i="6"/>
  <c r="AZ37" i="6"/>
  <c r="AY37" i="6"/>
  <c r="AX37" i="6"/>
  <c r="AW37" i="6"/>
  <c r="AW38" i="6"/>
  <c r="BB36" i="6"/>
  <c r="BB35" i="6"/>
  <c r="BA29" i="6"/>
  <c r="AZ29" i="6"/>
  <c r="AZ30" i="6"/>
  <c r="AY29" i="6"/>
  <c r="AX29" i="6"/>
  <c r="AX30" i="6"/>
  <c r="AW29" i="6"/>
  <c r="AW30" i="6"/>
  <c r="BB28" i="6"/>
  <c r="BB27" i="6"/>
  <c r="BB29" i="6"/>
  <c r="BA21" i="6"/>
  <c r="BA22" i="6"/>
  <c r="AZ21" i="6"/>
  <c r="AY21" i="6"/>
  <c r="AY22" i="6"/>
  <c r="AX21" i="6"/>
  <c r="AW21" i="6"/>
  <c r="BB20" i="6"/>
  <c r="BB19" i="6"/>
  <c r="AW16" i="6"/>
  <c r="AW24" i="6"/>
  <c r="AW32" i="6"/>
  <c r="AW40" i="6"/>
  <c r="AW48" i="6"/>
  <c r="AW56" i="6"/>
  <c r="AW64" i="6"/>
  <c r="AW72" i="6"/>
  <c r="AW80" i="6"/>
  <c r="AW88" i="6"/>
  <c r="AW96" i="6"/>
  <c r="AW104" i="6"/>
  <c r="AW112" i="6"/>
  <c r="AW120" i="6"/>
  <c r="AW128" i="6"/>
  <c r="AW136" i="6"/>
  <c r="AW144" i="6"/>
  <c r="AW152" i="6"/>
  <c r="AW160" i="6"/>
  <c r="AW168" i="6"/>
  <c r="AW176" i="6"/>
  <c r="AW184" i="6"/>
  <c r="AW192" i="6"/>
  <c r="AW200" i="6"/>
  <c r="AW208" i="6"/>
  <c r="AW216" i="6"/>
  <c r="AV16" i="6"/>
  <c r="AV24" i="6"/>
  <c r="AV32" i="6"/>
  <c r="AV40" i="6"/>
  <c r="AV48" i="6"/>
  <c r="AV56" i="6"/>
  <c r="AV64" i="6"/>
  <c r="AV72" i="6"/>
  <c r="AV80" i="6"/>
  <c r="AV88" i="6"/>
  <c r="AV96" i="6"/>
  <c r="AV104" i="6"/>
  <c r="AV112" i="6"/>
  <c r="AV120" i="6"/>
  <c r="AV128" i="6"/>
  <c r="AV136" i="6"/>
  <c r="AV144" i="6"/>
  <c r="AV152" i="6"/>
  <c r="AV160" i="6"/>
  <c r="AV168" i="6"/>
  <c r="AV176" i="6"/>
  <c r="AV184" i="6"/>
  <c r="AV192" i="6"/>
  <c r="AV200" i="6"/>
  <c r="AV208" i="6"/>
  <c r="AV216" i="6"/>
  <c r="BA13" i="6"/>
  <c r="BA14" i="6"/>
  <c r="AZ13" i="6"/>
  <c r="AZ14" i="6"/>
  <c r="AY13" i="6"/>
  <c r="AY14" i="6"/>
  <c r="AX13" i="6"/>
  <c r="AX14" i="6"/>
  <c r="AW13" i="6"/>
  <c r="AW14" i="6"/>
  <c r="BB12" i="6"/>
  <c r="BB11" i="6"/>
  <c r="F221" i="6"/>
  <c r="E221" i="6"/>
  <c r="E222" i="6"/>
  <c r="D221" i="6"/>
  <c r="C221" i="6"/>
  <c r="C222" i="6" s="1"/>
  <c r="B221" i="6"/>
  <c r="B222" i="6" s="1"/>
  <c r="G220" i="6"/>
  <c r="G219" i="6"/>
  <c r="F213" i="6"/>
  <c r="F214" i="6"/>
  <c r="E213" i="6"/>
  <c r="D213" i="6"/>
  <c r="C213" i="6"/>
  <c r="B213" i="6"/>
  <c r="G212" i="6"/>
  <c r="G211" i="6"/>
  <c r="F205" i="6"/>
  <c r="E205" i="6"/>
  <c r="E214" i="6"/>
  <c r="D205" i="6"/>
  <c r="C205" i="6"/>
  <c r="B205" i="6"/>
  <c r="B214" i="6" s="1"/>
  <c r="G204" i="6"/>
  <c r="G203" i="6"/>
  <c r="F197" i="6"/>
  <c r="E197" i="6"/>
  <c r="D197" i="6"/>
  <c r="C197" i="6"/>
  <c r="B197" i="6"/>
  <c r="G196" i="6"/>
  <c r="G197" i="6" s="1"/>
  <c r="AU197" i="6" s="1"/>
  <c r="G195" i="6"/>
  <c r="F189" i="6"/>
  <c r="E189" i="6"/>
  <c r="D189" i="6"/>
  <c r="C189" i="6"/>
  <c r="B189" i="6"/>
  <c r="B198" i="6" s="1"/>
  <c r="G188" i="6"/>
  <c r="G187" i="6"/>
  <c r="G189" i="6" s="1"/>
  <c r="AU189" i="6" s="1"/>
  <c r="F165" i="6"/>
  <c r="F166" i="6" s="1"/>
  <c r="E165" i="6"/>
  <c r="E166" i="6" s="1"/>
  <c r="D165" i="6"/>
  <c r="C165" i="6"/>
  <c r="B165" i="6"/>
  <c r="G164" i="6"/>
  <c r="G163" i="6"/>
  <c r="F157" i="6"/>
  <c r="E157" i="6"/>
  <c r="D157" i="6"/>
  <c r="D158" i="6"/>
  <c r="C157" i="6"/>
  <c r="B157" i="6"/>
  <c r="B166" i="6" s="1"/>
  <c r="G156" i="6"/>
  <c r="G155" i="6"/>
  <c r="F149" i="6"/>
  <c r="E149" i="6"/>
  <c r="D149" i="6"/>
  <c r="C149" i="6"/>
  <c r="B149" i="6"/>
  <c r="G148" i="6"/>
  <c r="G147" i="6"/>
  <c r="F141" i="6"/>
  <c r="F150" i="6" s="1"/>
  <c r="F133" i="6"/>
  <c r="E141" i="6"/>
  <c r="E142" i="6" s="1"/>
  <c r="E133" i="6"/>
  <c r="D141" i="6"/>
  <c r="D142" i="6" s="1"/>
  <c r="C141" i="6"/>
  <c r="C142" i="6" s="1"/>
  <c r="B141" i="6"/>
  <c r="B142" i="6" s="1"/>
  <c r="B133" i="6"/>
  <c r="G140" i="6"/>
  <c r="G139" i="6"/>
  <c r="D133" i="6"/>
  <c r="C133" i="6"/>
  <c r="G132" i="6"/>
  <c r="G131" i="6"/>
  <c r="F125" i="6"/>
  <c r="F134" i="6"/>
  <c r="E125" i="6"/>
  <c r="D125" i="6"/>
  <c r="C125" i="6"/>
  <c r="B125" i="6"/>
  <c r="G124" i="6"/>
  <c r="G123" i="6"/>
  <c r="G125" i="6"/>
  <c r="AU125" i="6"/>
  <c r="F109" i="6"/>
  <c r="E109" i="6"/>
  <c r="D109" i="6"/>
  <c r="C109" i="6"/>
  <c r="B109" i="6"/>
  <c r="G108" i="6"/>
  <c r="G107" i="6"/>
  <c r="F101" i="6"/>
  <c r="E101" i="6"/>
  <c r="D101" i="6"/>
  <c r="C101" i="6"/>
  <c r="B101" i="6"/>
  <c r="G100" i="6"/>
  <c r="G99" i="6"/>
  <c r="F93" i="6"/>
  <c r="E93" i="6"/>
  <c r="D93" i="6"/>
  <c r="C93" i="6"/>
  <c r="B93" i="6"/>
  <c r="G92" i="6"/>
  <c r="G91" i="6"/>
  <c r="F85" i="6"/>
  <c r="E85" i="6"/>
  <c r="D85" i="6"/>
  <c r="C85" i="6"/>
  <c r="B85" i="6"/>
  <c r="G84" i="6"/>
  <c r="G83" i="6"/>
  <c r="F77" i="6"/>
  <c r="E77" i="6"/>
  <c r="D77" i="6"/>
  <c r="C77" i="6"/>
  <c r="B77" i="6"/>
  <c r="B78" i="6"/>
  <c r="G76" i="6"/>
  <c r="G75" i="6"/>
  <c r="F69" i="6"/>
  <c r="E69" i="6"/>
  <c r="D69" i="6"/>
  <c r="C69" i="6"/>
  <c r="B69" i="6"/>
  <c r="G68" i="6"/>
  <c r="G67" i="6"/>
  <c r="F53" i="6"/>
  <c r="E53" i="6"/>
  <c r="D53" i="6"/>
  <c r="C53" i="6"/>
  <c r="G52" i="6"/>
  <c r="G51" i="6"/>
  <c r="F45" i="6"/>
  <c r="E45" i="6"/>
  <c r="D45" i="6"/>
  <c r="C45" i="6"/>
  <c r="B45" i="6"/>
  <c r="B54" i="6"/>
  <c r="G44" i="6"/>
  <c r="G43" i="6"/>
  <c r="F37" i="6"/>
  <c r="E37" i="6"/>
  <c r="D37" i="6"/>
  <c r="C37" i="6"/>
  <c r="B37" i="6"/>
  <c r="G36" i="6"/>
  <c r="G35" i="6"/>
  <c r="F29" i="6"/>
  <c r="E29" i="6"/>
  <c r="D29" i="6"/>
  <c r="D30" i="6"/>
  <c r="C29" i="6"/>
  <c r="B29" i="6"/>
  <c r="B30" i="6"/>
  <c r="G28" i="6"/>
  <c r="G27" i="6"/>
  <c r="G29" i="6"/>
  <c r="F21" i="6"/>
  <c r="E21" i="6"/>
  <c r="D21" i="6"/>
  <c r="C21" i="6"/>
  <c r="B21" i="6"/>
  <c r="G20" i="6"/>
  <c r="G19" i="6"/>
  <c r="BB109" i="6"/>
  <c r="BY109" i="6"/>
  <c r="BA110" i="6"/>
  <c r="AX102" i="6"/>
  <c r="G101" i="6"/>
  <c r="G102" i="6"/>
  <c r="D110" i="6"/>
  <c r="C110" i="6"/>
  <c r="G93" i="6"/>
  <c r="AU93" i="6"/>
  <c r="E102" i="6"/>
  <c r="AW94" i="6"/>
  <c r="AW102" i="6"/>
  <c r="BB85" i="6"/>
  <c r="BB94" i="6"/>
  <c r="AW86" i="6"/>
  <c r="C86" i="6"/>
  <c r="F94" i="6"/>
  <c r="G85" i="6"/>
  <c r="G94" i="6"/>
  <c r="BB77" i="6"/>
  <c r="F86" i="6"/>
  <c r="F78" i="6"/>
  <c r="E78" i="6"/>
  <c r="AX70" i="6"/>
  <c r="BA78" i="6"/>
  <c r="BA70" i="6"/>
  <c r="AX62" i="6"/>
  <c r="F110" i="6"/>
  <c r="C30" i="6"/>
  <c r="B86" i="6"/>
  <c r="B102" i="6"/>
  <c r="G109" i="6"/>
  <c r="AU109" i="6"/>
  <c r="D198" i="6"/>
  <c r="D206" i="6"/>
  <c r="AX22" i="6"/>
  <c r="AY30" i="6"/>
  <c r="BB61" i="6"/>
  <c r="BB101" i="6"/>
  <c r="BB102" i="6"/>
  <c r="BB125" i="6"/>
  <c r="BB133" i="6"/>
  <c r="AW190" i="6"/>
  <c r="AU29" i="6"/>
  <c r="F102" i="6"/>
  <c r="AX94" i="6"/>
  <c r="AW110" i="6"/>
  <c r="E30" i="6"/>
  <c r="D86" i="6"/>
  <c r="C102" i="6"/>
  <c r="B110" i="6"/>
  <c r="E198" i="6"/>
  <c r="F198" i="6"/>
  <c r="F206" i="6"/>
  <c r="AZ22" i="6"/>
  <c r="BA30" i="6"/>
  <c r="AX78" i="6"/>
  <c r="AY94" i="6"/>
  <c r="AX110" i="6"/>
  <c r="AW118" i="6"/>
  <c r="C94" i="6"/>
  <c r="F30" i="6"/>
  <c r="E94" i="6"/>
  <c r="C134" i="6"/>
  <c r="F158" i="6"/>
  <c r="BB37" i="6"/>
  <c r="BB38" i="6"/>
  <c r="AZ86" i="6"/>
  <c r="AY110" i="6"/>
  <c r="AX142" i="6"/>
  <c r="AY158" i="6"/>
  <c r="AZ70" i="6"/>
  <c r="BA86" i="6"/>
  <c r="BA102" i="6"/>
  <c r="AY126" i="6"/>
  <c r="AZ150" i="6"/>
  <c r="AX206" i="6"/>
  <c r="AX214" i="6"/>
  <c r="AX222" i="6"/>
  <c r="E134" i="6"/>
  <c r="AY190" i="6"/>
  <c r="BA94" i="6"/>
  <c r="BA118" i="6"/>
  <c r="BA126" i="6"/>
  <c r="BA134" i="6"/>
  <c r="AZ198" i="6"/>
  <c r="AZ214" i="6"/>
  <c r="AW22" i="6"/>
  <c r="AZ54" i="6"/>
  <c r="BA158" i="6"/>
  <c r="BA182" i="6"/>
  <c r="BA190" i="6"/>
  <c r="BA198" i="6"/>
  <c r="BA214" i="6"/>
  <c r="BA222" i="6"/>
  <c r="AX54" i="6"/>
  <c r="BA54" i="6"/>
  <c r="BB53" i="6"/>
  <c r="BY53" i="6"/>
  <c r="AY54" i="6"/>
  <c r="BA62" i="6"/>
  <c r="D54" i="6"/>
  <c r="C54" i="6"/>
  <c r="E54" i="6"/>
  <c r="F54" i="6"/>
  <c r="G53" i="6"/>
  <c r="AU53" i="6"/>
  <c r="BB45" i="6"/>
  <c r="AW54" i="6"/>
  <c r="AW46" i="6"/>
  <c r="D46" i="6"/>
  <c r="D38" i="6"/>
  <c r="F38" i="6"/>
  <c r="F46" i="6"/>
  <c r="G37" i="6"/>
  <c r="B38" i="6"/>
  <c r="B46" i="6"/>
  <c r="E46" i="6"/>
  <c r="E38" i="6"/>
  <c r="C46" i="6"/>
  <c r="C38" i="6"/>
  <c r="BA46" i="6"/>
  <c r="BA38" i="6"/>
  <c r="AZ46" i="6"/>
  <c r="AZ38" i="6"/>
  <c r="AY46" i="6"/>
  <c r="AY38" i="6"/>
  <c r="BY37" i="6"/>
  <c r="AX38" i="6"/>
  <c r="AX46" i="6"/>
  <c r="BB134" i="6"/>
  <c r="BY133" i="6"/>
  <c r="BB126" i="6"/>
  <c r="BY125" i="6"/>
  <c r="BY93" i="6"/>
  <c r="BY61" i="6"/>
  <c r="BB70" i="6"/>
  <c r="BY69" i="6"/>
  <c r="D166" i="6"/>
  <c r="D94" i="6"/>
  <c r="AW78" i="6"/>
  <c r="AX118" i="6"/>
  <c r="G45" i="6"/>
  <c r="G77" i="6"/>
  <c r="D222" i="6"/>
  <c r="AU101" i="6"/>
  <c r="AU102" i="6"/>
  <c r="AY70" i="6"/>
  <c r="AZ110" i="6"/>
  <c r="AY134" i="6"/>
  <c r="AZ174" i="6"/>
  <c r="AY198" i="6"/>
  <c r="B134" i="6"/>
  <c r="D102" i="6"/>
  <c r="D134" i="6"/>
  <c r="F222" i="6"/>
  <c r="AZ94" i="6"/>
  <c r="AY118" i="6"/>
  <c r="AZ158" i="6"/>
  <c r="AZ222" i="6"/>
  <c r="C78" i="6"/>
  <c r="B94" i="6"/>
  <c r="AY78" i="6"/>
  <c r="AX86" i="6"/>
  <c r="AZ118" i="6"/>
  <c r="AY142" i="6"/>
  <c r="AZ182" i="6"/>
  <c r="AY206" i="6"/>
  <c r="D214" i="6"/>
  <c r="BY85" i="6"/>
  <c r="D78" i="6"/>
  <c r="C158" i="6"/>
  <c r="C206" i="6"/>
  <c r="C214" i="6"/>
  <c r="AZ78" i="6"/>
  <c r="AY102" i="6"/>
  <c r="AZ142" i="6"/>
  <c r="AY166" i="6"/>
  <c r="AZ206" i="6"/>
  <c r="AY62" i="6"/>
  <c r="BY117" i="6"/>
  <c r="G69" i="6"/>
  <c r="E86" i="6"/>
  <c r="E110" i="6"/>
  <c r="G133" i="6"/>
  <c r="E158" i="6"/>
  <c r="E206" i="6"/>
  <c r="AZ62" i="6"/>
  <c r="AY86" i="6"/>
  <c r="AZ126" i="6"/>
  <c r="AY150" i="6"/>
  <c r="AZ190" i="6"/>
  <c r="AY214" i="6"/>
  <c r="BB21" i="6"/>
  <c r="BB30" i="6"/>
  <c r="G21" i="6"/>
  <c r="G30" i="6"/>
  <c r="BB13" i="6"/>
  <c r="BB14" i="6"/>
  <c r="E7" i="7"/>
  <c r="E8" i="7"/>
  <c r="B7" i="7"/>
  <c r="B8" i="7"/>
  <c r="C7" i="7"/>
  <c r="C8" i="7"/>
  <c r="D7" i="7"/>
  <c r="D8" i="7"/>
  <c r="A7" i="7"/>
  <c r="A8" i="7"/>
  <c r="BB118" i="6"/>
  <c r="BY101" i="6"/>
  <c r="BY102" i="6"/>
  <c r="G110" i="6"/>
  <c r="AU110" i="6"/>
  <c r="BB86" i="6"/>
  <c r="AU85" i="6"/>
  <c r="AU94" i="6"/>
  <c r="BY77" i="6"/>
  <c r="BY78" i="6"/>
  <c r="BB78" i="6"/>
  <c r="BY70" i="6"/>
  <c r="BB110" i="6"/>
  <c r="BY94" i="6"/>
  <c r="BB22" i="6"/>
  <c r="AU21" i="6"/>
  <c r="AU30" i="6"/>
  <c r="BB62" i="6"/>
  <c r="BY45" i="6"/>
  <c r="BY54" i="6"/>
  <c r="BB54" i="6"/>
  <c r="BB46" i="6"/>
  <c r="AU45" i="6"/>
  <c r="AU54" i="6"/>
  <c r="G54" i="6"/>
  <c r="AU37" i="6"/>
  <c r="AU38" i="6"/>
  <c r="G46" i="6"/>
  <c r="G38" i="6"/>
  <c r="AU69" i="6"/>
  <c r="G78" i="6"/>
  <c r="AU77" i="6"/>
  <c r="BY126" i="6"/>
  <c r="G134" i="6"/>
  <c r="AU133" i="6"/>
  <c r="AU134" i="6"/>
  <c r="BY134" i="6"/>
  <c r="BY118" i="6"/>
  <c r="G86" i="6"/>
  <c r="F8" i="7"/>
  <c r="F9" i="7"/>
  <c r="F181" i="6"/>
  <c r="F190" i="6"/>
  <c r="E181" i="6"/>
  <c r="E190" i="6"/>
  <c r="D181" i="6"/>
  <c r="D190" i="6"/>
  <c r="C181" i="6"/>
  <c r="C190" i="6" s="1"/>
  <c r="B181" i="6"/>
  <c r="G180" i="6"/>
  <c r="G179" i="6"/>
  <c r="F173" i="6"/>
  <c r="E173" i="6"/>
  <c r="E174" i="6" s="1"/>
  <c r="D173" i="6"/>
  <c r="D182" i="6" s="1"/>
  <c r="C173" i="6"/>
  <c r="B173" i="6"/>
  <c r="B174" i="6" s="1"/>
  <c r="G172" i="6"/>
  <c r="G171" i="6"/>
  <c r="F117" i="6"/>
  <c r="F126" i="6"/>
  <c r="E117" i="6"/>
  <c r="E126" i="6"/>
  <c r="D117" i="6"/>
  <c r="D126" i="6"/>
  <c r="C117" i="6"/>
  <c r="C126" i="6"/>
  <c r="B117" i="6"/>
  <c r="B126" i="6"/>
  <c r="G116" i="6"/>
  <c r="G115" i="6"/>
  <c r="G117" i="6"/>
  <c r="AU78" i="6"/>
  <c r="BY46" i="6"/>
  <c r="AU46" i="6"/>
  <c r="AU86" i="6"/>
  <c r="AU117" i="6"/>
  <c r="G126" i="6"/>
  <c r="G118" i="6"/>
  <c r="F118" i="6"/>
  <c r="B118" i="6"/>
  <c r="F182" i="6"/>
  <c r="C118" i="6"/>
  <c r="D118" i="6"/>
  <c r="E118" i="6"/>
  <c r="F61" i="6"/>
  <c r="F70" i="6"/>
  <c r="E61" i="6"/>
  <c r="D61" i="6"/>
  <c r="D70" i="6"/>
  <c r="C61" i="6"/>
  <c r="C70" i="6"/>
  <c r="B61" i="6"/>
  <c r="B70" i="6"/>
  <c r="G60" i="6"/>
  <c r="G59" i="6"/>
  <c r="AU118" i="6"/>
  <c r="AU126" i="6"/>
  <c r="E62" i="6"/>
  <c r="E70" i="6"/>
  <c r="G61" i="6"/>
  <c r="C62" i="6"/>
  <c r="B62" i="6"/>
  <c r="D62" i="6"/>
  <c r="F62" i="6"/>
  <c r="BY29" i="6"/>
  <c r="BY38" i="6"/>
  <c r="AU61" i="6"/>
  <c r="G70" i="6"/>
  <c r="G62" i="6"/>
  <c r="AU62" i="6"/>
  <c r="AU70" i="6"/>
  <c r="BY21" i="6"/>
  <c r="BY30" i="6"/>
  <c r="BY13" i="6"/>
  <c r="BY14" i="6"/>
  <c r="BY22" i="6"/>
  <c r="G11" i="6"/>
  <c r="G12" i="6"/>
  <c r="G13" i="6"/>
  <c r="G22" i="6"/>
  <c r="G14" i="6"/>
  <c r="AU13" i="6"/>
  <c r="AU22" i="6"/>
  <c r="AU14" i="6"/>
  <c r="I14" i="6"/>
  <c r="J14" i="6"/>
  <c r="K14" i="6"/>
  <c r="R14" i="6"/>
  <c r="S14" i="6"/>
  <c r="T14" i="6"/>
  <c r="U14" i="6"/>
  <c r="V14" i="6"/>
  <c r="W14" i="6"/>
  <c r="X14" i="6"/>
  <c r="I22" i="6"/>
  <c r="J22" i="6"/>
  <c r="K22" i="6"/>
  <c r="R22" i="6"/>
  <c r="S22" i="6"/>
  <c r="T22" i="6"/>
  <c r="U22" i="6"/>
  <c r="V22" i="6"/>
  <c r="I30" i="6"/>
  <c r="J30" i="6"/>
  <c r="K30" i="6"/>
  <c r="R30" i="6"/>
  <c r="S30" i="6"/>
  <c r="T30" i="6"/>
  <c r="U30" i="6"/>
  <c r="V30" i="6"/>
  <c r="W30" i="6"/>
  <c r="X30" i="6"/>
  <c r="I38" i="6"/>
  <c r="J38" i="6"/>
  <c r="K38" i="6"/>
  <c r="R38" i="6"/>
  <c r="S38" i="6"/>
  <c r="T38" i="6"/>
  <c r="U38" i="6"/>
  <c r="V38" i="6"/>
  <c r="W38" i="6"/>
  <c r="X38" i="6"/>
  <c r="I46" i="6"/>
  <c r="J46" i="6"/>
  <c r="K46" i="6"/>
  <c r="R46" i="6"/>
  <c r="S46" i="6"/>
  <c r="T46" i="6"/>
  <c r="U46" i="6"/>
  <c r="V46" i="6"/>
  <c r="W46" i="6"/>
  <c r="X46" i="6"/>
  <c r="I54" i="6"/>
  <c r="J54" i="6"/>
  <c r="K54" i="6"/>
  <c r="R54" i="6"/>
  <c r="S54" i="6"/>
  <c r="T54" i="6"/>
  <c r="U54" i="6"/>
  <c r="V54" i="6"/>
  <c r="W54" i="6"/>
  <c r="X54" i="6"/>
  <c r="Y54" i="6"/>
  <c r="I62" i="6"/>
  <c r="J62" i="6"/>
  <c r="K62" i="6"/>
  <c r="R62" i="6"/>
  <c r="S62" i="6"/>
  <c r="T62" i="6"/>
  <c r="U62" i="6"/>
  <c r="V62" i="6"/>
  <c r="W62" i="6"/>
  <c r="X62" i="6"/>
  <c r="Y62" i="6"/>
  <c r="I70" i="6"/>
  <c r="J70" i="6"/>
  <c r="K70" i="6"/>
  <c r="R70" i="6"/>
  <c r="S70" i="6"/>
  <c r="T70" i="6"/>
  <c r="U70" i="6"/>
  <c r="V70" i="6"/>
  <c r="W70" i="6"/>
  <c r="X70" i="6"/>
  <c r="Y70" i="6"/>
  <c r="I78" i="6"/>
  <c r="J78" i="6"/>
  <c r="K78" i="6"/>
  <c r="R78" i="6"/>
  <c r="S78" i="6"/>
  <c r="T78" i="6"/>
  <c r="U78" i="6"/>
  <c r="V78" i="6"/>
  <c r="W78" i="6"/>
  <c r="X78" i="6"/>
  <c r="I86" i="6"/>
  <c r="J86" i="6"/>
  <c r="K86" i="6"/>
  <c r="R86" i="6"/>
  <c r="S86" i="6"/>
  <c r="T86" i="6"/>
  <c r="U86" i="6"/>
  <c r="V86" i="6"/>
  <c r="W86" i="6"/>
  <c r="X86" i="6"/>
  <c r="Y86" i="6"/>
  <c r="I94" i="6"/>
  <c r="J94" i="6"/>
  <c r="K94" i="6"/>
  <c r="R94" i="6"/>
  <c r="S94" i="6"/>
  <c r="T94" i="6"/>
  <c r="U94" i="6"/>
  <c r="V94" i="6"/>
  <c r="W94" i="6"/>
  <c r="X94" i="6"/>
  <c r="Y94" i="6"/>
  <c r="I102" i="6"/>
  <c r="J102" i="6"/>
  <c r="K102" i="6"/>
  <c r="R102" i="6"/>
  <c r="S102" i="6"/>
  <c r="T102" i="6"/>
  <c r="U102" i="6"/>
  <c r="V102" i="6"/>
  <c r="W102" i="6"/>
  <c r="X102" i="6"/>
  <c r="Y102" i="6"/>
  <c r="I110" i="6"/>
  <c r="J110" i="6"/>
  <c r="K110" i="6"/>
  <c r="R110" i="6"/>
  <c r="S110" i="6"/>
  <c r="T110" i="6"/>
  <c r="U110" i="6"/>
  <c r="V110" i="6"/>
  <c r="W110" i="6"/>
  <c r="X110" i="6"/>
  <c r="Y110" i="6"/>
  <c r="I118" i="6"/>
  <c r="J118" i="6"/>
  <c r="K118" i="6"/>
  <c r="R118" i="6"/>
  <c r="S118" i="6"/>
  <c r="T118" i="6"/>
  <c r="U118" i="6"/>
  <c r="V118" i="6"/>
  <c r="W118" i="6"/>
  <c r="X118" i="6"/>
  <c r="Y118" i="6"/>
  <c r="I126" i="6"/>
  <c r="J126" i="6"/>
  <c r="K126" i="6"/>
  <c r="R126" i="6"/>
  <c r="S126" i="6"/>
  <c r="T126" i="6"/>
  <c r="U126" i="6"/>
  <c r="V126" i="6"/>
  <c r="W126" i="6"/>
  <c r="X126" i="6"/>
  <c r="Y126" i="6"/>
  <c r="I134" i="6"/>
  <c r="J134" i="6"/>
  <c r="K134" i="6"/>
  <c r="R134" i="6"/>
  <c r="S134" i="6"/>
  <c r="T134" i="6"/>
  <c r="U134" i="6"/>
  <c r="V134" i="6"/>
  <c r="W134" i="6"/>
  <c r="X134" i="6"/>
  <c r="Y134" i="6"/>
  <c r="I142" i="6"/>
  <c r="J142" i="6"/>
  <c r="K142" i="6"/>
  <c r="R142" i="6"/>
  <c r="S142" i="6"/>
  <c r="T142" i="6"/>
  <c r="U142" i="6"/>
  <c r="V142" i="6"/>
  <c r="W142" i="6"/>
  <c r="X142" i="6"/>
  <c r="Y142" i="6"/>
  <c r="I150" i="6"/>
  <c r="J150" i="6"/>
  <c r="K150" i="6"/>
  <c r="R150" i="6"/>
  <c r="S150" i="6"/>
  <c r="T150" i="6"/>
  <c r="U150" i="6"/>
  <c r="V150" i="6"/>
  <c r="W150" i="6"/>
  <c r="X150" i="6"/>
  <c r="Y150" i="6"/>
  <c r="I158" i="6"/>
  <c r="J158" i="6"/>
  <c r="K158" i="6"/>
  <c r="M158" i="6"/>
  <c r="R158" i="6"/>
  <c r="S158" i="6"/>
  <c r="T158" i="6"/>
  <c r="U158" i="6"/>
  <c r="V158" i="6"/>
  <c r="W158" i="6"/>
  <c r="X158" i="6"/>
  <c r="Y158" i="6"/>
  <c r="I166" i="6"/>
  <c r="J166" i="6"/>
  <c r="K166" i="6"/>
  <c r="R166" i="6"/>
  <c r="S166" i="6"/>
  <c r="T166" i="6"/>
  <c r="U166" i="6"/>
  <c r="U174" i="6"/>
  <c r="V166" i="6"/>
  <c r="W166" i="6"/>
  <c r="X166" i="6"/>
  <c r="Y166" i="6"/>
  <c r="I174" i="6"/>
  <c r="J174" i="6"/>
  <c r="K174" i="6"/>
  <c r="R174" i="6"/>
  <c r="S174" i="6"/>
  <c r="T174" i="6"/>
  <c r="V174" i="6"/>
  <c r="W174" i="6"/>
  <c r="X174" i="6"/>
  <c r="Y174" i="6"/>
  <c r="I182" i="6"/>
  <c r="J182" i="6"/>
  <c r="K182" i="6"/>
  <c r="R182" i="6"/>
  <c r="S182" i="6"/>
  <c r="T182" i="6"/>
  <c r="U182" i="6"/>
  <c r="V182" i="6"/>
  <c r="W182" i="6"/>
  <c r="X182" i="6"/>
  <c r="Y182" i="6"/>
  <c r="I190" i="6"/>
  <c r="J190" i="6"/>
  <c r="K190" i="6"/>
  <c r="L190" i="6"/>
  <c r="M190" i="6"/>
  <c r="N190" i="6"/>
  <c r="O190" i="6"/>
  <c r="P190" i="6"/>
  <c r="R190" i="6"/>
  <c r="S190" i="6"/>
  <c r="T190" i="6"/>
  <c r="U190" i="6"/>
  <c r="V190" i="6"/>
  <c r="W190" i="6"/>
  <c r="X190" i="6"/>
  <c r="I198" i="6"/>
  <c r="J198" i="6"/>
  <c r="K198" i="6"/>
  <c r="R198" i="6"/>
  <c r="S198" i="6"/>
  <c r="T198" i="6"/>
  <c r="U198" i="6"/>
  <c r="V198" i="6"/>
  <c r="W198" i="6"/>
  <c r="X198" i="6"/>
  <c r="Y198" i="6"/>
  <c r="I206" i="6"/>
  <c r="J206" i="6"/>
  <c r="K206" i="6"/>
  <c r="R206" i="6"/>
  <c r="S206" i="6"/>
  <c r="T206" i="6"/>
  <c r="U206" i="6"/>
  <c r="V206" i="6"/>
  <c r="W206" i="6"/>
  <c r="X206" i="6"/>
  <c r="Y206" i="6"/>
  <c r="I214" i="6"/>
  <c r="J214" i="6"/>
  <c r="K214" i="6"/>
  <c r="R214" i="6"/>
  <c r="S214" i="6"/>
  <c r="T214" i="6"/>
  <c r="U214" i="6"/>
  <c r="V214" i="6"/>
  <c r="W214" i="6"/>
  <c r="X214" i="6"/>
  <c r="Y214" i="6"/>
  <c r="I222" i="6"/>
  <c r="J222" i="6"/>
  <c r="K222" i="6"/>
  <c r="R222" i="6"/>
  <c r="S222" i="6"/>
  <c r="T222" i="6"/>
  <c r="U222" i="6"/>
  <c r="V222" i="6"/>
  <c r="W222" i="6"/>
  <c r="X222" i="6"/>
  <c r="Y222" i="6"/>
  <c r="B16" i="6"/>
  <c r="B24" i="6"/>
  <c r="B32" i="6"/>
  <c r="B40" i="6"/>
  <c r="B48" i="6"/>
  <c r="B56" i="6"/>
  <c r="B64" i="6"/>
  <c r="B72" i="6"/>
  <c r="B80" i="6"/>
  <c r="B88" i="6"/>
  <c r="B96" i="6"/>
  <c r="B104" i="6"/>
  <c r="B112" i="6"/>
  <c r="B120" i="6"/>
  <c r="B128" i="6"/>
  <c r="B136" i="6"/>
  <c r="B144" i="6"/>
  <c r="B152" i="6"/>
  <c r="B160" i="6"/>
  <c r="B168" i="6"/>
  <c r="B176" i="6"/>
  <c r="B184" i="6"/>
  <c r="B192" i="6"/>
  <c r="B200" i="6"/>
  <c r="B208" i="6"/>
  <c r="B216" i="6"/>
  <c r="A16" i="6"/>
  <c r="A24" i="6"/>
  <c r="A32" i="6"/>
  <c r="A40" i="6"/>
  <c r="A48" i="6"/>
  <c r="A56" i="6"/>
  <c r="A64" i="6"/>
  <c r="A72" i="6"/>
  <c r="A80" i="6"/>
  <c r="A88" i="6"/>
  <c r="A96" i="6"/>
  <c r="A104" i="6"/>
  <c r="A112" i="6"/>
  <c r="A120" i="6"/>
  <c r="A128" i="6"/>
  <c r="A136" i="6"/>
  <c r="A144" i="6"/>
  <c r="A152" i="6"/>
  <c r="A160" i="6"/>
  <c r="A168" i="6"/>
  <c r="A176" i="6"/>
  <c r="A184" i="6"/>
  <c r="A192" i="6"/>
  <c r="A200" i="6"/>
  <c r="A208" i="6"/>
  <c r="A216" i="6"/>
  <c r="F13" i="6"/>
  <c r="F22" i="6"/>
  <c r="E13" i="6"/>
  <c r="E22" i="6"/>
  <c r="D13" i="6"/>
  <c r="D22" i="6"/>
  <c r="C13" i="6"/>
  <c r="C22" i="6"/>
  <c r="B13" i="6"/>
  <c r="B22" i="6"/>
  <c r="B14" i="6"/>
  <c r="C14" i="6"/>
  <c r="D14" i="6"/>
  <c r="E14" i="6"/>
  <c r="F14" i="6"/>
  <c r="AW222" i="6" l="1"/>
  <c r="BY222" i="6"/>
  <c r="G221" i="6"/>
  <c r="AU221" i="6" s="1"/>
  <c r="BB222" i="6"/>
  <c r="AW214" i="6"/>
  <c r="G213" i="6"/>
  <c r="G222" i="6" s="1"/>
  <c r="BB205" i="6"/>
  <c r="BB206" i="6" s="1"/>
  <c r="G205" i="6"/>
  <c r="G214" i="6"/>
  <c r="AU205" i="6"/>
  <c r="B206" i="6"/>
  <c r="AW206" i="6"/>
  <c r="C198" i="6"/>
  <c r="G206" i="6"/>
  <c r="AU198" i="6"/>
  <c r="AX198" i="6"/>
  <c r="BB189" i="6"/>
  <c r="BY189" i="6"/>
  <c r="BY198" i="6" s="1"/>
  <c r="BB198" i="6"/>
  <c r="B190" i="6"/>
  <c r="G198" i="6"/>
  <c r="BB181" i="6"/>
  <c r="BY181" i="6" s="1"/>
  <c r="C182" i="6"/>
  <c r="G181" i="6"/>
  <c r="AU181" i="6" s="1"/>
  <c r="AU190" i="6" s="1"/>
  <c r="AW174" i="6"/>
  <c r="AX174" i="6"/>
  <c r="BB173" i="6"/>
  <c r="AY182" i="6"/>
  <c r="D174" i="6"/>
  <c r="F174" i="6"/>
  <c r="E182" i="6"/>
  <c r="B182" i="6"/>
  <c r="G173" i="6"/>
  <c r="C174" i="6"/>
  <c r="BB165" i="6"/>
  <c r="G165" i="6"/>
  <c r="AU165" i="6" s="1"/>
  <c r="C166" i="6"/>
  <c r="BB157" i="6"/>
  <c r="AX166" i="6"/>
  <c r="BY157" i="6"/>
  <c r="G157" i="6"/>
  <c r="AU157" i="6" s="1"/>
  <c r="B158" i="6"/>
  <c r="G149" i="6"/>
  <c r="AU149" i="6" s="1"/>
  <c r="BB149" i="6"/>
  <c r="BB158" i="6" s="1"/>
  <c r="AW158" i="6"/>
  <c r="B150" i="6"/>
  <c r="BB142" i="6"/>
  <c r="BY141" i="6"/>
  <c r="D150" i="6"/>
  <c r="BA142" i="6"/>
  <c r="F142" i="6"/>
  <c r="G141" i="6"/>
  <c r="G142" i="6" s="1"/>
  <c r="E150" i="6"/>
  <c r="C150" i="6"/>
  <c r="AU213" i="6" l="1"/>
  <c r="AU222" i="6" s="1"/>
  <c r="BY205" i="6"/>
  <c r="BY214" i="6" s="1"/>
  <c r="BB214" i="6"/>
  <c r="BY206" i="6"/>
  <c r="AU206" i="6"/>
  <c r="BY190" i="6"/>
  <c r="BB182" i="6"/>
  <c r="BB190" i="6"/>
  <c r="G182" i="6"/>
  <c r="G190" i="6"/>
  <c r="BY173" i="6"/>
  <c r="BB174" i="6"/>
  <c r="AU173" i="6"/>
  <c r="AU182" i="6" s="1"/>
  <c r="G174" i="6"/>
  <c r="BY165" i="6"/>
  <c r="BB166" i="6"/>
  <c r="AU166" i="6"/>
  <c r="AU158" i="6"/>
  <c r="G166" i="6"/>
  <c r="G158" i="6"/>
  <c r="BY149" i="6"/>
  <c r="BY150" i="6" s="1"/>
  <c r="BY158" i="6" s="1"/>
  <c r="BB150" i="6"/>
  <c r="BY142" i="6"/>
  <c r="G150" i="6"/>
  <c r="AU141" i="6"/>
  <c r="AU142" i="6" s="1"/>
  <c r="AU214" i="6" l="1"/>
  <c r="BY174" i="6"/>
  <c r="BY182" i="6" s="1"/>
  <c r="AU174" i="6"/>
  <c r="BY166" i="6"/>
  <c r="AU150" i="6"/>
</calcChain>
</file>

<file path=xl/comments1.xml><?xml version="1.0" encoding="utf-8"?>
<comments xmlns="http://schemas.openxmlformats.org/spreadsheetml/2006/main">
  <authors>
    <author>USUARIO</author>
  </authors>
  <commentList>
    <comment ref="V11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Pesaje semanal en ayunas.</t>
        </r>
      </text>
    </comment>
    <comment ref="W11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Pesaje semanal en ayunas</t>
        </r>
      </text>
    </comment>
    <comment ref="Y11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Peso de la semana en ayunas</t>
        </r>
      </text>
    </comment>
    <comment ref="Y17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Pesaje de la semana en ayunas.</t>
        </r>
      </text>
    </comment>
  </commentList>
</comments>
</file>

<file path=xl/sharedStrings.xml><?xml version="1.0" encoding="utf-8"?>
<sst xmlns="http://schemas.openxmlformats.org/spreadsheetml/2006/main" count="2154" uniqueCount="98">
  <si>
    <t>Rango de peso</t>
  </si>
  <si>
    <t>CN° 1</t>
  </si>
  <si>
    <t>CN° 2</t>
  </si>
  <si>
    <t>CN° 3</t>
  </si>
  <si>
    <t>CN° 4</t>
  </si>
  <si>
    <t>CN° 5</t>
  </si>
  <si>
    <t>TOTAL</t>
  </si>
  <si>
    <t>Peso estandar</t>
  </si>
  <si>
    <t>Peso total</t>
  </si>
  <si>
    <t>n</t>
  </si>
  <si>
    <t>Promedio</t>
  </si>
  <si>
    <t>Ganancia</t>
  </si>
  <si>
    <t xml:space="preserve">CEPA 7 </t>
  </si>
  <si>
    <t xml:space="preserve">CEPA 1 </t>
  </si>
  <si>
    <t>CEPA 7</t>
  </si>
  <si>
    <t>peso promedio 2do dia</t>
  </si>
  <si>
    <t>peso promedio 3 er dia</t>
  </si>
  <si>
    <t>peso promedio 4 to dia</t>
  </si>
  <si>
    <t>peso promedio 5 to dia</t>
  </si>
  <si>
    <t>peso promedio 6 to dia</t>
  </si>
  <si>
    <t>peso promedio 7 to dia</t>
  </si>
  <si>
    <t>peso promedio  dia 8</t>
  </si>
  <si>
    <t>peso promedio  dia 9</t>
  </si>
  <si>
    <t>peso promedio  dia 10</t>
  </si>
  <si>
    <t>peso promedio  dia 11</t>
  </si>
  <si>
    <t>peso promedio  dia 12</t>
  </si>
  <si>
    <t>peso promedio  dia 13</t>
  </si>
  <si>
    <t>peso promedio  dia 14</t>
  </si>
  <si>
    <t>peso promedio  dia 15</t>
  </si>
  <si>
    <t>peso promedio  dia 16</t>
  </si>
  <si>
    <t>peso promedio  dia 17</t>
  </si>
  <si>
    <t>69,9,</t>
  </si>
  <si>
    <t>peso promedio  dia 18</t>
  </si>
  <si>
    <t>peso promedio  dia 19</t>
  </si>
  <si>
    <t>peso promedio  dia 20</t>
  </si>
  <si>
    <t>peso promedio  dia 21</t>
  </si>
  <si>
    <t>peso promedio  dia 22</t>
  </si>
  <si>
    <t>peso promedio  dia 23</t>
  </si>
  <si>
    <t>peso promedio  dia 24</t>
  </si>
  <si>
    <t>peso promedio  dia 25</t>
  </si>
  <si>
    <t>peso promedio  dia 26</t>
  </si>
  <si>
    <t>peso promedio  dia 27</t>
  </si>
  <si>
    <t>peso promedio  dia 28</t>
  </si>
  <si>
    <t>F488</t>
  </si>
  <si>
    <t>F490</t>
  </si>
  <si>
    <t>Dia</t>
  </si>
  <si>
    <t>F493</t>
  </si>
  <si>
    <t>F495</t>
  </si>
  <si>
    <t>M-500</t>
  </si>
  <si>
    <t>F-499</t>
  </si>
  <si>
    <t>M-502</t>
  </si>
  <si>
    <t>F-501</t>
  </si>
  <si>
    <t>F499</t>
  </si>
  <si>
    <t>M500</t>
  </si>
  <si>
    <t>F501</t>
  </si>
  <si>
    <t>M502</t>
  </si>
  <si>
    <t>M-506</t>
  </si>
  <si>
    <t>F-505</t>
  </si>
  <si>
    <t>F-507</t>
  </si>
  <si>
    <t>M-508</t>
  </si>
  <si>
    <t>F-509</t>
  </si>
  <si>
    <t>M-510</t>
  </si>
  <si>
    <t>F-511</t>
  </si>
  <si>
    <t>M-512</t>
  </si>
  <si>
    <t>F513</t>
  </si>
  <si>
    <t>F519</t>
  </si>
  <si>
    <t>F523</t>
  </si>
  <si>
    <t>F525</t>
  </si>
  <si>
    <t>F527</t>
  </si>
  <si>
    <t>F529</t>
  </si>
  <si>
    <t>F-531</t>
  </si>
  <si>
    <t>F-533</t>
  </si>
  <si>
    <t>F-535</t>
  </si>
  <si>
    <t>F-537</t>
  </si>
  <si>
    <t>F-539</t>
  </si>
  <si>
    <t>Recepción</t>
  </si>
  <si>
    <t>M-514</t>
  </si>
  <si>
    <t>M-520</t>
  </si>
  <si>
    <t>M524</t>
  </si>
  <si>
    <t>M526</t>
  </si>
  <si>
    <t>M528</t>
  </si>
  <si>
    <t>M530</t>
  </si>
  <si>
    <t>M532</t>
  </si>
  <si>
    <t>M534</t>
  </si>
  <si>
    <t>M536</t>
  </si>
  <si>
    <t>M538</t>
  </si>
  <si>
    <t>M-540</t>
  </si>
  <si>
    <t>CEPA 1</t>
  </si>
  <si>
    <t>F-541</t>
  </si>
  <si>
    <t>M-542</t>
  </si>
  <si>
    <t>F-543</t>
  </si>
  <si>
    <t>M-544</t>
  </si>
  <si>
    <t>F-571</t>
  </si>
  <si>
    <t>M-572</t>
  </si>
  <si>
    <t>M-576</t>
  </si>
  <si>
    <t>F-575</t>
  </si>
  <si>
    <t>F-579</t>
  </si>
  <si>
    <t>M-580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</si>
</sst>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_-* #,##0.00\ [$€]_-;\-* #,##0.00\ [$€]_-;_-* &quot;-&quot;??\ [$€]_-;_-@_-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56"/>
      <name val="Arial"/>
      <family val="2"/>
    </font>
    <font>
      <sz val="11"/>
      <color rgb="FF003366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theme="1"/>
      <name val="Arial"/>
      <family val="2"/>
    </font>
    <font>
      <b/>
      <sz val="11"/>
      <color theme="3"/>
      <name val="Arial"/>
      <family val="2"/>
    </font>
    <font>
      <sz val="48"/>
      <color rgb="FFFF0000"/>
      <name val="Arial"/>
      <family val="2"/>
    </font>
    <font>
      <b/>
      <sz val="11"/>
      <color theme="5"/>
      <name val="Arial"/>
      <family val="2"/>
    </font>
    <font>
      <b/>
      <sz val="11"/>
      <color theme="6" tint="-0.249977111117893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4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8" xfId="0" applyNumberFormat="1" applyFont="1" applyFill="1" applyBorder="1" applyAlignment="1">
      <alignment horizontal="center"/>
    </xf>
    <xf numFmtId="164" fontId="9" fillId="0" borderId="9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0" fillId="2" borderId="3" xfId="1" applyFont="1" applyFill="1" applyBorder="1" applyAlignment="1">
      <alignment horizontal="center"/>
    </xf>
    <xf numFmtId="0" fontId="10" fillId="2" borderId="10" xfId="1" applyFont="1" applyFill="1" applyBorder="1" applyAlignment="1">
      <alignment horizontal="center"/>
    </xf>
    <xf numFmtId="0" fontId="10" fillId="2" borderId="11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2" fontId="8" fillId="0" borderId="17" xfId="0" applyNumberFormat="1" applyFont="1" applyFill="1" applyBorder="1" applyAlignment="1">
      <alignment horizontal="center"/>
    </xf>
    <xf numFmtId="2" fontId="9" fillId="0" borderId="17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2" fontId="6" fillId="0" borderId="17" xfId="0" applyNumberFormat="1" applyFont="1" applyFill="1" applyBorder="1" applyAlignment="1">
      <alignment horizontal="center"/>
    </xf>
    <xf numFmtId="2" fontId="5" fillId="0" borderId="17" xfId="0" applyNumberFormat="1" applyFont="1" applyFill="1" applyBorder="1" applyAlignment="1">
      <alignment horizontal="center"/>
    </xf>
    <xf numFmtId="164" fontId="12" fillId="0" borderId="17" xfId="0" applyNumberFormat="1" applyFont="1" applyFill="1" applyBorder="1" applyAlignment="1">
      <alignment horizontal="center"/>
    </xf>
    <xf numFmtId="164" fontId="16" fillId="0" borderId="17" xfId="0" applyNumberFormat="1" applyFont="1" applyFill="1" applyBorder="1" applyAlignment="1">
      <alignment horizontal="center"/>
    </xf>
    <xf numFmtId="164" fontId="18" fillId="0" borderId="17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/>
    </xf>
    <xf numFmtId="164" fontId="19" fillId="0" borderId="17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12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2" fontId="20" fillId="0" borderId="14" xfId="0" applyNumberFormat="1" applyFont="1" applyFill="1" applyBorder="1" applyAlignment="1">
      <alignment horizontal="center"/>
    </xf>
    <xf numFmtId="164" fontId="20" fillId="0" borderId="1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</cellXfs>
  <cellStyles count="22">
    <cellStyle name="Euro" xfId="4"/>
    <cellStyle name="Millares 2" xfId="16"/>
    <cellStyle name="Normal" xfId="0" builtinId="0"/>
    <cellStyle name="Normal 2" xfId="1"/>
    <cellStyle name="Normal 2 2" xfId="11"/>
    <cellStyle name="Normal 3" xfId="10"/>
    <cellStyle name="Normal 4" xfId="3"/>
    <cellStyle name="Normal 4 2" xfId="20"/>
    <cellStyle name="Porcentaje 2" xfId="2"/>
    <cellStyle name="Porcentaje 3" xfId="9"/>
    <cellStyle name="Porcentaje 3 2" xfId="15"/>
    <cellStyle name="Porcentaje 4" xfId="17"/>
    <cellStyle name="Porcentaje 4 2" xfId="19"/>
    <cellStyle name="Porcentaje 5" xfId="18"/>
    <cellStyle name="Porcentaje 5 2" xfId="21"/>
    <cellStyle name="Porcentaje 6" xfId="5"/>
    <cellStyle name="Porcentual 2" xfId="6"/>
    <cellStyle name="Porcentual 2 2" xfId="12"/>
    <cellStyle name="Porcentual 3" xfId="7"/>
    <cellStyle name="Porcentual 3 2" xfId="13"/>
    <cellStyle name="Porcentual 4" xfId="8"/>
    <cellStyle name="Porcentual 4 2" xfId="14"/>
  </cellStyles>
  <dxfs count="0"/>
  <tableStyles count="0" defaultTableStyle="TableStyleMedium2" defaultPivotStyle="PivotStyleLight16"/>
  <colors>
    <mruColors>
      <color rgb="FF0000FF"/>
      <color rgb="FFFF66FF"/>
      <color rgb="FF00FF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303"/>
  <sheetViews>
    <sheetView showGridLines="0" tabSelected="1" view="pageBreakPreview" topLeftCell="Z1" zoomScale="70" zoomScaleNormal="70" zoomScaleSheetLayoutView="70" workbookViewId="0">
      <pane ySplit="1" topLeftCell="A188" activePane="bottomLeft" state="frozen"/>
      <selection pane="bottomLeft" activeCell="AX220" sqref="AX220"/>
    </sheetView>
  </sheetViews>
  <sheetFormatPr baseColWidth="10" defaultRowHeight="18" customHeight="1" x14ac:dyDescent="0.25"/>
  <cols>
    <col min="1" max="1" width="17" style="1" customWidth="1"/>
    <col min="2" max="2" width="12.85546875" style="1" bestFit="1" customWidth="1"/>
    <col min="3" max="5" width="11.42578125" style="1"/>
    <col min="6" max="6" width="11.42578125" style="1" customWidth="1"/>
    <col min="7" max="7" width="13.7109375" style="1" customWidth="1"/>
    <col min="8" max="8" width="14.7109375" style="2" bestFit="1" customWidth="1"/>
    <col min="9" max="9" width="8.7109375" style="3" hidden="1" customWidth="1"/>
    <col min="10" max="10" width="7.7109375" style="3" hidden="1" customWidth="1"/>
    <col min="11" max="11" width="9" style="3" hidden="1" customWidth="1"/>
    <col min="12" max="12" width="8.5703125" style="3" hidden="1" customWidth="1"/>
    <col min="13" max="13" width="9.42578125" style="3" hidden="1" customWidth="1"/>
    <col min="14" max="14" width="9.140625" style="9" hidden="1" customWidth="1"/>
    <col min="15" max="15" width="9.42578125" style="9" hidden="1" customWidth="1"/>
    <col min="16" max="16" width="8.85546875" style="9" hidden="1" customWidth="1"/>
    <col min="17" max="17" width="10.42578125" style="9" hidden="1" customWidth="1"/>
    <col min="18" max="19" width="11.28515625" style="3" hidden="1" customWidth="1"/>
    <col min="20" max="21" width="10.7109375" style="3" hidden="1" customWidth="1"/>
    <col min="22" max="25" width="12" style="17" hidden="1" customWidth="1"/>
    <col min="26" max="28" width="12" style="23" customWidth="1"/>
    <col min="29" max="31" width="12" style="39" customWidth="1"/>
    <col min="32" max="34" width="12" style="39" hidden="1" customWidth="1"/>
    <col min="35" max="37" width="12" style="74" customWidth="1"/>
    <col min="38" max="44" width="12" style="23" customWidth="1"/>
    <col min="45" max="47" width="12" style="87" customWidth="1"/>
    <col min="48" max="48" width="17" style="60" customWidth="1"/>
    <col min="49" max="49" width="12.85546875" style="43" bestFit="1" customWidth="1"/>
    <col min="50" max="50" width="13" style="43" customWidth="1"/>
    <col min="51" max="52" width="11.42578125" style="43"/>
    <col min="53" max="53" width="11.42578125" style="43" customWidth="1"/>
    <col min="54" max="54" width="11.42578125" style="43"/>
    <col min="55" max="55" width="14.85546875" style="2" bestFit="1" customWidth="1"/>
    <col min="56" max="57" width="11.42578125" style="23"/>
    <col min="58" max="58" width="11.42578125" style="20"/>
    <col min="59" max="59" width="14" style="39" bestFit="1" customWidth="1"/>
    <col min="60" max="61" width="13" style="39" customWidth="1"/>
    <col min="62" max="64" width="13" style="45" hidden="1" customWidth="1"/>
    <col min="65" max="67" width="13" style="74" hidden="1" customWidth="1"/>
    <col min="68" max="71" width="13" style="23" hidden="1" customWidth="1"/>
    <col min="72" max="74" width="13" style="23" customWidth="1"/>
    <col min="75" max="76" width="13" style="87" customWidth="1"/>
    <col min="77" max="77" width="11.42578125" style="92"/>
    <col min="78" max="16384" width="11.42578125" style="1"/>
  </cols>
  <sheetData>
    <row r="1" spans="1:85" ht="77.25" customHeight="1" thickBot="1" x14ac:dyDescent="0.25">
      <c r="A1" s="98" t="s">
        <v>14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100"/>
      <c r="AV1" s="98" t="s">
        <v>13</v>
      </c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100"/>
      <c r="CA1" s="42"/>
      <c r="CB1" s="42"/>
      <c r="CC1" s="42"/>
      <c r="CD1" s="44"/>
      <c r="CE1" s="44"/>
      <c r="CF1" s="44"/>
      <c r="CG1" s="44"/>
    </row>
    <row r="2" spans="1:85" ht="21.75" customHeight="1" x14ac:dyDescent="0.25">
      <c r="A2" s="62"/>
      <c r="B2" s="101"/>
      <c r="C2" s="101"/>
      <c r="D2" s="101"/>
      <c r="E2" s="82"/>
      <c r="F2" s="82"/>
      <c r="G2" s="82"/>
      <c r="I2" s="81"/>
      <c r="J2" s="81"/>
      <c r="K2" s="81"/>
      <c r="L2" s="81"/>
      <c r="M2" s="81"/>
      <c r="R2" s="81"/>
      <c r="S2" s="81"/>
      <c r="T2" s="81"/>
      <c r="U2" s="81"/>
      <c r="AU2" s="83"/>
      <c r="AV2" s="62"/>
      <c r="AW2" s="101"/>
      <c r="AX2" s="101"/>
      <c r="AY2" s="101"/>
      <c r="AZ2" s="20"/>
      <c r="BA2" s="20"/>
      <c r="BB2" s="20"/>
      <c r="BY2" s="88"/>
      <c r="BZ2" s="78"/>
    </row>
    <row r="3" spans="1:85" ht="18" customHeight="1" thickBot="1" x14ac:dyDescent="0.3">
      <c r="A3" s="63" t="s">
        <v>12</v>
      </c>
      <c r="B3" s="61"/>
      <c r="C3" s="61"/>
      <c r="D3" s="61"/>
      <c r="E3" s="61"/>
      <c r="F3" s="61"/>
      <c r="G3" s="82"/>
      <c r="I3" s="81"/>
      <c r="J3" s="81"/>
      <c r="K3" s="81"/>
      <c r="L3" s="81"/>
      <c r="M3" s="81"/>
      <c r="R3" s="81"/>
      <c r="S3" s="81"/>
      <c r="T3" s="81"/>
      <c r="U3" s="81"/>
      <c r="AU3" s="84"/>
      <c r="AV3" s="61" t="s">
        <v>87</v>
      </c>
      <c r="AW3" s="61"/>
      <c r="AX3" s="61"/>
      <c r="AY3" s="61"/>
      <c r="AZ3" s="61"/>
      <c r="BA3" s="61"/>
      <c r="BB3" s="20"/>
      <c r="BY3" s="88"/>
      <c r="BZ3" s="78"/>
    </row>
    <row r="4" spans="1:85" ht="18" customHeight="1" x14ac:dyDescent="0.25">
      <c r="A4" s="49" t="s">
        <v>0</v>
      </c>
      <c r="B4" s="50" t="s">
        <v>1</v>
      </c>
      <c r="C4" s="50" t="s">
        <v>2</v>
      </c>
      <c r="D4" s="50" t="s">
        <v>3</v>
      </c>
      <c r="E4" s="50" t="s">
        <v>4</v>
      </c>
      <c r="F4" s="50" t="s">
        <v>5</v>
      </c>
      <c r="G4" s="51" t="s">
        <v>6</v>
      </c>
      <c r="I4" s="81"/>
      <c r="J4" s="81"/>
      <c r="K4" s="81"/>
      <c r="L4" s="81"/>
      <c r="M4" s="81"/>
      <c r="R4" s="81"/>
      <c r="S4" s="81"/>
      <c r="T4" s="81"/>
      <c r="U4" s="81"/>
      <c r="AU4" s="84"/>
      <c r="AV4" s="49" t="s">
        <v>0</v>
      </c>
      <c r="AW4" s="50" t="s">
        <v>1</v>
      </c>
      <c r="AX4" s="50" t="s">
        <v>2</v>
      </c>
      <c r="AY4" s="50" t="s">
        <v>3</v>
      </c>
      <c r="AZ4" s="50" t="s">
        <v>4</v>
      </c>
      <c r="BA4" s="50" t="s">
        <v>5</v>
      </c>
      <c r="BB4" s="51" t="s">
        <v>6</v>
      </c>
      <c r="BY4" s="88"/>
      <c r="BZ4" s="78"/>
    </row>
    <row r="5" spans="1:85" ht="18" customHeight="1" x14ac:dyDescent="0.25">
      <c r="A5" s="7" t="s">
        <v>7</v>
      </c>
      <c r="B5" s="48">
        <v>140</v>
      </c>
      <c r="C5" s="48">
        <v>140</v>
      </c>
      <c r="D5" s="48">
        <v>140</v>
      </c>
      <c r="E5" s="48">
        <v>140</v>
      </c>
      <c r="F5" s="48">
        <v>140</v>
      </c>
      <c r="G5" s="52">
        <v>140</v>
      </c>
      <c r="H5" s="27" t="s">
        <v>75</v>
      </c>
      <c r="I5" s="81">
        <v>438</v>
      </c>
      <c r="J5" s="81">
        <v>441</v>
      </c>
      <c r="K5" s="81">
        <v>447</v>
      </c>
      <c r="L5" s="81">
        <v>450</v>
      </c>
      <c r="M5" s="81">
        <v>453</v>
      </c>
      <c r="N5" s="9">
        <v>463</v>
      </c>
      <c r="O5" s="9">
        <v>473</v>
      </c>
      <c r="Q5" s="9">
        <v>473</v>
      </c>
      <c r="R5" s="81">
        <v>476</v>
      </c>
      <c r="S5" s="81">
        <v>478</v>
      </c>
      <c r="T5" s="81">
        <v>482</v>
      </c>
      <c r="U5" s="81">
        <v>485</v>
      </c>
      <c r="V5" s="17" t="s">
        <v>43</v>
      </c>
      <c r="W5" s="17" t="s">
        <v>44</v>
      </c>
      <c r="X5" s="17" t="s">
        <v>46</v>
      </c>
      <c r="Y5" s="17" t="s">
        <v>47</v>
      </c>
      <c r="Z5" s="23" t="s">
        <v>49</v>
      </c>
      <c r="AA5" s="23" t="s">
        <v>51</v>
      </c>
      <c r="AB5" s="23" t="s">
        <v>57</v>
      </c>
      <c r="AC5" s="39" t="s">
        <v>58</v>
      </c>
      <c r="AD5" s="39" t="s">
        <v>60</v>
      </c>
      <c r="AE5" s="39" t="s">
        <v>62</v>
      </c>
      <c r="AF5" s="45" t="s">
        <v>64</v>
      </c>
      <c r="AG5" s="45" t="s">
        <v>65</v>
      </c>
      <c r="AH5" s="45" t="s">
        <v>66</v>
      </c>
      <c r="AI5" s="74" t="s">
        <v>67</v>
      </c>
      <c r="AJ5" s="74" t="s">
        <v>68</v>
      </c>
      <c r="AK5" s="74" t="s">
        <v>69</v>
      </c>
      <c r="AL5" s="23" t="s">
        <v>70</v>
      </c>
      <c r="AM5" s="23" t="s">
        <v>71</v>
      </c>
      <c r="AN5" s="23" t="s">
        <v>72</v>
      </c>
      <c r="AO5" s="23" t="s">
        <v>73</v>
      </c>
      <c r="AP5" s="39" t="s">
        <v>74</v>
      </c>
      <c r="AQ5" s="39" t="s">
        <v>88</v>
      </c>
      <c r="AR5" s="39" t="s">
        <v>90</v>
      </c>
      <c r="AS5" s="87" t="s">
        <v>92</v>
      </c>
      <c r="AT5" s="87" t="s">
        <v>95</v>
      </c>
      <c r="AU5" s="84" t="s">
        <v>96</v>
      </c>
      <c r="AV5" s="7" t="s">
        <v>7</v>
      </c>
      <c r="AW5" s="48">
        <v>140</v>
      </c>
      <c r="AX5" s="48">
        <v>140</v>
      </c>
      <c r="AY5" s="48">
        <v>140</v>
      </c>
      <c r="AZ5" s="48">
        <v>140</v>
      </c>
      <c r="BA5" s="48">
        <v>140</v>
      </c>
      <c r="BB5" s="52">
        <v>140</v>
      </c>
      <c r="BC5" s="27" t="s">
        <v>75</v>
      </c>
      <c r="BD5" s="23" t="s">
        <v>48</v>
      </c>
      <c r="BE5" s="23" t="s">
        <v>50</v>
      </c>
      <c r="BF5" s="34" t="s">
        <v>56</v>
      </c>
      <c r="BG5" s="39" t="s">
        <v>59</v>
      </c>
      <c r="BH5" s="39" t="s">
        <v>61</v>
      </c>
      <c r="BI5" s="39" t="s">
        <v>63</v>
      </c>
      <c r="BJ5" s="45" t="s">
        <v>76</v>
      </c>
      <c r="BK5" s="45" t="s">
        <v>77</v>
      </c>
      <c r="BL5" s="45" t="s">
        <v>78</v>
      </c>
      <c r="BM5" s="74" t="s">
        <v>79</v>
      </c>
      <c r="BN5" s="74" t="s">
        <v>80</v>
      </c>
      <c r="BO5" s="74" t="s">
        <v>81</v>
      </c>
      <c r="BP5" s="23" t="s">
        <v>82</v>
      </c>
      <c r="BQ5" s="23" t="s">
        <v>83</v>
      </c>
      <c r="BR5" s="23" t="s">
        <v>84</v>
      </c>
      <c r="BS5" s="23" t="s">
        <v>85</v>
      </c>
      <c r="BT5" s="39" t="s">
        <v>86</v>
      </c>
      <c r="BU5" s="39" t="s">
        <v>89</v>
      </c>
      <c r="BV5" s="39" t="s">
        <v>91</v>
      </c>
      <c r="BW5" s="87" t="s">
        <v>93</v>
      </c>
      <c r="BX5" s="87" t="s">
        <v>94</v>
      </c>
      <c r="BY5" s="87" t="s">
        <v>97</v>
      </c>
      <c r="BZ5" s="78"/>
    </row>
    <row r="6" spans="1:85" ht="18" customHeight="1" thickBot="1" x14ac:dyDescent="0.3">
      <c r="A6" s="53" t="s">
        <v>10</v>
      </c>
      <c r="B6" s="54">
        <v>35.6</v>
      </c>
      <c r="C6" s="54">
        <v>35.6</v>
      </c>
      <c r="D6" s="55">
        <v>35.6</v>
      </c>
      <c r="E6" s="55">
        <v>35.6</v>
      </c>
      <c r="F6" s="55">
        <v>35.6</v>
      </c>
      <c r="G6" s="56">
        <v>35.6</v>
      </c>
      <c r="H6" s="27"/>
      <c r="I6" s="26">
        <v>38.700000000000003</v>
      </c>
      <c r="J6" s="26">
        <v>34.770000000000003</v>
      </c>
      <c r="K6" s="26">
        <v>37.54</v>
      </c>
      <c r="L6" s="26">
        <v>35.56</v>
      </c>
      <c r="M6" s="26"/>
      <c r="N6" s="28">
        <v>37.9</v>
      </c>
      <c r="O6" s="29">
        <v>37.81</v>
      </c>
      <c r="P6" s="28"/>
      <c r="Q6" s="9">
        <v>37.81</v>
      </c>
      <c r="R6" s="81">
        <v>37.57</v>
      </c>
      <c r="S6" s="81">
        <v>38.450000000000003</v>
      </c>
      <c r="T6" s="81">
        <v>35.97</v>
      </c>
      <c r="U6" s="81">
        <v>34.659999999999997</v>
      </c>
      <c r="V6" s="17">
        <v>37.6</v>
      </c>
      <c r="W6" s="17">
        <v>37.25</v>
      </c>
      <c r="X6" s="17">
        <v>38.5</v>
      </c>
      <c r="Z6" s="23">
        <v>38.06</v>
      </c>
      <c r="AA6" s="23">
        <v>36.81</v>
      </c>
      <c r="AB6" s="25">
        <v>38.819512195121952</v>
      </c>
      <c r="AC6" s="39">
        <v>38.93</v>
      </c>
      <c r="AD6" s="39">
        <v>36.799999999999997</v>
      </c>
      <c r="AE6" s="39">
        <v>38.799999999999997</v>
      </c>
      <c r="AF6" s="45">
        <v>35.43</v>
      </c>
      <c r="AG6" s="45">
        <v>34.42</v>
      </c>
      <c r="AH6" s="45">
        <v>36.71</v>
      </c>
      <c r="AI6" s="74">
        <v>33.06</v>
      </c>
      <c r="AJ6" s="74">
        <v>39.676923076923075</v>
      </c>
      <c r="AK6" s="74">
        <v>37.67</v>
      </c>
      <c r="AL6" s="23">
        <v>33.18</v>
      </c>
      <c r="AM6" s="23">
        <v>35.49</v>
      </c>
      <c r="AN6" s="23">
        <v>36.03</v>
      </c>
      <c r="AO6" s="23">
        <v>33.380000000000003</v>
      </c>
      <c r="AP6" s="39">
        <v>36.799999999999997</v>
      </c>
      <c r="AQ6" s="39">
        <v>37.5</v>
      </c>
      <c r="AR6" s="39">
        <v>37.200000000000003</v>
      </c>
      <c r="AS6" s="87">
        <v>40.299999999999997</v>
      </c>
      <c r="AT6" s="87">
        <v>34.700000000000003</v>
      </c>
      <c r="AU6" s="84">
        <v>35.6</v>
      </c>
      <c r="AV6" s="53" t="s">
        <v>10</v>
      </c>
      <c r="AW6" s="54">
        <v>39.6</v>
      </c>
      <c r="AX6" s="54">
        <v>39.6</v>
      </c>
      <c r="AY6" s="55">
        <v>39.6</v>
      </c>
      <c r="AZ6" s="55">
        <v>39.6</v>
      </c>
      <c r="BA6" s="55">
        <v>39.6</v>
      </c>
      <c r="BB6" s="56">
        <v>39.6</v>
      </c>
      <c r="BC6" s="27"/>
      <c r="BD6" s="24">
        <v>43.78</v>
      </c>
      <c r="BE6" s="24">
        <v>43.48</v>
      </c>
      <c r="BF6" s="34">
        <v>41.7</v>
      </c>
      <c r="BG6" s="39">
        <v>40.72</v>
      </c>
      <c r="BH6" s="39">
        <v>43.1</v>
      </c>
      <c r="BI6" s="39">
        <v>43.8</v>
      </c>
      <c r="BJ6" s="45">
        <v>35.35</v>
      </c>
      <c r="BK6" s="45">
        <v>42.9</v>
      </c>
      <c r="BL6" s="45">
        <v>39.840000000000003</v>
      </c>
      <c r="BM6" s="74">
        <v>40.99</v>
      </c>
      <c r="BN6" s="74">
        <v>44.543478260869563</v>
      </c>
      <c r="BO6" s="74">
        <v>44.79</v>
      </c>
      <c r="BP6" s="23">
        <v>40.26</v>
      </c>
      <c r="BQ6" s="23">
        <v>43.3</v>
      </c>
      <c r="BR6" s="23">
        <v>42.77</v>
      </c>
      <c r="BS6" s="23">
        <v>39.83</v>
      </c>
      <c r="BT6" s="39">
        <v>39.700000000000003</v>
      </c>
      <c r="BU6" s="39">
        <v>40.6</v>
      </c>
      <c r="BV6" s="39">
        <v>40</v>
      </c>
      <c r="BW6" s="87">
        <v>41.9</v>
      </c>
      <c r="BX6" s="87">
        <v>40.6</v>
      </c>
      <c r="BY6" s="89">
        <v>39.6</v>
      </c>
      <c r="BZ6" s="78"/>
    </row>
    <row r="7" spans="1:85" ht="18" customHeight="1" x14ac:dyDescent="0.25">
      <c r="A7" s="62" t="s">
        <v>45</v>
      </c>
      <c r="B7" s="82"/>
      <c r="C7" s="82"/>
      <c r="D7" s="82"/>
      <c r="E7" s="82"/>
      <c r="F7" s="82"/>
      <c r="G7" s="82"/>
      <c r="I7" s="81"/>
      <c r="J7" s="81"/>
      <c r="K7" s="81"/>
      <c r="L7" s="81"/>
      <c r="M7" s="81"/>
      <c r="R7" s="81"/>
      <c r="S7" s="81"/>
      <c r="T7" s="81"/>
      <c r="U7" s="81"/>
      <c r="AF7" s="45"/>
      <c r="AG7" s="45"/>
      <c r="AH7" s="45"/>
      <c r="AP7" s="39"/>
      <c r="AQ7" s="39"/>
      <c r="AR7" s="39"/>
      <c r="AU7" s="84"/>
      <c r="AV7" s="62" t="s">
        <v>45</v>
      </c>
      <c r="AW7" s="93"/>
      <c r="AX7" s="93"/>
      <c r="AY7" s="93"/>
      <c r="AZ7" s="93"/>
      <c r="BA7" s="93"/>
      <c r="BB7" s="93"/>
      <c r="BT7" s="39"/>
      <c r="BU7" s="39"/>
      <c r="BV7" s="39"/>
      <c r="BY7" s="88"/>
      <c r="BZ7" s="78"/>
    </row>
    <row r="8" spans="1:85" ht="18" customHeight="1" thickBot="1" x14ac:dyDescent="0.3">
      <c r="A8" s="64">
        <v>2</v>
      </c>
      <c r="B8" s="8">
        <v>44892</v>
      </c>
      <c r="C8" s="81"/>
      <c r="D8" s="81"/>
      <c r="E8" s="81"/>
      <c r="F8" s="81"/>
      <c r="G8" s="82"/>
      <c r="I8" s="81"/>
      <c r="J8" s="81"/>
      <c r="K8" s="81"/>
      <c r="L8" s="81"/>
      <c r="M8" s="81"/>
      <c r="R8" s="81"/>
      <c r="S8" s="81"/>
      <c r="T8" s="81"/>
      <c r="U8" s="81"/>
      <c r="AF8" s="45"/>
      <c r="AG8" s="45"/>
      <c r="AH8" s="45"/>
      <c r="AP8" s="39"/>
      <c r="AQ8" s="39"/>
      <c r="AR8" s="39"/>
      <c r="AU8" s="84"/>
      <c r="AV8" s="64">
        <v>2</v>
      </c>
      <c r="AW8" s="8">
        <v>44892</v>
      </c>
      <c r="AX8" s="94"/>
      <c r="AY8" s="94"/>
      <c r="AZ8" s="94"/>
      <c r="BA8" s="94"/>
      <c r="BB8" s="95"/>
      <c r="BT8" s="39"/>
      <c r="BU8" s="39"/>
      <c r="BV8" s="39"/>
      <c r="BY8" s="88"/>
      <c r="BZ8" s="78"/>
    </row>
    <row r="9" spans="1:85" ht="18" customHeight="1" x14ac:dyDescent="0.25">
      <c r="A9" s="57" t="s">
        <v>0</v>
      </c>
      <c r="B9" s="58" t="s">
        <v>1</v>
      </c>
      <c r="C9" s="58" t="s">
        <v>2</v>
      </c>
      <c r="D9" s="58" t="s">
        <v>3</v>
      </c>
      <c r="E9" s="58" t="s">
        <v>4</v>
      </c>
      <c r="F9" s="58" t="s">
        <v>5</v>
      </c>
      <c r="G9" s="59" t="s">
        <v>6</v>
      </c>
      <c r="I9" s="81" t="s">
        <v>14</v>
      </c>
      <c r="J9" s="81"/>
      <c r="K9" s="81"/>
      <c r="L9" s="81"/>
      <c r="M9" s="81"/>
      <c r="R9" s="81"/>
      <c r="S9" s="81"/>
      <c r="T9" s="81"/>
      <c r="U9" s="81"/>
      <c r="AF9" s="45"/>
      <c r="AG9" s="45"/>
      <c r="AH9" s="45"/>
      <c r="AP9" s="39"/>
      <c r="AQ9" s="39"/>
      <c r="AR9" s="39"/>
      <c r="AU9" s="84"/>
      <c r="AV9" s="57" t="s">
        <v>0</v>
      </c>
      <c r="AW9" s="58" t="s">
        <v>1</v>
      </c>
      <c r="AX9" s="58" t="s">
        <v>2</v>
      </c>
      <c r="AY9" s="58" t="s">
        <v>3</v>
      </c>
      <c r="AZ9" s="58" t="s">
        <v>4</v>
      </c>
      <c r="BA9" s="58" t="s">
        <v>5</v>
      </c>
      <c r="BB9" s="59" t="s">
        <v>6</v>
      </c>
      <c r="BT9" s="39"/>
      <c r="BU9" s="39"/>
      <c r="BV9" s="39"/>
      <c r="BY9" s="88"/>
      <c r="BZ9" s="78"/>
    </row>
    <row r="10" spans="1:85" ht="18" customHeight="1" x14ac:dyDescent="0.25">
      <c r="A10" s="7" t="s">
        <v>7</v>
      </c>
      <c r="B10" s="48">
        <v>140</v>
      </c>
      <c r="C10" s="48">
        <v>140</v>
      </c>
      <c r="D10" s="48">
        <v>140</v>
      </c>
      <c r="E10" s="48">
        <v>140</v>
      </c>
      <c r="F10" s="48">
        <v>140</v>
      </c>
      <c r="G10" s="52">
        <v>140</v>
      </c>
      <c r="I10" s="97" t="s">
        <v>15</v>
      </c>
      <c r="J10" s="97"/>
      <c r="K10" s="81"/>
      <c r="L10" s="81"/>
      <c r="M10" s="81"/>
      <c r="R10" s="81"/>
      <c r="S10" s="81"/>
      <c r="T10" s="81"/>
      <c r="U10" s="81"/>
      <c r="AF10" s="45"/>
      <c r="AG10" s="45"/>
      <c r="AH10" s="45"/>
      <c r="AP10" s="39"/>
      <c r="AQ10" s="39"/>
      <c r="AR10" s="39"/>
      <c r="AU10" s="84"/>
      <c r="AV10" s="7" t="s">
        <v>7</v>
      </c>
      <c r="AW10" s="48">
        <v>140</v>
      </c>
      <c r="AX10" s="48">
        <v>140</v>
      </c>
      <c r="AY10" s="48">
        <v>140</v>
      </c>
      <c r="AZ10" s="48">
        <v>140</v>
      </c>
      <c r="BA10" s="48">
        <v>140</v>
      </c>
      <c r="BB10" s="52">
        <v>140</v>
      </c>
      <c r="BT10" s="39"/>
      <c r="BU10" s="39"/>
      <c r="BV10" s="39"/>
      <c r="BY10" s="88"/>
      <c r="BZ10" s="78"/>
    </row>
    <row r="11" spans="1:85" ht="18" customHeight="1" x14ac:dyDescent="0.25">
      <c r="A11" s="7" t="s">
        <v>8</v>
      </c>
      <c r="B11" s="10">
        <v>4810</v>
      </c>
      <c r="C11" s="10">
        <v>4780</v>
      </c>
      <c r="D11" s="10">
        <v>4820</v>
      </c>
      <c r="E11" s="10">
        <v>4790</v>
      </c>
      <c r="F11" s="10">
        <v>4790</v>
      </c>
      <c r="G11" s="11">
        <f>SUM(B11:F11)</f>
        <v>23990</v>
      </c>
      <c r="I11" s="81"/>
      <c r="J11" s="81"/>
      <c r="K11" s="81"/>
      <c r="L11" s="81"/>
      <c r="M11" s="81"/>
      <c r="R11" s="81"/>
      <c r="S11" s="81"/>
      <c r="T11" s="81"/>
      <c r="U11" s="81"/>
      <c r="AF11" s="45"/>
      <c r="AG11" s="45"/>
      <c r="AH11" s="45"/>
      <c r="AP11" s="39"/>
      <c r="AQ11" s="39"/>
      <c r="AR11" s="39"/>
      <c r="AU11" s="84"/>
      <c r="AV11" s="7" t="s">
        <v>8</v>
      </c>
      <c r="AW11" s="10">
        <v>5400</v>
      </c>
      <c r="AX11" s="10">
        <v>5320</v>
      </c>
      <c r="AY11" s="10">
        <v>5400</v>
      </c>
      <c r="AZ11" s="10">
        <v>5200</v>
      </c>
      <c r="BA11" s="10">
        <v>5440</v>
      </c>
      <c r="BB11" s="11">
        <f>SUM(AW11:BA11)</f>
        <v>26760</v>
      </c>
      <c r="BT11" s="39"/>
      <c r="BU11" s="39"/>
      <c r="BV11" s="39"/>
      <c r="BY11" s="88"/>
      <c r="BZ11" s="78"/>
    </row>
    <row r="12" spans="1:85" ht="18" customHeight="1" x14ac:dyDescent="0.25">
      <c r="A12" s="7" t="s">
        <v>9</v>
      </c>
      <c r="B12" s="10">
        <v>80</v>
      </c>
      <c r="C12" s="10">
        <v>80</v>
      </c>
      <c r="D12" s="10">
        <v>80</v>
      </c>
      <c r="E12" s="10">
        <v>80</v>
      </c>
      <c r="F12" s="10">
        <v>80</v>
      </c>
      <c r="G12" s="11">
        <f>SUM(B12:F12)</f>
        <v>400</v>
      </c>
      <c r="I12" s="81">
        <v>438</v>
      </c>
      <c r="J12" s="81">
        <v>441</v>
      </c>
      <c r="K12" s="81">
        <v>447</v>
      </c>
      <c r="L12" s="81">
        <v>450</v>
      </c>
      <c r="M12" s="81">
        <v>453</v>
      </c>
      <c r="N12" s="9">
        <v>463</v>
      </c>
      <c r="O12" s="9">
        <v>468</v>
      </c>
      <c r="P12" s="9">
        <v>471</v>
      </c>
      <c r="Q12" s="9">
        <v>473</v>
      </c>
      <c r="R12" s="81">
        <v>476</v>
      </c>
      <c r="S12" s="81">
        <v>478</v>
      </c>
      <c r="T12" s="81">
        <v>482</v>
      </c>
      <c r="U12" s="81">
        <v>485</v>
      </c>
      <c r="V12" s="17" t="s">
        <v>43</v>
      </c>
      <c r="W12" s="17" t="s">
        <v>44</v>
      </c>
      <c r="X12" s="17" t="s">
        <v>46</v>
      </c>
      <c r="Y12" s="17" t="s">
        <v>47</v>
      </c>
      <c r="Z12" s="23" t="s">
        <v>49</v>
      </c>
      <c r="AA12" s="23" t="s">
        <v>51</v>
      </c>
      <c r="AB12" s="23" t="s">
        <v>57</v>
      </c>
      <c r="AC12" s="39" t="s">
        <v>58</v>
      </c>
      <c r="AD12" s="39" t="s">
        <v>60</v>
      </c>
      <c r="AE12" s="39" t="s">
        <v>62</v>
      </c>
      <c r="AF12" s="45" t="s">
        <v>64</v>
      </c>
      <c r="AG12" s="45" t="s">
        <v>65</v>
      </c>
      <c r="AH12" s="45" t="s">
        <v>66</v>
      </c>
      <c r="AI12" s="74" t="s">
        <v>67</v>
      </c>
      <c r="AJ12" s="74" t="s">
        <v>68</v>
      </c>
      <c r="AK12" s="74" t="s">
        <v>69</v>
      </c>
      <c r="AL12" s="23" t="s">
        <v>70</v>
      </c>
      <c r="AM12" s="23" t="s">
        <v>71</v>
      </c>
      <c r="AN12" s="23" t="s">
        <v>72</v>
      </c>
      <c r="AO12" s="23" t="s">
        <v>73</v>
      </c>
      <c r="AP12" s="39" t="s">
        <v>74</v>
      </c>
      <c r="AQ12" s="39" t="s">
        <v>88</v>
      </c>
      <c r="AR12" s="39" t="s">
        <v>90</v>
      </c>
      <c r="AS12" s="87" t="s">
        <v>92</v>
      </c>
      <c r="AT12" s="87" t="s">
        <v>95</v>
      </c>
      <c r="AU12" s="84" t="s">
        <v>96</v>
      </c>
      <c r="AV12" s="7" t="s">
        <v>9</v>
      </c>
      <c r="AW12" s="10">
        <v>80</v>
      </c>
      <c r="AX12" s="10">
        <v>80</v>
      </c>
      <c r="AY12" s="10">
        <v>80</v>
      </c>
      <c r="AZ12" s="10">
        <v>80</v>
      </c>
      <c r="BA12" s="10">
        <v>80</v>
      </c>
      <c r="BB12" s="11">
        <f>SUM(AW12:BA12)</f>
        <v>400</v>
      </c>
      <c r="BD12" s="23" t="s">
        <v>48</v>
      </c>
      <c r="BE12" s="23" t="s">
        <v>50</v>
      </c>
      <c r="BF12" s="34" t="s">
        <v>56</v>
      </c>
      <c r="BG12" s="39" t="s">
        <v>59</v>
      </c>
      <c r="BH12" s="39" t="s">
        <v>61</v>
      </c>
      <c r="BI12" s="39" t="s">
        <v>63</v>
      </c>
      <c r="BJ12" s="45" t="s">
        <v>76</v>
      </c>
      <c r="BK12" s="45" t="s">
        <v>77</v>
      </c>
      <c r="BL12" s="45" t="s">
        <v>78</v>
      </c>
      <c r="BM12" s="74" t="s">
        <v>79</v>
      </c>
      <c r="BN12" s="74" t="s">
        <v>80</v>
      </c>
      <c r="BO12" s="74" t="s">
        <v>81</v>
      </c>
      <c r="BP12" s="23" t="s">
        <v>82</v>
      </c>
      <c r="BQ12" s="23" t="s">
        <v>83</v>
      </c>
      <c r="BR12" s="23" t="s">
        <v>84</v>
      </c>
      <c r="BS12" s="23" t="s">
        <v>85</v>
      </c>
      <c r="BT12" s="39" t="s">
        <v>86</v>
      </c>
      <c r="BU12" s="39" t="s">
        <v>89</v>
      </c>
      <c r="BV12" s="39" t="s">
        <v>91</v>
      </c>
      <c r="BW12" s="87" t="s">
        <v>93</v>
      </c>
      <c r="BX12" s="87" t="s">
        <v>94</v>
      </c>
      <c r="BY12" s="87" t="s">
        <v>97</v>
      </c>
      <c r="BZ12" s="78"/>
    </row>
    <row r="13" spans="1:85" ht="18" customHeight="1" x14ac:dyDescent="0.25">
      <c r="A13" s="7" t="s">
        <v>10</v>
      </c>
      <c r="B13" s="6">
        <f>B11/B12</f>
        <v>60.125</v>
      </c>
      <c r="C13" s="6">
        <f>C11/C12</f>
        <v>59.75</v>
      </c>
      <c r="D13" s="6">
        <f>D11/D12</f>
        <v>60.25</v>
      </c>
      <c r="E13" s="6">
        <f>E11/E12</f>
        <v>59.875</v>
      </c>
      <c r="F13" s="6">
        <f t="shared" ref="F13" si="0">F11/F12</f>
        <v>59.875</v>
      </c>
      <c r="G13" s="12">
        <f>G11/G12</f>
        <v>59.975000000000001</v>
      </c>
      <c r="H13" s="2" t="s">
        <v>10</v>
      </c>
      <c r="I13" s="81">
        <v>58.92</v>
      </c>
      <c r="J13" s="81">
        <v>54.75</v>
      </c>
      <c r="K13" s="14">
        <v>54.583333333333336</v>
      </c>
      <c r="L13" s="81">
        <v>51.86</v>
      </c>
      <c r="M13" s="81">
        <v>57.97</v>
      </c>
      <c r="N13" s="19"/>
      <c r="O13" s="19">
        <v>50.24</v>
      </c>
      <c r="P13" s="19">
        <v>53.33</v>
      </c>
      <c r="Q13" s="19">
        <v>55.714285714285715</v>
      </c>
      <c r="R13" s="18">
        <v>54.96</v>
      </c>
      <c r="S13" s="18">
        <v>54.86</v>
      </c>
      <c r="T13" s="18">
        <v>56.37</v>
      </c>
      <c r="U13" s="18">
        <v>53.32</v>
      </c>
      <c r="V13" s="13">
        <v>57.7</v>
      </c>
      <c r="W13" s="13">
        <v>52</v>
      </c>
      <c r="X13" s="13">
        <v>55.99</v>
      </c>
      <c r="Y13" s="13">
        <v>57.625</v>
      </c>
      <c r="Z13" s="25">
        <v>59.34375</v>
      </c>
      <c r="AA13" s="25">
        <v>57.291666666666664</v>
      </c>
      <c r="AB13" s="25">
        <v>60.5</v>
      </c>
      <c r="AC13" s="40">
        <v>58.71875</v>
      </c>
      <c r="AD13" s="40">
        <v>55.625</v>
      </c>
      <c r="AE13" s="40">
        <v>60.375</v>
      </c>
      <c r="AF13" s="46">
        <v>53.83</v>
      </c>
      <c r="AG13" s="46">
        <v>55.93</v>
      </c>
      <c r="AH13" s="46">
        <v>56.466666666666669</v>
      </c>
      <c r="AI13" s="75">
        <v>52.83</v>
      </c>
      <c r="AJ13" s="75">
        <v>63.125</v>
      </c>
      <c r="AK13" s="75">
        <v>50.6666666666667</v>
      </c>
      <c r="AL13" s="25">
        <v>51.09</v>
      </c>
      <c r="AM13" s="25">
        <v>51.23</v>
      </c>
      <c r="AN13" s="25">
        <v>55.5</v>
      </c>
      <c r="AO13" s="25">
        <v>52.96</v>
      </c>
      <c r="AP13" s="40">
        <v>55.7</v>
      </c>
      <c r="AQ13" s="40">
        <v>59.424999999999997</v>
      </c>
      <c r="AR13" s="40">
        <v>51.475000000000001</v>
      </c>
      <c r="AS13" s="90">
        <v>62.674999999999997</v>
      </c>
      <c r="AT13" s="90">
        <v>58.95</v>
      </c>
      <c r="AU13" s="85">
        <f>G13</f>
        <v>59.975000000000001</v>
      </c>
      <c r="AV13" s="7" t="s">
        <v>10</v>
      </c>
      <c r="AW13" s="6">
        <f>AW11/AW12</f>
        <v>67.5</v>
      </c>
      <c r="AX13" s="6">
        <f>AX11/AX12</f>
        <v>66.5</v>
      </c>
      <c r="AY13" s="6">
        <f>AY11/AY12</f>
        <v>67.5</v>
      </c>
      <c r="AZ13" s="6">
        <f>AZ11/AZ12</f>
        <v>65</v>
      </c>
      <c r="BA13" s="6">
        <f t="shared" ref="BA13" si="1">BA11/BA12</f>
        <v>68</v>
      </c>
      <c r="BB13" s="12">
        <f>BB11/BB12</f>
        <v>66.900000000000006</v>
      </c>
      <c r="BC13" s="2" t="s">
        <v>10</v>
      </c>
      <c r="BD13" s="25">
        <v>67</v>
      </c>
      <c r="BE13" s="25">
        <v>68.040000000000006</v>
      </c>
      <c r="BF13" s="35">
        <v>65.25</v>
      </c>
      <c r="BG13" s="40">
        <v>66.75</v>
      </c>
      <c r="BH13" s="40">
        <v>60.8125</v>
      </c>
      <c r="BI13" s="40">
        <v>67.44</v>
      </c>
      <c r="BJ13" s="46">
        <v>54.19</v>
      </c>
      <c r="BK13" s="46">
        <v>63.13</v>
      </c>
      <c r="BL13" s="46">
        <v>65.066666666666663</v>
      </c>
      <c r="BM13" s="75">
        <v>64.08</v>
      </c>
      <c r="BN13" s="75">
        <v>63.75416666666667</v>
      </c>
      <c r="BO13" s="75">
        <v>63.888888888888886</v>
      </c>
      <c r="BP13" s="25">
        <v>59.43</v>
      </c>
      <c r="BQ13" s="25">
        <v>60.3</v>
      </c>
      <c r="BR13" s="25">
        <v>63.48</v>
      </c>
      <c r="BS13" s="25">
        <v>58.71</v>
      </c>
      <c r="BT13" s="40">
        <v>61.15</v>
      </c>
      <c r="BU13" s="40">
        <v>61.375</v>
      </c>
      <c r="BV13" s="40">
        <v>60.55</v>
      </c>
      <c r="BW13" s="90">
        <v>62.3</v>
      </c>
      <c r="BX13" s="90">
        <v>68.424999999999997</v>
      </c>
      <c r="BY13" s="90">
        <f>BB13</f>
        <v>66.900000000000006</v>
      </c>
      <c r="BZ13" s="78"/>
    </row>
    <row r="14" spans="1:85" ht="18" customHeight="1" thickBot="1" x14ac:dyDescent="0.3">
      <c r="A14" s="53" t="s">
        <v>11</v>
      </c>
      <c r="B14" s="15">
        <f>B13-G6</f>
        <v>24.524999999999999</v>
      </c>
      <c r="C14" s="15">
        <f>C13-G6</f>
        <v>24.15</v>
      </c>
      <c r="D14" s="15">
        <f>D13-G6</f>
        <v>24.65</v>
      </c>
      <c r="E14" s="15">
        <f>E13-G6</f>
        <v>24.274999999999999</v>
      </c>
      <c r="F14" s="15">
        <f>F13-G6</f>
        <v>24.274999999999999</v>
      </c>
      <c r="G14" s="16">
        <f>G13-G6</f>
        <v>24.375</v>
      </c>
      <c r="H14" s="5" t="s">
        <v>11</v>
      </c>
      <c r="I14" s="18">
        <f>I13-I6</f>
        <v>20.22</v>
      </c>
      <c r="J14" s="18">
        <f>J13-J6</f>
        <v>19.979999999999997</v>
      </c>
      <c r="K14" s="18">
        <f>K13-K6</f>
        <v>17.043333333333337</v>
      </c>
      <c r="L14" s="81">
        <v>16.3</v>
      </c>
      <c r="M14" s="81">
        <v>17.8</v>
      </c>
      <c r="N14" s="19">
        <v>56.5</v>
      </c>
      <c r="O14" s="19">
        <v>50.2</v>
      </c>
      <c r="P14" s="19">
        <v>18.399999999999999</v>
      </c>
      <c r="Q14" s="19">
        <v>17.904285714285713</v>
      </c>
      <c r="R14" s="18">
        <f>R13-R6</f>
        <v>17.39</v>
      </c>
      <c r="S14" s="18">
        <f>S13-S6</f>
        <v>16.409999999999997</v>
      </c>
      <c r="T14" s="18">
        <f>T13-T6</f>
        <v>20.399999999999999</v>
      </c>
      <c r="U14" s="18">
        <f>U13-U6</f>
        <v>18.660000000000004</v>
      </c>
      <c r="V14" s="13">
        <f>+V13-V6</f>
        <v>20.100000000000001</v>
      </c>
      <c r="W14" s="13">
        <f>+W13-W6</f>
        <v>14.75</v>
      </c>
      <c r="X14" s="13">
        <f>+X13-X6</f>
        <v>17.490000000000002</v>
      </c>
      <c r="Y14" s="13">
        <v>19.125</v>
      </c>
      <c r="Z14" s="25">
        <v>21.283749999999998</v>
      </c>
      <c r="AA14" s="25">
        <v>20.481666666666662</v>
      </c>
      <c r="AB14" s="25">
        <v>25.479999999999997</v>
      </c>
      <c r="AC14" s="41">
        <v>19.78875</v>
      </c>
      <c r="AD14" s="41">
        <v>18.825000000000003</v>
      </c>
      <c r="AE14" s="41">
        <v>21.575000000000003</v>
      </c>
      <c r="AF14" s="47">
        <v>18.399999999999999</v>
      </c>
      <c r="AG14" s="47">
        <v>21.509999999999998</v>
      </c>
      <c r="AH14" s="47">
        <v>19.758333333333333</v>
      </c>
      <c r="AI14" s="76">
        <v>19.769999999999996</v>
      </c>
      <c r="AJ14" s="76">
        <v>23.448076923076925</v>
      </c>
      <c r="AK14" s="76">
        <v>12.996666666666698</v>
      </c>
      <c r="AL14" s="30">
        <v>17.910000000000004</v>
      </c>
      <c r="AM14" s="30">
        <v>15.739999999999995</v>
      </c>
      <c r="AN14" s="30">
        <v>19.47</v>
      </c>
      <c r="AO14" s="30">
        <v>19.579999999999998</v>
      </c>
      <c r="AP14" s="41">
        <v>18.900000000000006</v>
      </c>
      <c r="AQ14" s="41">
        <v>21.924999999999997</v>
      </c>
      <c r="AR14" s="41">
        <v>51.475000000000001</v>
      </c>
      <c r="AS14" s="91">
        <v>22.375</v>
      </c>
      <c r="AT14" s="91">
        <v>24.25</v>
      </c>
      <c r="AU14" s="86">
        <f>AU13-AU6</f>
        <v>24.375</v>
      </c>
      <c r="AV14" s="53" t="s">
        <v>11</v>
      </c>
      <c r="AW14" s="15">
        <f>AW13-BB6</f>
        <v>27.9</v>
      </c>
      <c r="AX14" s="15">
        <f>AX13-BB6</f>
        <v>26.9</v>
      </c>
      <c r="AY14" s="15">
        <f>AY13-BB6</f>
        <v>27.9</v>
      </c>
      <c r="AZ14" s="15">
        <f>AZ13-BB6</f>
        <v>25.4</v>
      </c>
      <c r="BA14" s="15">
        <f>BA13-BB6</f>
        <v>28.4</v>
      </c>
      <c r="BB14" s="16">
        <f>BB13-BB6</f>
        <v>27.300000000000004</v>
      </c>
      <c r="BC14" s="5" t="s">
        <v>11</v>
      </c>
      <c r="BD14" s="25">
        <v>23.22</v>
      </c>
      <c r="BE14" s="30">
        <v>24.6</v>
      </c>
      <c r="BF14" s="36">
        <v>29.9</v>
      </c>
      <c r="BG14" s="41">
        <v>26.03</v>
      </c>
      <c r="BH14" s="41">
        <v>17.712499999999999</v>
      </c>
      <c r="BI14" s="41">
        <v>23.6</v>
      </c>
      <c r="BJ14" s="47">
        <v>18.839999999999996</v>
      </c>
      <c r="BK14" s="47">
        <v>20.230000000000004</v>
      </c>
      <c r="BL14" s="47">
        <v>25.226860841423942</v>
      </c>
      <c r="BM14" s="76">
        <v>23.089999999999996</v>
      </c>
      <c r="BN14" s="76">
        <v>19.210688405797107</v>
      </c>
      <c r="BO14" s="76">
        <v>19.098888888888887</v>
      </c>
      <c r="BP14" s="30">
        <v>19.170000000000002</v>
      </c>
      <c r="BQ14" s="30">
        <v>17</v>
      </c>
      <c r="BR14" s="30">
        <v>20.709999999999994</v>
      </c>
      <c r="BS14" s="30">
        <v>18.880000000000003</v>
      </c>
      <c r="BT14" s="41">
        <v>21.449999999999996</v>
      </c>
      <c r="BU14" s="41">
        <v>20.774999999999999</v>
      </c>
      <c r="BV14" s="41">
        <v>60.55</v>
      </c>
      <c r="BW14" s="91">
        <v>20.399999999999999</v>
      </c>
      <c r="BX14" s="91">
        <v>27.824999999999996</v>
      </c>
      <c r="BY14" s="91">
        <f>BY13-BY6</f>
        <v>27.300000000000004</v>
      </c>
      <c r="BZ14" s="78"/>
    </row>
    <row r="15" spans="1:85" ht="18" customHeight="1" x14ac:dyDescent="0.25">
      <c r="A15" s="62"/>
      <c r="B15" s="82"/>
      <c r="C15" s="82"/>
      <c r="D15" s="82"/>
      <c r="E15" s="82"/>
      <c r="F15" s="82"/>
      <c r="G15" s="82"/>
      <c r="H15" s="4"/>
      <c r="I15" s="14"/>
      <c r="J15" s="14"/>
      <c r="K15" s="14"/>
      <c r="L15" s="81"/>
      <c r="M15" s="81"/>
      <c r="R15" s="81"/>
      <c r="S15" s="81"/>
      <c r="T15" s="81"/>
      <c r="U15" s="81"/>
      <c r="AF15" s="45"/>
      <c r="AG15" s="45"/>
      <c r="AH15" s="45"/>
      <c r="AP15" s="39"/>
      <c r="AQ15" s="39"/>
      <c r="AR15" s="39"/>
      <c r="AU15" s="84"/>
      <c r="AV15" s="62"/>
      <c r="AW15" s="95"/>
      <c r="AX15" s="95"/>
      <c r="AY15" s="95"/>
      <c r="AZ15" s="95"/>
      <c r="BA15" s="95"/>
      <c r="BB15" s="95"/>
      <c r="BC15" s="4"/>
      <c r="BT15" s="39"/>
      <c r="BU15" s="39"/>
      <c r="BV15" s="39"/>
      <c r="BY15" s="88"/>
      <c r="BZ15" s="78"/>
    </row>
    <row r="16" spans="1:85" ht="18" customHeight="1" thickBot="1" x14ac:dyDescent="0.3">
      <c r="A16" s="64">
        <f>A8+1</f>
        <v>3</v>
      </c>
      <c r="B16" s="8">
        <f>B8+1</f>
        <v>44893</v>
      </c>
      <c r="C16" s="81"/>
      <c r="D16" s="81"/>
      <c r="E16" s="81"/>
      <c r="F16" s="81"/>
      <c r="G16" s="82"/>
      <c r="I16" s="81"/>
      <c r="J16" s="81"/>
      <c r="K16" s="81"/>
      <c r="L16" s="81"/>
      <c r="M16" s="81"/>
      <c r="R16" s="81"/>
      <c r="S16" s="81"/>
      <c r="T16" s="81"/>
      <c r="U16" s="81"/>
      <c r="AF16" s="45"/>
      <c r="AG16" s="45"/>
      <c r="AH16" s="45"/>
      <c r="AP16" s="39"/>
      <c r="AQ16" s="39"/>
      <c r="AR16" s="39"/>
      <c r="AU16" s="84"/>
      <c r="AV16" s="64">
        <f>AV8+1</f>
        <v>3</v>
      </c>
      <c r="AW16" s="8">
        <f>AW8+1</f>
        <v>44893</v>
      </c>
      <c r="AX16" s="94"/>
      <c r="AY16" s="94"/>
      <c r="AZ16" s="94"/>
      <c r="BA16" s="94"/>
      <c r="BB16" s="95"/>
      <c r="BT16" s="39"/>
      <c r="BU16" s="39"/>
      <c r="BV16" s="39"/>
      <c r="BY16" s="88"/>
      <c r="BZ16" s="78"/>
    </row>
    <row r="17" spans="1:78" ht="18" customHeight="1" x14ac:dyDescent="0.25">
      <c r="A17" s="57" t="s">
        <v>0</v>
      </c>
      <c r="B17" s="58" t="s">
        <v>1</v>
      </c>
      <c r="C17" s="58" t="s">
        <v>2</v>
      </c>
      <c r="D17" s="58" t="s">
        <v>3</v>
      </c>
      <c r="E17" s="58" t="s">
        <v>4</v>
      </c>
      <c r="F17" s="58" t="s">
        <v>5</v>
      </c>
      <c r="G17" s="59" t="s">
        <v>6</v>
      </c>
      <c r="I17" s="81"/>
      <c r="J17" s="81"/>
      <c r="K17" s="81"/>
      <c r="L17" s="81"/>
      <c r="M17" s="81"/>
      <c r="R17" s="81"/>
      <c r="S17" s="81"/>
      <c r="T17" s="81"/>
      <c r="U17" s="81"/>
      <c r="AF17" s="45"/>
      <c r="AG17" s="45"/>
      <c r="AH17" s="45"/>
      <c r="AP17" s="39"/>
      <c r="AQ17" s="39"/>
      <c r="AR17" s="39"/>
      <c r="AU17" s="84"/>
      <c r="AV17" s="57" t="s">
        <v>0</v>
      </c>
      <c r="AW17" s="58" t="s">
        <v>1</v>
      </c>
      <c r="AX17" s="58" t="s">
        <v>2</v>
      </c>
      <c r="AY17" s="58" t="s">
        <v>3</v>
      </c>
      <c r="AZ17" s="58" t="s">
        <v>4</v>
      </c>
      <c r="BA17" s="58" t="s">
        <v>5</v>
      </c>
      <c r="BB17" s="59" t="s">
        <v>6</v>
      </c>
      <c r="BT17" s="39"/>
      <c r="BU17" s="39"/>
      <c r="BV17" s="39"/>
      <c r="BY17" s="88"/>
      <c r="BZ17" s="78"/>
    </row>
    <row r="18" spans="1:78" ht="18" customHeight="1" x14ac:dyDescent="0.25">
      <c r="A18" s="7" t="s">
        <v>7</v>
      </c>
      <c r="B18" s="48">
        <v>140</v>
      </c>
      <c r="C18" s="48">
        <v>140</v>
      </c>
      <c r="D18" s="48">
        <v>140</v>
      </c>
      <c r="E18" s="48">
        <v>140</v>
      </c>
      <c r="F18" s="48">
        <v>140</v>
      </c>
      <c r="G18" s="52">
        <v>140</v>
      </c>
      <c r="I18" s="97" t="s">
        <v>16</v>
      </c>
      <c r="J18" s="97"/>
      <c r="K18" s="81"/>
      <c r="L18" s="81"/>
      <c r="M18" s="81"/>
      <c r="R18" s="81"/>
      <c r="S18" s="81"/>
      <c r="T18" s="81"/>
      <c r="U18" s="81"/>
      <c r="AF18" s="45"/>
      <c r="AG18" s="45"/>
      <c r="AH18" s="45"/>
      <c r="AP18" s="39"/>
      <c r="AQ18" s="39"/>
      <c r="AR18" s="39"/>
      <c r="AU18" s="84"/>
      <c r="AV18" s="7" t="s">
        <v>7</v>
      </c>
      <c r="AW18" s="48">
        <v>140</v>
      </c>
      <c r="AX18" s="48">
        <v>140</v>
      </c>
      <c r="AY18" s="48">
        <v>140</v>
      </c>
      <c r="AZ18" s="48">
        <v>140</v>
      </c>
      <c r="BA18" s="48">
        <v>140</v>
      </c>
      <c r="BB18" s="52">
        <v>140</v>
      </c>
      <c r="BT18" s="39"/>
      <c r="BU18" s="39"/>
      <c r="BV18" s="39"/>
      <c r="BY18" s="88"/>
      <c r="BZ18" s="78"/>
    </row>
    <row r="19" spans="1:78" ht="18" customHeight="1" x14ac:dyDescent="0.25">
      <c r="A19" s="7" t="s">
        <v>8</v>
      </c>
      <c r="B19" s="10">
        <v>5800</v>
      </c>
      <c r="C19" s="10">
        <v>5740</v>
      </c>
      <c r="D19" s="10">
        <v>5760</v>
      </c>
      <c r="E19" s="10">
        <v>5760</v>
      </c>
      <c r="F19" s="10">
        <v>5950</v>
      </c>
      <c r="G19" s="11">
        <f>SUM(B19:F19)</f>
        <v>29010</v>
      </c>
      <c r="I19" s="81"/>
      <c r="J19" s="81"/>
      <c r="K19" s="81"/>
      <c r="L19" s="81"/>
      <c r="M19" s="81"/>
      <c r="R19" s="81"/>
      <c r="S19" s="81"/>
      <c r="T19" s="81"/>
      <c r="U19" s="81"/>
      <c r="AF19" s="45"/>
      <c r="AG19" s="45"/>
      <c r="AH19" s="45"/>
      <c r="AP19" s="39"/>
      <c r="AQ19" s="39"/>
      <c r="AR19" s="39"/>
      <c r="AU19" s="84"/>
      <c r="AV19" s="7" t="s">
        <v>8</v>
      </c>
      <c r="AW19" s="10">
        <v>6860</v>
      </c>
      <c r="AX19" s="10">
        <v>6780</v>
      </c>
      <c r="AY19" s="10">
        <v>6750</v>
      </c>
      <c r="AZ19" s="10">
        <v>6770</v>
      </c>
      <c r="BA19" s="10">
        <v>6880</v>
      </c>
      <c r="BB19" s="11">
        <f>SUM(AW19:BA19)</f>
        <v>34040</v>
      </c>
      <c r="BT19" s="39"/>
      <c r="BU19" s="39"/>
      <c r="BV19" s="39"/>
      <c r="BY19" s="88"/>
      <c r="BZ19" s="78"/>
    </row>
    <row r="20" spans="1:78" ht="18" customHeight="1" x14ac:dyDescent="0.25">
      <c r="A20" s="7" t="s">
        <v>9</v>
      </c>
      <c r="B20" s="10">
        <v>80</v>
      </c>
      <c r="C20" s="10">
        <v>80</v>
      </c>
      <c r="D20" s="10">
        <v>80</v>
      </c>
      <c r="E20" s="10">
        <v>80</v>
      </c>
      <c r="F20" s="10">
        <v>80</v>
      </c>
      <c r="G20" s="11">
        <f>SUM(B20:F20)</f>
        <v>400</v>
      </c>
      <c r="I20" s="81">
        <v>438</v>
      </c>
      <c r="J20" s="81">
        <v>441</v>
      </c>
      <c r="K20" s="81">
        <v>447</v>
      </c>
      <c r="L20" s="81">
        <v>450</v>
      </c>
      <c r="M20" s="81">
        <v>453</v>
      </c>
      <c r="N20" s="9">
        <v>463</v>
      </c>
      <c r="O20" s="9">
        <v>468</v>
      </c>
      <c r="P20" s="9">
        <v>471</v>
      </c>
      <c r="Q20" s="9">
        <v>473</v>
      </c>
      <c r="R20" s="81">
        <v>476</v>
      </c>
      <c r="S20" s="81">
        <v>478</v>
      </c>
      <c r="T20" s="81">
        <v>482</v>
      </c>
      <c r="U20" s="81">
        <v>485</v>
      </c>
      <c r="V20" s="17" t="s">
        <v>43</v>
      </c>
      <c r="W20" s="17" t="s">
        <v>44</v>
      </c>
      <c r="X20" s="17" t="s">
        <v>46</v>
      </c>
      <c r="Y20" s="17" t="s">
        <v>47</v>
      </c>
      <c r="Z20" s="23" t="s">
        <v>49</v>
      </c>
      <c r="AA20" s="23" t="s">
        <v>51</v>
      </c>
      <c r="AB20" s="23" t="s">
        <v>57</v>
      </c>
      <c r="AC20" s="39" t="s">
        <v>58</v>
      </c>
      <c r="AD20" s="39" t="s">
        <v>60</v>
      </c>
      <c r="AE20" s="39" t="s">
        <v>62</v>
      </c>
      <c r="AF20" s="45" t="s">
        <v>64</v>
      </c>
      <c r="AG20" s="45" t="s">
        <v>65</v>
      </c>
      <c r="AH20" s="45" t="s">
        <v>66</v>
      </c>
      <c r="AI20" s="74" t="s">
        <v>67</v>
      </c>
      <c r="AJ20" s="74" t="s">
        <v>68</v>
      </c>
      <c r="AK20" s="74" t="s">
        <v>69</v>
      </c>
      <c r="AL20" s="23" t="s">
        <v>70</v>
      </c>
      <c r="AM20" s="23" t="s">
        <v>71</v>
      </c>
      <c r="AN20" s="23" t="s">
        <v>72</v>
      </c>
      <c r="AO20" s="23" t="s">
        <v>73</v>
      </c>
      <c r="AP20" s="39" t="s">
        <v>74</v>
      </c>
      <c r="AQ20" s="39" t="s">
        <v>88</v>
      </c>
      <c r="AR20" s="39" t="s">
        <v>90</v>
      </c>
      <c r="AS20" s="87" t="s">
        <v>92</v>
      </c>
      <c r="AT20" s="87" t="s">
        <v>95</v>
      </c>
      <c r="AU20" s="84" t="s">
        <v>96</v>
      </c>
      <c r="AV20" s="7" t="s">
        <v>9</v>
      </c>
      <c r="AW20" s="10">
        <v>80</v>
      </c>
      <c r="AX20" s="10">
        <v>80</v>
      </c>
      <c r="AY20" s="10">
        <v>80</v>
      </c>
      <c r="AZ20" s="10">
        <v>80</v>
      </c>
      <c r="BA20" s="10">
        <v>80</v>
      </c>
      <c r="BB20" s="11">
        <f>SUM(AW20:BA20)</f>
        <v>400</v>
      </c>
      <c r="BD20" s="23" t="s">
        <v>48</v>
      </c>
      <c r="BE20" s="23" t="s">
        <v>50</v>
      </c>
      <c r="BF20" s="34" t="s">
        <v>56</v>
      </c>
      <c r="BG20" s="39" t="s">
        <v>59</v>
      </c>
      <c r="BH20" s="39" t="s">
        <v>61</v>
      </c>
      <c r="BI20" s="39" t="s">
        <v>63</v>
      </c>
      <c r="BJ20" s="45" t="s">
        <v>76</v>
      </c>
      <c r="BK20" s="45" t="s">
        <v>77</v>
      </c>
      <c r="BL20" s="45" t="s">
        <v>78</v>
      </c>
      <c r="BM20" s="74" t="s">
        <v>79</v>
      </c>
      <c r="BN20" s="74" t="s">
        <v>80</v>
      </c>
      <c r="BO20" s="74" t="s">
        <v>81</v>
      </c>
      <c r="BP20" s="23" t="s">
        <v>82</v>
      </c>
      <c r="BQ20" s="23" t="s">
        <v>83</v>
      </c>
      <c r="BR20" s="23" t="s">
        <v>84</v>
      </c>
      <c r="BS20" s="23" t="s">
        <v>85</v>
      </c>
      <c r="BT20" s="39" t="s">
        <v>86</v>
      </c>
      <c r="BU20" s="39" t="s">
        <v>89</v>
      </c>
      <c r="BV20" s="39" t="s">
        <v>91</v>
      </c>
      <c r="BW20" s="87" t="s">
        <v>93</v>
      </c>
      <c r="BX20" s="87" t="s">
        <v>94</v>
      </c>
      <c r="BY20" s="87" t="s">
        <v>97</v>
      </c>
      <c r="BZ20" s="78"/>
    </row>
    <row r="21" spans="1:78" ht="18" customHeight="1" x14ac:dyDescent="0.25">
      <c r="A21" s="7" t="s">
        <v>10</v>
      </c>
      <c r="B21" s="6">
        <f>B19/B20</f>
        <v>72.5</v>
      </c>
      <c r="C21" s="6">
        <f>C19/C20</f>
        <v>71.75</v>
      </c>
      <c r="D21" s="6">
        <f>D19/D20</f>
        <v>72</v>
      </c>
      <c r="E21" s="6">
        <f>E19/E20</f>
        <v>72</v>
      </c>
      <c r="F21" s="6">
        <f t="shared" ref="F21" si="2">F19/F20</f>
        <v>74.375</v>
      </c>
      <c r="G21" s="12">
        <f>G19/G20</f>
        <v>72.525000000000006</v>
      </c>
      <c r="H21" s="2" t="s">
        <v>10</v>
      </c>
      <c r="I21" s="81">
        <v>71.25</v>
      </c>
      <c r="J21" s="81">
        <v>63.88</v>
      </c>
      <c r="K21" s="81">
        <v>68.459999999999994</v>
      </c>
      <c r="L21" s="81">
        <v>62.26</v>
      </c>
      <c r="M21" s="81">
        <v>70.59</v>
      </c>
      <c r="N21" s="19"/>
      <c r="O21" s="19">
        <v>61.83</v>
      </c>
      <c r="P21" s="19">
        <v>67.67</v>
      </c>
      <c r="Q21" s="19">
        <v>68.51428571428572</v>
      </c>
      <c r="R21" s="18">
        <v>68.37</v>
      </c>
      <c r="S21" s="18">
        <v>68.069999999999993</v>
      </c>
      <c r="T21" s="18">
        <v>67.400000000000006</v>
      </c>
      <c r="U21" s="18">
        <v>63</v>
      </c>
      <c r="V21" s="13">
        <v>68.430000000000007</v>
      </c>
      <c r="W21" s="13">
        <v>66.040000000000006</v>
      </c>
      <c r="X21" s="13">
        <v>68.709999999999994</v>
      </c>
      <c r="Y21" s="13">
        <v>68.709999999999994</v>
      </c>
      <c r="Z21" s="25">
        <v>72.71875</v>
      </c>
      <c r="AA21" s="25">
        <v>73.208333333333329</v>
      </c>
      <c r="AB21" s="25">
        <v>73.67</v>
      </c>
      <c r="AC21" s="40">
        <v>73.46875</v>
      </c>
      <c r="AD21" s="40">
        <v>70.625</v>
      </c>
      <c r="AE21" s="40">
        <v>73.8125</v>
      </c>
      <c r="AF21" s="46">
        <v>66.400000000000006</v>
      </c>
      <c r="AG21" s="46">
        <v>69.33</v>
      </c>
      <c r="AH21" s="46">
        <v>71.069999999999993</v>
      </c>
      <c r="AI21" s="75">
        <v>64.25</v>
      </c>
      <c r="AJ21" s="75">
        <v>75.83</v>
      </c>
      <c r="AK21" s="75">
        <v>61</v>
      </c>
      <c r="AL21" s="25">
        <v>60.75</v>
      </c>
      <c r="AM21" s="25">
        <v>60.35</v>
      </c>
      <c r="AN21" s="25">
        <v>64.229166666666671</v>
      </c>
      <c r="AO21" s="25">
        <v>60.25</v>
      </c>
      <c r="AP21" s="40">
        <v>68.525000000000006</v>
      </c>
      <c r="AQ21" s="40">
        <v>71.825000000000003</v>
      </c>
      <c r="AR21" s="40">
        <v>60.25</v>
      </c>
      <c r="AS21" s="90">
        <v>76.05</v>
      </c>
      <c r="AT21" s="90">
        <v>67.174999999999997</v>
      </c>
      <c r="AU21" s="85">
        <f>G21</f>
        <v>72.525000000000006</v>
      </c>
      <c r="AV21" s="7" t="s">
        <v>10</v>
      </c>
      <c r="AW21" s="6">
        <f>AW19/AW20</f>
        <v>85.75</v>
      </c>
      <c r="AX21" s="6">
        <f>AX19/AX20</f>
        <v>84.75</v>
      </c>
      <c r="AY21" s="6">
        <f>AY19/AY20</f>
        <v>84.375</v>
      </c>
      <c r="AZ21" s="6">
        <f>AZ19/AZ20</f>
        <v>84.625</v>
      </c>
      <c r="BA21" s="6">
        <f t="shared" ref="BA21" si="3">BA19/BA20</f>
        <v>86</v>
      </c>
      <c r="BB21" s="12">
        <f>BB19/BB20</f>
        <v>85.1</v>
      </c>
      <c r="BC21" s="2" t="s">
        <v>10</v>
      </c>
      <c r="BD21" s="25">
        <v>85.22</v>
      </c>
      <c r="BE21" s="23">
        <v>85.458332999999996</v>
      </c>
      <c r="BF21" s="34">
        <v>80.58</v>
      </c>
      <c r="BG21" s="40">
        <v>86.90625</v>
      </c>
      <c r="BH21" s="40">
        <v>79.375</v>
      </c>
      <c r="BI21" s="40">
        <v>84.88</v>
      </c>
      <c r="BJ21" s="46">
        <v>68.900000000000006</v>
      </c>
      <c r="BK21" s="46">
        <v>81.93</v>
      </c>
      <c r="BL21" s="46">
        <v>78.87</v>
      </c>
      <c r="BM21" s="75">
        <v>78.083333333333329</v>
      </c>
      <c r="BN21" s="75">
        <v>77.92</v>
      </c>
      <c r="BO21" s="75">
        <v>79.78</v>
      </c>
      <c r="BP21" s="25">
        <v>75.95</v>
      </c>
      <c r="BQ21" s="25">
        <v>76.16</v>
      </c>
      <c r="BR21" s="25">
        <v>77.379166666666663</v>
      </c>
      <c r="BS21" s="25">
        <v>70.63</v>
      </c>
      <c r="BT21" s="40">
        <v>76.2</v>
      </c>
      <c r="BU21" s="40">
        <v>77.974999999999994</v>
      </c>
      <c r="BV21" s="40">
        <v>76.5</v>
      </c>
      <c r="BW21" s="90">
        <v>75.95</v>
      </c>
      <c r="BX21" s="90">
        <v>80.474999999999994</v>
      </c>
      <c r="BY21" s="90">
        <f>BB21</f>
        <v>85.1</v>
      </c>
      <c r="BZ21" s="78"/>
    </row>
    <row r="22" spans="1:78" ht="18" customHeight="1" thickBot="1" x14ac:dyDescent="0.3">
      <c r="A22" s="53" t="s">
        <v>11</v>
      </c>
      <c r="B22" s="15">
        <f>B21-B13</f>
        <v>12.375</v>
      </c>
      <c r="C22" s="15">
        <f t="shared" ref="C22:G22" si="4">C21-C13</f>
        <v>12</v>
      </c>
      <c r="D22" s="15">
        <f t="shared" si="4"/>
        <v>11.75</v>
      </c>
      <c r="E22" s="15">
        <f t="shared" si="4"/>
        <v>12.125</v>
      </c>
      <c r="F22" s="15">
        <f t="shared" si="4"/>
        <v>14.5</v>
      </c>
      <c r="G22" s="16">
        <f t="shared" si="4"/>
        <v>12.550000000000004</v>
      </c>
      <c r="H22" s="5" t="s">
        <v>11</v>
      </c>
      <c r="I22" s="18">
        <f>I21-I13</f>
        <v>12.329999999999998</v>
      </c>
      <c r="J22" s="18">
        <f>J21-J13</f>
        <v>9.1300000000000026</v>
      </c>
      <c r="K22" s="18">
        <f>K21-K13</f>
        <v>13.876666666666658</v>
      </c>
      <c r="L22" s="81">
        <v>10.4</v>
      </c>
      <c r="M22" s="81">
        <v>12.6</v>
      </c>
      <c r="O22" s="9">
        <v>11.6</v>
      </c>
      <c r="P22" s="9">
        <v>14.3</v>
      </c>
      <c r="Q22" s="19">
        <v>12.800000000000004</v>
      </c>
      <c r="R22" s="18">
        <f>R21-R13</f>
        <v>13.410000000000004</v>
      </c>
      <c r="S22" s="18">
        <f>S21-S13</f>
        <v>13.209999999999994</v>
      </c>
      <c r="T22" s="18">
        <f>T21-T13</f>
        <v>11.030000000000008</v>
      </c>
      <c r="U22" s="18">
        <f>U21-U13</f>
        <v>9.68</v>
      </c>
      <c r="V22" s="13">
        <f>+V21-V13</f>
        <v>10.730000000000004</v>
      </c>
      <c r="W22" s="13">
        <v>14</v>
      </c>
      <c r="X22" s="13">
        <v>12.7</v>
      </c>
      <c r="Y22" s="13">
        <v>11.1</v>
      </c>
      <c r="Z22" s="25">
        <v>13.375</v>
      </c>
      <c r="AA22" s="25">
        <v>15.916666666666664</v>
      </c>
      <c r="AB22" s="25">
        <v>13.2</v>
      </c>
      <c r="AC22" s="41">
        <v>14.75</v>
      </c>
      <c r="AD22" s="41">
        <v>15</v>
      </c>
      <c r="AE22" s="41">
        <v>13.4375</v>
      </c>
      <c r="AF22" s="47">
        <v>12.570000000000007</v>
      </c>
      <c r="AG22" s="47">
        <v>13.399999999999999</v>
      </c>
      <c r="AH22" s="47">
        <v>14.603333333333325</v>
      </c>
      <c r="AI22" s="76">
        <v>11.420000000000002</v>
      </c>
      <c r="AJ22" s="76">
        <v>12.704999999999998</v>
      </c>
      <c r="AK22" s="76">
        <v>10.3333333333333</v>
      </c>
      <c r="AL22" s="30">
        <v>9.6599999999999966</v>
      </c>
      <c r="AM22" s="30">
        <v>9.1200000000000045</v>
      </c>
      <c r="AN22" s="30">
        <v>8.7291666666666714</v>
      </c>
      <c r="AO22" s="30">
        <v>7.2899999999999991</v>
      </c>
      <c r="AP22" s="41">
        <v>12.825000000000003</v>
      </c>
      <c r="AQ22" s="41">
        <v>12.400000000000006</v>
      </c>
      <c r="AR22" s="41">
        <v>8.7749999999999986</v>
      </c>
      <c r="AS22" s="91">
        <v>13.375</v>
      </c>
      <c r="AT22" s="91">
        <v>8.2249999999999943</v>
      </c>
      <c r="AU22" s="86">
        <f>AU21-AU13</f>
        <v>12.550000000000004</v>
      </c>
      <c r="AV22" s="53" t="s">
        <v>11</v>
      </c>
      <c r="AW22" s="15">
        <f>AW21-AW13</f>
        <v>18.25</v>
      </c>
      <c r="AX22" s="15">
        <f t="shared" ref="AX22:BB22" si="5">AX21-AX13</f>
        <v>18.25</v>
      </c>
      <c r="AY22" s="15">
        <f t="shared" si="5"/>
        <v>16.875</v>
      </c>
      <c r="AZ22" s="15">
        <f t="shared" si="5"/>
        <v>19.625</v>
      </c>
      <c r="BA22" s="15">
        <f t="shared" si="5"/>
        <v>18</v>
      </c>
      <c r="BB22" s="16">
        <f t="shared" si="5"/>
        <v>18.199999999999989</v>
      </c>
      <c r="BC22" s="5" t="s">
        <v>11</v>
      </c>
      <c r="BD22" s="30">
        <v>18.22</v>
      </c>
      <c r="BE22" s="23">
        <v>17.416667</v>
      </c>
      <c r="BF22" s="34">
        <v>15.3</v>
      </c>
      <c r="BG22" s="41">
        <v>20.15625</v>
      </c>
      <c r="BH22" s="41">
        <v>18.5625</v>
      </c>
      <c r="BI22" s="41">
        <v>17.439999999999998</v>
      </c>
      <c r="BJ22" s="47">
        <v>14.710000000000008</v>
      </c>
      <c r="BK22" s="47">
        <v>18.800000000000004</v>
      </c>
      <c r="BL22" s="47">
        <v>13.803333333333342</v>
      </c>
      <c r="BM22" s="76">
        <v>14.00333333333333</v>
      </c>
      <c r="BN22" s="76">
        <v>14.165833333333332</v>
      </c>
      <c r="BO22" s="76">
        <v>15.891111111111115</v>
      </c>
      <c r="BP22" s="30">
        <v>16.520000000000003</v>
      </c>
      <c r="BQ22" s="30">
        <v>15.86</v>
      </c>
      <c r="BR22" s="30">
        <v>13.899166666666666</v>
      </c>
      <c r="BS22" s="30">
        <v>11.919999999999995</v>
      </c>
      <c r="BT22" s="41">
        <v>15.050000000000004</v>
      </c>
      <c r="BU22" s="41">
        <v>16.599999999999994</v>
      </c>
      <c r="BV22" s="41">
        <v>15.950000000000003</v>
      </c>
      <c r="BW22" s="91">
        <v>13.650000000000006</v>
      </c>
      <c r="BX22" s="91">
        <v>12.049999999999997</v>
      </c>
      <c r="BY22" s="91">
        <f>BY21-BY13</f>
        <v>18.199999999999989</v>
      </c>
      <c r="BZ22" s="78"/>
    </row>
    <row r="23" spans="1:78" ht="18" customHeight="1" x14ac:dyDescent="0.25">
      <c r="A23" s="62"/>
      <c r="B23" s="82"/>
      <c r="C23" s="82"/>
      <c r="D23" s="82"/>
      <c r="E23" s="82"/>
      <c r="F23" s="82"/>
      <c r="G23" s="82"/>
      <c r="H23" s="4"/>
      <c r="I23" s="14"/>
      <c r="J23" s="14"/>
      <c r="K23" s="14"/>
      <c r="L23" s="81"/>
      <c r="M23" s="81"/>
      <c r="R23" s="81"/>
      <c r="S23" s="81"/>
      <c r="T23" s="81"/>
      <c r="U23" s="81"/>
      <c r="AF23" s="45"/>
      <c r="AG23" s="45"/>
      <c r="AH23" s="45"/>
      <c r="AP23" s="39"/>
      <c r="AQ23" s="39"/>
      <c r="AR23" s="39"/>
      <c r="AU23" s="84"/>
      <c r="AV23" s="62"/>
      <c r="AW23" s="95"/>
      <c r="AX23" s="95"/>
      <c r="AY23" s="95"/>
      <c r="AZ23" s="95"/>
      <c r="BA23" s="95"/>
      <c r="BB23" s="95"/>
      <c r="BC23" s="4"/>
      <c r="BT23" s="39"/>
      <c r="BU23" s="39"/>
      <c r="BV23" s="39"/>
      <c r="BY23" s="88"/>
      <c r="BZ23" s="78"/>
    </row>
    <row r="24" spans="1:78" ht="18" customHeight="1" thickBot="1" x14ac:dyDescent="0.3">
      <c r="A24" s="64">
        <f t="shared" ref="A24:B24" si="6">A16+1</f>
        <v>4</v>
      </c>
      <c r="B24" s="8">
        <f t="shared" si="6"/>
        <v>44894</v>
      </c>
      <c r="C24" s="81"/>
      <c r="D24" s="81"/>
      <c r="E24" s="81"/>
      <c r="F24" s="81"/>
      <c r="G24" s="82"/>
      <c r="I24" s="81"/>
      <c r="J24" s="81"/>
      <c r="K24" s="81"/>
      <c r="L24" s="81"/>
      <c r="M24" s="81"/>
      <c r="R24" s="81"/>
      <c r="S24" s="81"/>
      <c r="T24" s="81"/>
      <c r="U24" s="81"/>
      <c r="AF24" s="45"/>
      <c r="AG24" s="45"/>
      <c r="AH24" s="45"/>
      <c r="AP24" s="39"/>
      <c r="AQ24" s="39"/>
      <c r="AR24" s="39"/>
      <c r="AU24" s="84"/>
      <c r="AV24" s="64">
        <f t="shared" ref="AV24:AW24" si="7">AV16+1</f>
        <v>4</v>
      </c>
      <c r="AW24" s="8">
        <f t="shared" si="7"/>
        <v>44894</v>
      </c>
      <c r="AX24" s="94"/>
      <c r="AY24" s="94"/>
      <c r="AZ24" s="94"/>
      <c r="BA24" s="94"/>
      <c r="BB24" s="95"/>
      <c r="BT24" s="39"/>
      <c r="BU24" s="39"/>
      <c r="BV24" s="39"/>
      <c r="BY24" s="88"/>
      <c r="BZ24" s="78"/>
    </row>
    <row r="25" spans="1:78" ht="18" customHeight="1" x14ac:dyDescent="0.25">
      <c r="A25" s="57" t="s">
        <v>0</v>
      </c>
      <c r="B25" s="58" t="s">
        <v>1</v>
      </c>
      <c r="C25" s="58" t="s">
        <v>2</v>
      </c>
      <c r="D25" s="58" t="s">
        <v>3</v>
      </c>
      <c r="E25" s="58" t="s">
        <v>4</v>
      </c>
      <c r="F25" s="58" t="s">
        <v>5</v>
      </c>
      <c r="G25" s="59" t="s">
        <v>6</v>
      </c>
      <c r="I25" s="81"/>
      <c r="J25" s="81"/>
      <c r="K25" s="81"/>
      <c r="L25" s="81"/>
      <c r="M25" s="81"/>
      <c r="R25" s="81"/>
      <c r="S25" s="81"/>
      <c r="T25" s="81"/>
      <c r="U25" s="81"/>
      <c r="AF25" s="45"/>
      <c r="AG25" s="45"/>
      <c r="AH25" s="45"/>
      <c r="AP25" s="39"/>
      <c r="AQ25" s="39"/>
      <c r="AR25" s="39"/>
      <c r="AU25" s="84"/>
      <c r="AV25" s="57" t="s">
        <v>0</v>
      </c>
      <c r="AW25" s="58" t="s">
        <v>1</v>
      </c>
      <c r="AX25" s="58" t="s">
        <v>2</v>
      </c>
      <c r="AY25" s="58" t="s">
        <v>3</v>
      </c>
      <c r="AZ25" s="58" t="s">
        <v>4</v>
      </c>
      <c r="BA25" s="58" t="s">
        <v>5</v>
      </c>
      <c r="BB25" s="59" t="s">
        <v>6</v>
      </c>
      <c r="BT25" s="39"/>
      <c r="BU25" s="39"/>
      <c r="BV25" s="39"/>
      <c r="BY25" s="88"/>
      <c r="BZ25" s="78"/>
    </row>
    <row r="26" spans="1:78" ht="18" customHeight="1" x14ac:dyDescent="0.25">
      <c r="A26" s="7" t="s">
        <v>7</v>
      </c>
      <c r="B26" s="48">
        <v>140</v>
      </c>
      <c r="C26" s="48">
        <v>140</v>
      </c>
      <c r="D26" s="48">
        <v>140</v>
      </c>
      <c r="E26" s="48">
        <v>140</v>
      </c>
      <c r="F26" s="48">
        <v>140</v>
      </c>
      <c r="G26" s="52">
        <v>140</v>
      </c>
      <c r="I26" s="81"/>
      <c r="J26" s="81"/>
      <c r="K26" s="81"/>
      <c r="L26" s="81"/>
      <c r="M26" s="81"/>
      <c r="R26" s="81"/>
      <c r="S26" s="81"/>
      <c r="T26" s="81"/>
      <c r="U26" s="81"/>
      <c r="AF26" s="45"/>
      <c r="AG26" s="45"/>
      <c r="AH26" s="45"/>
      <c r="AP26" s="39"/>
      <c r="AQ26" s="39"/>
      <c r="AR26" s="39"/>
      <c r="AU26" s="84"/>
      <c r="AV26" s="7" t="s">
        <v>7</v>
      </c>
      <c r="AW26" s="48">
        <v>140</v>
      </c>
      <c r="AX26" s="48">
        <v>140</v>
      </c>
      <c r="AY26" s="48">
        <v>140</v>
      </c>
      <c r="AZ26" s="48">
        <v>140</v>
      </c>
      <c r="BA26" s="48">
        <v>140</v>
      </c>
      <c r="BB26" s="52">
        <v>140</v>
      </c>
      <c r="BT26" s="39"/>
      <c r="BU26" s="39"/>
      <c r="BV26" s="39"/>
      <c r="BY26" s="88"/>
      <c r="BZ26" s="78"/>
    </row>
    <row r="27" spans="1:78" ht="18" customHeight="1" x14ac:dyDescent="0.25">
      <c r="A27" s="7" t="s">
        <v>8</v>
      </c>
      <c r="B27" s="10">
        <v>7030</v>
      </c>
      <c r="C27" s="10">
        <v>7230</v>
      </c>
      <c r="D27" s="10">
        <v>7210</v>
      </c>
      <c r="E27" s="10">
        <v>7210</v>
      </c>
      <c r="F27" s="10">
        <v>7340</v>
      </c>
      <c r="G27" s="11">
        <f>SUM(B27:F27)</f>
        <v>36020</v>
      </c>
      <c r="I27" s="81" t="s">
        <v>17</v>
      </c>
      <c r="J27" s="81"/>
      <c r="K27" s="81"/>
      <c r="L27" s="81"/>
      <c r="M27" s="81"/>
      <c r="R27" s="81"/>
      <c r="S27" s="81"/>
      <c r="T27" s="81"/>
      <c r="U27" s="81"/>
      <c r="AF27" s="45"/>
      <c r="AG27" s="45"/>
      <c r="AH27" s="45"/>
      <c r="AP27" s="39"/>
      <c r="AQ27" s="39"/>
      <c r="AR27" s="39"/>
      <c r="AU27" s="84"/>
      <c r="AV27" s="7" t="s">
        <v>8</v>
      </c>
      <c r="AW27" s="10">
        <v>8740</v>
      </c>
      <c r="AX27" s="10">
        <v>8230</v>
      </c>
      <c r="AY27" s="10">
        <v>8590</v>
      </c>
      <c r="AZ27" s="10">
        <v>8200</v>
      </c>
      <c r="BA27" s="10">
        <v>8870</v>
      </c>
      <c r="BB27" s="11">
        <f>SUM(AW27:BA27)</f>
        <v>42630</v>
      </c>
      <c r="BT27" s="39"/>
      <c r="BU27" s="39"/>
      <c r="BV27" s="39"/>
      <c r="BY27" s="88"/>
      <c r="BZ27" s="78"/>
    </row>
    <row r="28" spans="1:78" ht="18" customHeight="1" x14ac:dyDescent="0.25">
      <c r="A28" s="7" t="s">
        <v>9</v>
      </c>
      <c r="B28" s="10">
        <v>80</v>
      </c>
      <c r="C28" s="10">
        <v>80</v>
      </c>
      <c r="D28" s="10">
        <v>80</v>
      </c>
      <c r="E28" s="10">
        <v>80</v>
      </c>
      <c r="F28" s="10">
        <v>80</v>
      </c>
      <c r="G28" s="11">
        <f>SUM(B28:F28)</f>
        <v>400</v>
      </c>
      <c r="I28" s="81">
        <v>438</v>
      </c>
      <c r="J28" s="81">
        <v>441</v>
      </c>
      <c r="K28" s="81">
        <v>447</v>
      </c>
      <c r="L28" s="81">
        <v>450</v>
      </c>
      <c r="M28" s="81">
        <v>453</v>
      </c>
      <c r="N28" s="9">
        <v>463</v>
      </c>
      <c r="O28" s="9">
        <v>468</v>
      </c>
      <c r="P28" s="9">
        <v>471</v>
      </c>
      <c r="Q28" s="9">
        <v>473</v>
      </c>
      <c r="R28" s="81">
        <v>476</v>
      </c>
      <c r="S28" s="81">
        <v>478</v>
      </c>
      <c r="T28" s="81">
        <v>482</v>
      </c>
      <c r="U28" s="81">
        <v>485</v>
      </c>
      <c r="V28" s="17" t="s">
        <v>43</v>
      </c>
      <c r="W28" s="17" t="s">
        <v>44</v>
      </c>
      <c r="X28" s="17" t="s">
        <v>46</v>
      </c>
      <c r="Y28" s="17" t="s">
        <v>47</v>
      </c>
      <c r="Z28" s="23" t="s">
        <v>49</v>
      </c>
      <c r="AA28" s="23" t="s">
        <v>51</v>
      </c>
      <c r="AB28" s="23" t="s">
        <v>57</v>
      </c>
      <c r="AC28" s="39" t="s">
        <v>58</v>
      </c>
      <c r="AD28" s="39" t="s">
        <v>60</v>
      </c>
      <c r="AE28" s="39" t="s">
        <v>62</v>
      </c>
      <c r="AF28" s="45" t="s">
        <v>64</v>
      </c>
      <c r="AG28" s="45" t="s">
        <v>65</v>
      </c>
      <c r="AH28" s="45" t="s">
        <v>66</v>
      </c>
      <c r="AI28" s="74" t="s">
        <v>67</v>
      </c>
      <c r="AJ28" s="74" t="s">
        <v>68</v>
      </c>
      <c r="AK28" s="74" t="s">
        <v>69</v>
      </c>
      <c r="AL28" s="23" t="s">
        <v>70</v>
      </c>
      <c r="AM28" s="23" t="s">
        <v>71</v>
      </c>
      <c r="AN28" s="23" t="s">
        <v>72</v>
      </c>
      <c r="AO28" s="23" t="s">
        <v>73</v>
      </c>
      <c r="AP28" s="39" t="s">
        <v>74</v>
      </c>
      <c r="AQ28" s="39" t="s">
        <v>88</v>
      </c>
      <c r="AR28" s="39" t="s">
        <v>90</v>
      </c>
      <c r="AS28" s="87" t="s">
        <v>92</v>
      </c>
      <c r="AT28" s="87" t="s">
        <v>95</v>
      </c>
      <c r="AU28" s="84" t="s">
        <v>96</v>
      </c>
      <c r="AV28" s="7" t="s">
        <v>9</v>
      </c>
      <c r="AW28" s="10">
        <v>80</v>
      </c>
      <c r="AX28" s="10">
        <v>80</v>
      </c>
      <c r="AY28" s="10">
        <v>80</v>
      </c>
      <c r="AZ28" s="10">
        <v>80</v>
      </c>
      <c r="BA28" s="10">
        <v>80</v>
      </c>
      <c r="BB28" s="11">
        <f>SUM(AW28:BA28)</f>
        <v>400</v>
      </c>
      <c r="BD28" s="23" t="s">
        <v>48</v>
      </c>
      <c r="BE28" s="23" t="s">
        <v>50</v>
      </c>
      <c r="BF28" s="34" t="s">
        <v>56</v>
      </c>
      <c r="BG28" s="39" t="s">
        <v>59</v>
      </c>
      <c r="BH28" s="39" t="s">
        <v>61</v>
      </c>
      <c r="BI28" s="39" t="s">
        <v>63</v>
      </c>
      <c r="BJ28" s="45" t="s">
        <v>76</v>
      </c>
      <c r="BK28" s="45" t="s">
        <v>77</v>
      </c>
      <c r="BL28" s="45" t="s">
        <v>78</v>
      </c>
      <c r="BM28" s="74" t="s">
        <v>79</v>
      </c>
      <c r="BN28" s="74" t="s">
        <v>80</v>
      </c>
      <c r="BO28" s="74" t="s">
        <v>81</v>
      </c>
      <c r="BP28" s="23" t="s">
        <v>82</v>
      </c>
      <c r="BQ28" s="23" t="s">
        <v>83</v>
      </c>
      <c r="BR28" s="23" t="s">
        <v>84</v>
      </c>
      <c r="BS28" s="23" t="s">
        <v>85</v>
      </c>
      <c r="BT28" s="39" t="s">
        <v>86</v>
      </c>
      <c r="BU28" s="39" t="s">
        <v>89</v>
      </c>
      <c r="BV28" s="39" t="s">
        <v>91</v>
      </c>
      <c r="BW28" s="87" t="s">
        <v>93</v>
      </c>
      <c r="BX28" s="87" t="s">
        <v>94</v>
      </c>
      <c r="BY28" s="87" t="s">
        <v>97</v>
      </c>
      <c r="BZ28" s="78"/>
    </row>
    <row r="29" spans="1:78" ht="18" customHeight="1" x14ac:dyDescent="0.25">
      <c r="A29" s="7" t="s">
        <v>10</v>
      </c>
      <c r="B29" s="6">
        <f>B27/B28</f>
        <v>87.875</v>
      </c>
      <c r="C29" s="6">
        <f>C27/C28</f>
        <v>90.375</v>
      </c>
      <c r="D29" s="6">
        <f>D27/D28</f>
        <v>90.125</v>
      </c>
      <c r="E29" s="6">
        <f>E27/E28</f>
        <v>90.125</v>
      </c>
      <c r="F29" s="6">
        <f t="shared" ref="F29" si="8">F27/F28</f>
        <v>91.75</v>
      </c>
      <c r="G29" s="12">
        <f>G27/G28</f>
        <v>90.05</v>
      </c>
      <c r="H29" s="2" t="s">
        <v>10</v>
      </c>
      <c r="I29" s="81">
        <v>89.08</v>
      </c>
      <c r="J29" s="81">
        <v>78.38</v>
      </c>
      <c r="K29" s="81">
        <v>85</v>
      </c>
      <c r="L29" s="81">
        <v>76.34</v>
      </c>
      <c r="M29" s="81">
        <v>87.75</v>
      </c>
      <c r="N29" s="9">
        <v>92.07</v>
      </c>
      <c r="O29" s="9">
        <v>76.53</v>
      </c>
      <c r="P29" s="9">
        <v>81.89</v>
      </c>
      <c r="Q29" s="9">
        <v>80.84</v>
      </c>
      <c r="R29" s="18">
        <v>82.44</v>
      </c>
      <c r="S29" s="18">
        <v>82.33</v>
      </c>
      <c r="T29" s="18">
        <v>82.31</v>
      </c>
      <c r="U29" s="18">
        <v>73.7</v>
      </c>
      <c r="V29" s="13">
        <v>86.37</v>
      </c>
      <c r="W29" s="13">
        <v>81.5</v>
      </c>
      <c r="X29" s="13">
        <v>83.99</v>
      </c>
      <c r="Y29" s="13">
        <v>82.333333333333329</v>
      </c>
      <c r="Z29" s="25">
        <v>91.16</v>
      </c>
      <c r="AA29" s="25">
        <v>95.291666666666671</v>
      </c>
      <c r="AB29" s="25">
        <v>91</v>
      </c>
      <c r="AC29" s="40">
        <v>93</v>
      </c>
      <c r="AD29" s="40">
        <v>89.1875</v>
      </c>
      <c r="AE29" s="40">
        <v>93.5625</v>
      </c>
      <c r="AF29" s="46">
        <v>86.29</v>
      </c>
      <c r="AG29" s="46">
        <v>84</v>
      </c>
      <c r="AH29" s="46">
        <v>87.466666666666669</v>
      </c>
      <c r="AI29" s="75">
        <v>79.83</v>
      </c>
      <c r="AJ29" s="75">
        <v>93.75</v>
      </c>
      <c r="AK29" s="75">
        <v>74.900000000000006</v>
      </c>
      <c r="AL29" s="25">
        <v>75.72</v>
      </c>
      <c r="AM29" s="25">
        <v>76.62</v>
      </c>
      <c r="AN29" s="25">
        <v>76.81</v>
      </c>
      <c r="AO29" s="25">
        <v>71.25</v>
      </c>
      <c r="AP29" s="40">
        <v>87.325000000000003</v>
      </c>
      <c r="AQ29" s="40">
        <v>89.924999999999997</v>
      </c>
      <c r="AR29" s="40">
        <v>70.25</v>
      </c>
      <c r="AS29" s="90">
        <v>94.5</v>
      </c>
      <c r="AT29" s="90">
        <v>81.075000000000003</v>
      </c>
      <c r="AU29" s="85">
        <f>G29</f>
        <v>90.05</v>
      </c>
      <c r="AV29" s="7" t="s">
        <v>10</v>
      </c>
      <c r="AW29" s="6">
        <f>AW27/AW28</f>
        <v>109.25</v>
      </c>
      <c r="AX29" s="6">
        <f>AX27/AX28</f>
        <v>102.875</v>
      </c>
      <c r="AY29" s="6">
        <f>AY27/AY28</f>
        <v>107.375</v>
      </c>
      <c r="AZ29" s="6">
        <f>AZ27/AZ28</f>
        <v>102.5</v>
      </c>
      <c r="BA29" s="6">
        <f t="shared" ref="BA29" si="9">BA27/BA28</f>
        <v>110.875</v>
      </c>
      <c r="BB29" s="12">
        <f>BB27/BB28</f>
        <v>106.575</v>
      </c>
      <c r="BC29" s="2" t="s">
        <v>10</v>
      </c>
      <c r="BD29" s="25">
        <v>108.94</v>
      </c>
      <c r="BE29" s="25">
        <v>114.67</v>
      </c>
      <c r="BF29" s="34">
        <v>101.83</v>
      </c>
      <c r="BG29" s="40">
        <v>113.09375</v>
      </c>
      <c r="BH29" s="40">
        <v>102.8125</v>
      </c>
      <c r="BI29" s="40">
        <v>109</v>
      </c>
      <c r="BJ29" s="46">
        <v>88.19</v>
      </c>
      <c r="BK29" s="46">
        <v>104.87</v>
      </c>
      <c r="BL29" s="46">
        <v>100.46666666666667</v>
      </c>
      <c r="BM29" s="75">
        <v>100.17</v>
      </c>
      <c r="BN29" s="75">
        <v>98.583333333333329</v>
      </c>
      <c r="BO29" s="75">
        <v>98.78</v>
      </c>
      <c r="BP29" s="25">
        <v>97.65</v>
      </c>
      <c r="BQ29" s="25">
        <v>97.7</v>
      </c>
      <c r="BR29" s="25">
        <v>93.87</v>
      </c>
      <c r="BS29" s="25">
        <v>87.666666666666671</v>
      </c>
      <c r="BT29" s="40">
        <v>99.025000000000006</v>
      </c>
      <c r="BU29" s="40">
        <v>98.75</v>
      </c>
      <c r="BV29" s="40">
        <v>93.75</v>
      </c>
      <c r="BW29" s="90">
        <v>97.875</v>
      </c>
      <c r="BX29" s="90">
        <v>99.325000000000003</v>
      </c>
      <c r="BY29" s="90">
        <f t="shared" ref="BY29" si="10">BB29</f>
        <v>106.575</v>
      </c>
      <c r="BZ29" s="78"/>
    </row>
    <row r="30" spans="1:78" ht="18" customHeight="1" thickBot="1" x14ac:dyDescent="0.3">
      <c r="A30" s="53" t="s">
        <v>11</v>
      </c>
      <c r="B30" s="15">
        <f>B29-B21</f>
        <v>15.375</v>
      </c>
      <c r="C30" s="15">
        <f t="shared" ref="C30" si="11">C29-C21</f>
        <v>18.625</v>
      </c>
      <c r="D30" s="15">
        <f t="shared" ref="D30" si="12">D29-D21</f>
        <v>18.125</v>
      </c>
      <c r="E30" s="15">
        <f t="shared" ref="E30" si="13">E29-E21</f>
        <v>18.125</v>
      </c>
      <c r="F30" s="15">
        <f t="shared" ref="F30" si="14">F29-F21</f>
        <v>17.375</v>
      </c>
      <c r="G30" s="16">
        <f t="shared" ref="G30" si="15">G29-G21</f>
        <v>17.524999999999991</v>
      </c>
      <c r="H30" s="5" t="s">
        <v>11</v>
      </c>
      <c r="I30" s="18">
        <f>I29-I21</f>
        <v>17.829999999999998</v>
      </c>
      <c r="J30" s="18">
        <f>J29-J21</f>
        <v>14.499999999999993</v>
      </c>
      <c r="K30" s="18">
        <f>K29-K21</f>
        <v>16.540000000000006</v>
      </c>
      <c r="L30" s="81">
        <v>14.1</v>
      </c>
      <c r="M30" s="81">
        <v>17.2</v>
      </c>
      <c r="N30" s="9">
        <v>20.100000000000001</v>
      </c>
      <c r="O30" s="9">
        <v>14.7</v>
      </c>
      <c r="P30" s="9">
        <v>14.2</v>
      </c>
      <c r="Q30" s="9">
        <v>12.3</v>
      </c>
      <c r="R30" s="18">
        <f>R29-R21</f>
        <v>14.069999999999993</v>
      </c>
      <c r="S30" s="18">
        <f>S29-S21</f>
        <v>14.260000000000005</v>
      </c>
      <c r="T30" s="18">
        <f>T29-T21</f>
        <v>14.909999999999997</v>
      </c>
      <c r="U30" s="18">
        <f>U29-U21</f>
        <v>10.700000000000003</v>
      </c>
      <c r="V30" s="13">
        <f>+V29-V21</f>
        <v>17.939999999999998</v>
      </c>
      <c r="W30" s="13">
        <f>+W29-W21</f>
        <v>15.459999999999994</v>
      </c>
      <c r="X30" s="13">
        <f>+X29-X21</f>
        <v>15.280000000000001</v>
      </c>
      <c r="Y30" s="13">
        <v>13.623333333333335</v>
      </c>
      <c r="Z30" s="25">
        <v>18.399999999999999</v>
      </c>
      <c r="AA30" s="25">
        <v>22.083333333333343</v>
      </c>
      <c r="AB30" s="25">
        <v>17.3</v>
      </c>
      <c r="AC30" s="41">
        <v>19.53125</v>
      </c>
      <c r="AD30" s="41">
        <v>18.5625</v>
      </c>
      <c r="AE30" s="41">
        <v>19.75</v>
      </c>
      <c r="AF30" s="47">
        <v>19.89</v>
      </c>
      <c r="AG30" s="47">
        <v>14.670000000000002</v>
      </c>
      <c r="AH30" s="47">
        <v>16.396666666666675</v>
      </c>
      <c r="AI30" s="76">
        <v>15.579999999999998</v>
      </c>
      <c r="AJ30" s="76">
        <v>17.920000000000002</v>
      </c>
      <c r="AK30" s="76">
        <v>13.900000000000006</v>
      </c>
      <c r="AL30" s="30">
        <v>14.969999999999999</v>
      </c>
      <c r="AM30" s="30">
        <v>16.270000000000003</v>
      </c>
      <c r="AN30" s="30">
        <v>12.580833333333331</v>
      </c>
      <c r="AO30" s="30">
        <v>11</v>
      </c>
      <c r="AP30" s="41">
        <v>18.799999999999997</v>
      </c>
      <c r="AQ30" s="41">
        <v>18.099999999999994</v>
      </c>
      <c r="AR30" s="41">
        <v>10</v>
      </c>
      <c r="AS30" s="91">
        <v>18.450000000000003</v>
      </c>
      <c r="AT30" s="91">
        <v>13.900000000000006</v>
      </c>
      <c r="AU30" s="86">
        <f>AU29-AU21</f>
        <v>17.524999999999991</v>
      </c>
      <c r="AV30" s="53" t="s">
        <v>11</v>
      </c>
      <c r="AW30" s="15">
        <f>AW29-AW21</f>
        <v>23.5</v>
      </c>
      <c r="AX30" s="15">
        <f t="shared" ref="AX30" si="16">AX29-AX21</f>
        <v>18.125</v>
      </c>
      <c r="AY30" s="15">
        <f t="shared" ref="AY30" si="17">AY29-AY21</f>
        <v>23</v>
      </c>
      <c r="AZ30" s="15">
        <f t="shared" ref="AZ30" si="18">AZ29-AZ21</f>
        <v>17.875</v>
      </c>
      <c r="BA30" s="15">
        <f t="shared" ref="BA30" si="19">BA29-BA21</f>
        <v>24.875</v>
      </c>
      <c r="BB30" s="16">
        <f t="shared" ref="BB30" si="20">BB29-BB21</f>
        <v>21.475000000000009</v>
      </c>
      <c r="BC30" s="5" t="s">
        <v>11</v>
      </c>
      <c r="BD30" s="25">
        <v>23.72</v>
      </c>
      <c r="BE30" s="30">
        <v>29.2</v>
      </c>
      <c r="BF30" s="34">
        <v>21.3</v>
      </c>
      <c r="BG30" s="41">
        <v>26.1875</v>
      </c>
      <c r="BH30" s="41">
        <v>23.4375</v>
      </c>
      <c r="BI30" s="41">
        <v>24.1</v>
      </c>
      <c r="BJ30" s="47">
        <v>19.289999999999992</v>
      </c>
      <c r="BK30" s="47">
        <v>22.939999999999998</v>
      </c>
      <c r="BL30" s="47">
        <v>21.596666666666664</v>
      </c>
      <c r="BM30" s="76">
        <v>22.086666666666673</v>
      </c>
      <c r="BN30" s="76">
        <v>20.663333333333327</v>
      </c>
      <c r="BO30" s="76">
        <v>19</v>
      </c>
      <c r="BP30" s="30">
        <v>21.700000000000003</v>
      </c>
      <c r="BQ30" s="30">
        <v>21.5</v>
      </c>
      <c r="BR30" s="30">
        <v>16.490833333333342</v>
      </c>
      <c r="BS30" s="30">
        <v>17.036666666666676</v>
      </c>
      <c r="BT30" s="41">
        <v>22.825000000000003</v>
      </c>
      <c r="BU30" s="41">
        <v>20.775000000000006</v>
      </c>
      <c r="BV30" s="41">
        <v>17.25</v>
      </c>
      <c r="BW30" s="91">
        <v>21.924999999999997</v>
      </c>
      <c r="BX30" s="91">
        <v>18.850000000000009</v>
      </c>
      <c r="BY30" s="91">
        <f t="shared" ref="BY30" si="21">BY29-BY21</f>
        <v>21.475000000000009</v>
      </c>
      <c r="BZ30" s="78"/>
    </row>
    <row r="31" spans="1:78" ht="18" customHeight="1" x14ac:dyDescent="0.25">
      <c r="A31" s="62"/>
      <c r="B31" s="82"/>
      <c r="C31" s="82"/>
      <c r="D31" s="82"/>
      <c r="E31" s="82"/>
      <c r="F31" s="82"/>
      <c r="G31" s="82"/>
      <c r="H31" s="4"/>
      <c r="I31" s="14"/>
      <c r="J31" s="14"/>
      <c r="K31" s="14"/>
      <c r="L31" s="81"/>
      <c r="M31" s="81"/>
      <c r="R31" s="81"/>
      <c r="S31" s="81"/>
      <c r="T31" s="81"/>
      <c r="U31" s="81"/>
      <c r="AF31" s="45"/>
      <c r="AG31" s="45"/>
      <c r="AH31" s="45"/>
      <c r="AP31" s="39"/>
      <c r="AQ31" s="39"/>
      <c r="AR31" s="39"/>
      <c r="AU31" s="84"/>
      <c r="AV31" s="62"/>
      <c r="AW31" s="95"/>
      <c r="AX31" s="95"/>
      <c r="AY31" s="95"/>
      <c r="AZ31" s="95"/>
      <c r="BA31" s="95"/>
      <c r="BB31" s="95"/>
      <c r="BC31" s="4"/>
      <c r="BF31" s="34"/>
      <c r="BT31" s="39"/>
      <c r="BU31" s="39"/>
      <c r="BV31" s="39"/>
      <c r="BY31" s="88"/>
      <c r="BZ31" s="78"/>
    </row>
    <row r="32" spans="1:78" ht="18" customHeight="1" thickBot="1" x14ac:dyDescent="0.3">
      <c r="A32" s="64">
        <f t="shared" ref="A32:B32" si="22">A24+1</f>
        <v>5</v>
      </c>
      <c r="B32" s="8">
        <f t="shared" si="22"/>
        <v>44895</v>
      </c>
      <c r="C32" s="81"/>
      <c r="D32" s="81"/>
      <c r="E32" s="81"/>
      <c r="F32" s="81"/>
      <c r="G32" s="82"/>
      <c r="I32" s="81"/>
      <c r="J32" s="81"/>
      <c r="K32" s="81"/>
      <c r="L32" s="81"/>
      <c r="M32" s="81"/>
      <c r="R32" s="81"/>
      <c r="S32" s="81"/>
      <c r="T32" s="81"/>
      <c r="U32" s="81"/>
      <c r="AF32" s="45"/>
      <c r="AG32" s="45"/>
      <c r="AH32" s="45"/>
      <c r="AP32" s="39"/>
      <c r="AQ32" s="39"/>
      <c r="AR32" s="39"/>
      <c r="AU32" s="84"/>
      <c r="AV32" s="64">
        <f t="shared" ref="AV32:AW32" si="23">AV24+1</f>
        <v>5</v>
      </c>
      <c r="AW32" s="8">
        <f t="shared" si="23"/>
        <v>44895</v>
      </c>
      <c r="AX32" s="94"/>
      <c r="AY32" s="94"/>
      <c r="AZ32" s="94"/>
      <c r="BA32" s="94"/>
      <c r="BB32" s="95"/>
      <c r="BT32" s="39"/>
      <c r="BU32" s="39"/>
      <c r="BV32" s="39"/>
      <c r="BY32" s="88"/>
      <c r="BZ32" s="78"/>
    </row>
    <row r="33" spans="1:78" ht="18" customHeight="1" x14ac:dyDescent="0.25">
      <c r="A33" s="57" t="s">
        <v>0</v>
      </c>
      <c r="B33" s="58" t="s">
        <v>1</v>
      </c>
      <c r="C33" s="58" t="s">
        <v>2</v>
      </c>
      <c r="D33" s="58" t="s">
        <v>3</v>
      </c>
      <c r="E33" s="58" t="s">
        <v>4</v>
      </c>
      <c r="F33" s="58" t="s">
        <v>5</v>
      </c>
      <c r="G33" s="59" t="s">
        <v>6</v>
      </c>
      <c r="I33" s="81"/>
      <c r="J33" s="81"/>
      <c r="K33" s="81"/>
      <c r="L33" s="81"/>
      <c r="M33" s="81"/>
      <c r="R33" s="81"/>
      <c r="S33" s="81"/>
      <c r="T33" s="81"/>
      <c r="U33" s="81"/>
      <c r="AF33" s="45"/>
      <c r="AG33" s="45"/>
      <c r="AH33" s="45"/>
      <c r="AP33" s="39"/>
      <c r="AQ33" s="39"/>
      <c r="AR33" s="39"/>
      <c r="AU33" s="84"/>
      <c r="AV33" s="57" t="s">
        <v>0</v>
      </c>
      <c r="AW33" s="58" t="s">
        <v>1</v>
      </c>
      <c r="AX33" s="58" t="s">
        <v>2</v>
      </c>
      <c r="AY33" s="58" t="s">
        <v>3</v>
      </c>
      <c r="AZ33" s="58" t="s">
        <v>4</v>
      </c>
      <c r="BA33" s="58" t="s">
        <v>5</v>
      </c>
      <c r="BB33" s="59" t="s">
        <v>6</v>
      </c>
      <c r="BT33" s="39"/>
      <c r="BU33" s="39"/>
      <c r="BV33" s="39"/>
      <c r="BY33" s="88"/>
      <c r="BZ33" s="78"/>
    </row>
    <row r="34" spans="1:78" ht="18" customHeight="1" x14ac:dyDescent="0.25">
      <c r="A34" s="7" t="s">
        <v>7</v>
      </c>
      <c r="B34" s="48">
        <v>140</v>
      </c>
      <c r="C34" s="48">
        <v>140</v>
      </c>
      <c r="D34" s="48">
        <v>140</v>
      </c>
      <c r="E34" s="48">
        <v>140</v>
      </c>
      <c r="F34" s="48">
        <v>140</v>
      </c>
      <c r="G34" s="52">
        <v>140</v>
      </c>
      <c r="I34" s="81"/>
      <c r="J34" s="81"/>
      <c r="K34" s="81"/>
      <c r="L34" s="81"/>
      <c r="M34" s="81"/>
      <c r="R34" s="81"/>
      <c r="S34" s="81"/>
      <c r="T34" s="81"/>
      <c r="U34" s="81"/>
      <c r="AF34" s="45"/>
      <c r="AG34" s="45"/>
      <c r="AH34" s="45"/>
      <c r="AP34" s="39"/>
      <c r="AQ34" s="39"/>
      <c r="AR34" s="39"/>
      <c r="AU34" s="84"/>
      <c r="AV34" s="7" t="s">
        <v>7</v>
      </c>
      <c r="AW34" s="48">
        <v>140</v>
      </c>
      <c r="AX34" s="48">
        <v>140</v>
      </c>
      <c r="AY34" s="48">
        <v>140</v>
      </c>
      <c r="AZ34" s="48">
        <v>140</v>
      </c>
      <c r="BA34" s="48">
        <v>140</v>
      </c>
      <c r="BB34" s="52">
        <v>140</v>
      </c>
      <c r="BT34" s="39"/>
      <c r="BU34" s="39"/>
      <c r="BV34" s="39"/>
      <c r="BY34" s="88"/>
      <c r="BZ34" s="78"/>
    </row>
    <row r="35" spans="1:78" ht="18" customHeight="1" x14ac:dyDescent="0.25">
      <c r="A35" s="7" t="s">
        <v>8</v>
      </c>
      <c r="B35" s="10">
        <v>8800</v>
      </c>
      <c r="C35" s="10">
        <v>8710</v>
      </c>
      <c r="D35" s="10">
        <v>8640</v>
      </c>
      <c r="E35" s="10">
        <v>8620</v>
      </c>
      <c r="F35" s="10">
        <v>8720</v>
      </c>
      <c r="G35" s="11">
        <f>SUM(B35:F35)</f>
        <v>43490</v>
      </c>
      <c r="I35" s="81" t="s">
        <v>18</v>
      </c>
      <c r="J35" s="81"/>
      <c r="K35" s="81"/>
      <c r="L35" s="81"/>
      <c r="M35" s="81"/>
      <c r="R35" s="81"/>
      <c r="S35" s="81"/>
      <c r="T35" s="81"/>
      <c r="U35" s="81"/>
      <c r="AF35" s="45"/>
      <c r="AG35" s="45"/>
      <c r="AH35" s="45"/>
      <c r="AP35" s="39"/>
      <c r="AQ35" s="39"/>
      <c r="AR35" s="39"/>
      <c r="AU35" s="84"/>
      <c r="AV35" s="7" t="s">
        <v>8</v>
      </c>
      <c r="AW35" s="10">
        <v>11020</v>
      </c>
      <c r="AX35" s="10">
        <v>10650</v>
      </c>
      <c r="AY35" s="10">
        <v>10400</v>
      </c>
      <c r="AZ35" s="10">
        <v>10260</v>
      </c>
      <c r="BA35" s="10">
        <v>10690</v>
      </c>
      <c r="BB35" s="11">
        <f>SUM(AW35:BA35)</f>
        <v>53020</v>
      </c>
      <c r="BT35" s="39"/>
      <c r="BU35" s="39"/>
      <c r="BV35" s="39"/>
      <c r="BY35" s="88"/>
      <c r="BZ35" s="78"/>
    </row>
    <row r="36" spans="1:78" ht="18" customHeight="1" x14ac:dyDescent="0.25">
      <c r="A36" s="7" t="s">
        <v>9</v>
      </c>
      <c r="B36" s="10">
        <v>80</v>
      </c>
      <c r="C36" s="10">
        <v>80</v>
      </c>
      <c r="D36" s="10">
        <v>80</v>
      </c>
      <c r="E36" s="10">
        <v>80</v>
      </c>
      <c r="F36" s="10">
        <v>80</v>
      </c>
      <c r="G36" s="11">
        <f>SUM(B36:F36)</f>
        <v>400</v>
      </c>
      <c r="I36" s="81">
        <v>438</v>
      </c>
      <c r="J36" s="81">
        <v>441</v>
      </c>
      <c r="K36" s="81">
        <v>447</v>
      </c>
      <c r="L36" s="81">
        <v>450</v>
      </c>
      <c r="M36" s="81">
        <v>453</v>
      </c>
      <c r="N36" s="9">
        <v>463</v>
      </c>
      <c r="O36" s="9">
        <v>468</v>
      </c>
      <c r="P36" s="9">
        <v>471</v>
      </c>
      <c r="Q36" s="9">
        <v>473</v>
      </c>
      <c r="R36" s="81">
        <v>476</v>
      </c>
      <c r="S36" s="81">
        <v>478</v>
      </c>
      <c r="T36" s="81">
        <v>482</v>
      </c>
      <c r="U36" s="81">
        <v>485</v>
      </c>
      <c r="V36" s="17" t="s">
        <v>43</v>
      </c>
      <c r="W36" s="17" t="s">
        <v>44</v>
      </c>
      <c r="X36" s="17" t="s">
        <v>46</v>
      </c>
      <c r="Y36" s="17" t="s">
        <v>47</v>
      </c>
      <c r="Z36" s="23" t="s">
        <v>49</v>
      </c>
      <c r="AA36" s="23" t="s">
        <v>51</v>
      </c>
      <c r="AB36" s="23" t="s">
        <v>57</v>
      </c>
      <c r="AC36" s="39" t="s">
        <v>58</v>
      </c>
      <c r="AD36" s="39" t="s">
        <v>60</v>
      </c>
      <c r="AE36" s="39" t="s">
        <v>62</v>
      </c>
      <c r="AF36" s="45" t="s">
        <v>64</v>
      </c>
      <c r="AG36" s="45" t="s">
        <v>65</v>
      </c>
      <c r="AH36" s="45" t="s">
        <v>66</v>
      </c>
      <c r="AI36" s="74" t="s">
        <v>67</v>
      </c>
      <c r="AJ36" s="74" t="s">
        <v>68</v>
      </c>
      <c r="AK36" s="74" t="s">
        <v>69</v>
      </c>
      <c r="AL36" s="23" t="s">
        <v>70</v>
      </c>
      <c r="AM36" s="23" t="s">
        <v>71</v>
      </c>
      <c r="AN36" s="23" t="s">
        <v>72</v>
      </c>
      <c r="AO36" s="23" t="s">
        <v>73</v>
      </c>
      <c r="AP36" s="39" t="s">
        <v>74</v>
      </c>
      <c r="AQ36" s="39" t="s">
        <v>88</v>
      </c>
      <c r="AR36" s="39" t="s">
        <v>90</v>
      </c>
      <c r="AS36" s="87" t="s">
        <v>92</v>
      </c>
      <c r="AT36" s="87" t="s">
        <v>95</v>
      </c>
      <c r="AU36" s="84" t="s">
        <v>96</v>
      </c>
      <c r="AV36" s="7" t="s">
        <v>9</v>
      </c>
      <c r="AW36" s="10">
        <v>80</v>
      </c>
      <c r="AX36" s="10">
        <v>80</v>
      </c>
      <c r="AY36" s="10">
        <v>80</v>
      </c>
      <c r="AZ36" s="10">
        <v>80</v>
      </c>
      <c r="BA36" s="10">
        <v>80</v>
      </c>
      <c r="BB36" s="11">
        <f>SUM(AW36:BA36)</f>
        <v>400</v>
      </c>
      <c r="BD36" s="23" t="s">
        <v>48</v>
      </c>
      <c r="BE36" s="23" t="s">
        <v>50</v>
      </c>
      <c r="BF36" s="34" t="s">
        <v>56</v>
      </c>
      <c r="BG36" s="39" t="s">
        <v>59</v>
      </c>
      <c r="BH36" s="39" t="s">
        <v>61</v>
      </c>
      <c r="BI36" s="39" t="s">
        <v>63</v>
      </c>
      <c r="BJ36" s="45" t="s">
        <v>76</v>
      </c>
      <c r="BK36" s="45" t="s">
        <v>77</v>
      </c>
      <c r="BL36" s="45" t="s">
        <v>78</v>
      </c>
      <c r="BM36" s="74" t="s">
        <v>79</v>
      </c>
      <c r="BN36" s="74" t="s">
        <v>80</v>
      </c>
      <c r="BO36" s="74" t="s">
        <v>81</v>
      </c>
      <c r="BP36" s="23" t="s">
        <v>82</v>
      </c>
      <c r="BQ36" s="23" t="s">
        <v>83</v>
      </c>
      <c r="BR36" s="23" t="s">
        <v>84</v>
      </c>
      <c r="BS36" s="23" t="s">
        <v>85</v>
      </c>
      <c r="BT36" s="39" t="s">
        <v>86</v>
      </c>
      <c r="BU36" s="39" t="s">
        <v>89</v>
      </c>
      <c r="BV36" s="39" t="s">
        <v>91</v>
      </c>
      <c r="BW36" s="87" t="s">
        <v>93</v>
      </c>
      <c r="BX36" s="87" t="s">
        <v>94</v>
      </c>
      <c r="BY36" s="87" t="s">
        <v>97</v>
      </c>
      <c r="BZ36" s="78"/>
    </row>
    <row r="37" spans="1:78" ht="18" customHeight="1" x14ac:dyDescent="0.25">
      <c r="A37" s="7" t="s">
        <v>10</v>
      </c>
      <c r="B37" s="6">
        <f>B35/B36</f>
        <v>110</v>
      </c>
      <c r="C37" s="6">
        <f>C35/C36</f>
        <v>108.875</v>
      </c>
      <c r="D37" s="6">
        <f>D35/D36</f>
        <v>108</v>
      </c>
      <c r="E37" s="6">
        <f>E35/E36</f>
        <v>107.75</v>
      </c>
      <c r="F37" s="6">
        <f t="shared" ref="F37" si="24">F35/F36</f>
        <v>109</v>
      </c>
      <c r="G37" s="12">
        <f>G35/G36</f>
        <v>108.72499999999999</v>
      </c>
      <c r="H37" s="2" t="s">
        <v>10</v>
      </c>
      <c r="I37" s="81">
        <v>104.5</v>
      </c>
      <c r="J37" s="81">
        <v>94.6</v>
      </c>
      <c r="K37" s="81">
        <v>102.4</v>
      </c>
      <c r="L37" s="81">
        <v>93.1</v>
      </c>
      <c r="M37" s="81">
        <v>106.31</v>
      </c>
      <c r="N37" s="9">
        <v>109.4</v>
      </c>
      <c r="O37" s="9">
        <v>92.78</v>
      </c>
      <c r="P37" s="9">
        <v>101.4</v>
      </c>
      <c r="Q37" s="21">
        <v>97.4012539184953</v>
      </c>
      <c r="R37" s="18">
        <v>101.78</v>
      </c>
      <c r="S37" s="18">
        <v>100.96</v>
      </c>
      <c r="T37" s="18">
        <v>98.57</v>
      </c>
      <c r="U37" s="18">
        <v>89.2</v>
      </c>
      <c r="V37" s="13">
        <v>101.7</v>
      </c>
      <c r="W37" s="13">
        <v>96.32</v>
      </c>
      <c r="X37" s="13">
        <v>103.78</v>
      </c>
      <c r="Y37" s="13">
        <v>103.44444444444444</v>
      </c>
      <c r="Z37" s="25">
        <v>111.875</v>
      </c>
      <c r="AA37" s="25">
        <v>118.70833333333333</v>
      </c>
      <c r="AB37" s="25">
        <v>110.58333333333333</v>
      </c>
      <c r="AC37" s="40">
        <v>116.875</v>
      </c>
      <c r="AD37" s="40">
        <v>115.5625</v>
      </c>
      <c r="AE37" s="40">
        <v>115.0625</v>
      </c>
      <c r="AF37" s="46">
        <v>106.46</v>
      </c>
      <c r="AG37" s="46">
        <v>106.07</v>
      </c>
      <c r="AH37" s="46">
        <v>110</v>
      </c>
      <c r="AI37" s="75">
        <v>99.75</v>
      </c>
      <c r="AJ37" s="75">
        <v>112.91666666666667</v>
      </c>
      <c r="AK37" s="75">
        <v>89.166666666666671</v>
      </c>
      <c r="AL37" s="25">
        <v>95.35</v>
      </c>
      <c r="AM37" s="25">
        <v>93.67</v>
      </c>
      <c r="AN37" s="25">
        <v>95.9</v>
      </c>
      <c r="AO37" s="25">
        <v>78.83</v>
      </c>
      <c r="AP37" s="40">
        <v>112.3</v>
      </c>
      <c r="AQ37" s="40">
        <v>113.175</v>
      </c>
      <c r="AR37" s="40">
        <v>88.974999999999994</v>
      </c>
      <c r="AS37" s="90">
        <v>118.3</v>
      </c>
      <c r="AT37" s="90">
        <v>92.474999999999994</v>
      </c>
      <c r="AU37" s="85">
        <f>G37</f>
        <v>108.72499999999999</v>
      </c>
      <c r="AV37" s="7" t="s">
        <v>10</v>
      </c>
      <c r="AW37" s="6">
        <f>AW35/AW36</f>
        <v>137.75</v>
      </c>
      <c r="AX37" s="6">
        <f>AX35/AX36</f>
        <v>133.125</v>
      </c>
      <c r="AY37" s="6">
        <f>AY35/AY36</f>
        <v>130</v>
      </c>
      <c r="AZ37" s="6">
        <f>AZ35/AZ36</f>
        <v>128.25</v>
      </c>
      <c r="BA37" s="6">
        <f t="shared" ref="BA37" si="25">BA35/BA36</f>
        <v>133.625</v>
      </c>
      <c r="BB37" s="12">
        <f>BB35/BB36</f>
        <v>132.55000000000001</v>
      </c>
      <c r="BC37" s="2" t="s">
        <v>10</v>
      </c>
      <c r="BD37" s="25">
        <v>134.56</v>
      </c>
      <c r="BE37" s="30">
        <v>145.9</v>
      </c>
      <c r="BF37" s="35">
        <v>126.41666666666667</v>
      </c>
      <c r="BG37" s="40">
        <v>144.34375</v>
      </c>
      <c r="BH37" s="40">
        <v>132.4375</v>
      </c>
      <c r="BI37" s="40">
        <v>143.44</v>
      </c>
      <c r="BJ37" s="46">
        <v>111.9</v>
      </c>
      <c r="BK37" s="46">
        <v>127.47</v>
      </c>
      <c r="BL37" s="46">
        <v>124.26666666666667</v>
      </c>
      <c r="BM37" s="75">
        <v>124.41666666666667</v>
      </c>
      <c r="BN37" s="75">
        <v>120.91666666666667</v>
      </c>
      <c r="BO37" s="75">
        <v>121.2</v>
      </c>
      <c r="BP37" s="25">
        <v>120.86</v>
      </c>
      <c r="BQ37" s="25">
        <v>120.11</v>
      </c>
      <c r="BR37" s="25">
        <v>119.13</v>
      </c>
      <c r="BS37" s="25">
        <v>108.79</v>
      </c>
      <c r="BT37" s="40">
        <v>128.9</v>
      </c>
      <c r="BU37" s="40">
        <v>130.25</v>
      </c>
      <c r="BV37" s="40">
        <v>119.175</v>
      </c>
      <c r="BW37" s="90">
        <v>124.72499999999999</v>
      </c>
      <c r="BX37" s="90">
        <v>118.55</v>
      </c>
      <c r="BY37" s="90">
        <f>BB37</f>
        <v>132.55000000000001</v>
      </c>
      <c r="BZ37" s="78"/>
    </row>
    <row r="38" spans="1:78" ht="18" customHeight="1" thickBot="1" x14ac:dyDescent="0.3">
      <c r="A38" s="53" t="s">
        <v>11</v>
      </c>
      <c r="B38" s="15">
        <f>B37-B29</f>
        <v>22.125</v>
      </c>
      <c r="C38" s="15">
        <f t="shared" ref="C38" si="26">C37-C29</f>
        <v>18.5</v>
      </c>
      <c r="D38" s="15">
        <f t="shared" ref="D38" si="27">D37-D29</f>
        <v>17.875</v>
      </c>
      <c r="E38" s="15">
        <f t="shared" ref="E38" si="28">E37-E29</f>
        <v>17.625</v>
      </c>
      <c r="F38" s="15">
        <f t="shared" ref="F38" si="29">F37-F29</f>
        <v>17.25</v>
      </c>
      <c r="G38" s="16">
        <f t="shared" ref="G38" si="30">G37-G29</f>
        <v>18.674999999999997</v>
      </c>
      <c r="H38" s="5" t="s">
        <v>11</v>
      </c>
      <c r="I38" s="18">
        <f>I37-I29</f>
        <v>15.420000000000002</v>
      </c>
      <c r="J38" s="18">
        <f>J37-J29</f>
        <v>16.22</v>
      </c>
      <c r="K38" s="18">
        <f>K37-K29</f>
        <v>17.400000000000006</v>
      </c>
      <c r="L38" s="81">
        <v>16.8</v>
      </c>
      <c r="M38" s="81">
        <v>18.600000000000001</v>
      </c>
      <c r="N38" s="9">
        <v>17.3</v>
      </c>
      <c r="O38" s="9">
        <v>16.3</v>
      </c>
      <c r="P38" s="9">
        <v>19.600000000000001</v>
      </c>
      <c r="Q38" s="21">
        <v>16.564193215619895</v>
      </c>
      <c r="R38" s="18">
        <f>R37-R29</f>
        <v>19.340000000000003</v>
      </c>
      <c r="S38" s="18">
        <f>S37-S29</f>
        <v>18.629999999999995</v>
      </c>
      <c r="T38" s="18">
        <f>T37-T29</f>
        <v>16.259999999999991</v>
      </c>
      <c r="U38" s="18">
        <f>U37-U29</f>
        <v>15.5</v>
      </c>
      <c r="V38" s="13">
        <f>+V37-V29</f>
        <v>15.329999999999998</v>
      </c>
      <c r="W38" s="13">
        <f>+W37-W29</f>
        <v>14.819999999999993</v>
      </c>
      <c r="X38" s="13">
        <f>+X37-X29</f>
        <v>19.790000000000006</v>
      </c>
      <c r="Y38" s="13">
        <v>21.111111111111114</v>
      </c>
      <c r="Z38" s="25">
        <v>20.715000000000003</v>
      </c>
      <c r="AA38" s="25">
        <v>23.416666666666657</v>
      </c>
      <c r="AB38" s="25">
        <v>19.583333333333329</v>
      </c>
      <c r="AC38" s="41">
        <v>23.875</v>
      </c>
      <c r="AD38" s="41">
        <v>26.375</v>
      </c>
      <c r="AE38" s="41">
        <v>21.5</v>
      </c>
      <c r="AF38" s="47">
        <v>20.169999999999987</v>
      </c>
      <c r="AG38" s="47">
        <v>22.069999999999993</v>
      </c>
      <c r="AH38" s="47">
        <v>22.533333333333331</v>
      </c>
      <c r="AI38" s="76">
        <v>19.920000000000002</v>
      </c>
      <c r="AJ38" s="76">
        <v>19.166666666666671</v>
      </c>
      <c r="AK38" s="76">
        <v>14.266666666666666</v>
      </c>
      <c r="AL38" s="30">
        <v>19.629999999999995</v>
      </c>
      <c r="AM38" s="30">
        <v>17.049999999999997</v>
      </c>
      <c r="AN38" s="30">
        <v>19.090000000000003</v>
      </c>
      <c r="AO38" s="30">
        <v>7.5799999999999983</v>
      </c>
      <c r="AP38" s="41">
        <v>24.974999999999994</v>
      </c>
      <c r="AQ38" s="41">
        <v>23.25</v>
      </c>
      <c r="AR38" s="41">
        <v>18.724999999999994</v>
      </c>
      <c r="AS38" s="91">
        <v>23.799999999999997</v>
      </c>
      <c r="AT38" s="91">
        <v>11.399999999999991</v>
      </c>
      <c r="AU38" s="86">
        <f>AU37-AU29</f>
        <v>18.674999999999997</v>
      </c>
      <c r="AV38" s="53" t="s">
        <v>11</v>
      </c>
      <c r="AW38" s="15">
        <f>AW37-AW29</f>
        <v>28.5</v>
      </c>
      <c r="AX38" s="15">
        <f t="shared" ref="AX38" si="31">AX37-AX29</f>
        <v>30.25</v>
      </c>
      <c r="AY38" s="15">
        <f t="shared" ref="AY38" si="32">AY37-AY29</f>
        <v>22.625</v>
      </c>
      <c r="AZ38" s="15">
        <f t="shared" ref="AZ38" si="33">AZ37-AZ29</f>
        <v>25.75</v>
      </c>
      <c r="BA38" s="15">
        <f t="shared" ref="BA38" si="34">BA37-BA29</f>
        <v>22.75</v>
      </c>
      <c r="BB38" s="16">
        <f t="shared" ref="BB38" si="35">BB37-BB29</f>
        <v>25.975000000000009</v>
      </c>
      <c r="BC38" s="5" t="s">
        <v>11</v>
      </c>
      <c r="BD38" s="25">
        <v>25.63</v>
      </c>
      <c r="BE38" s="30">
        <v>31.2</v>
      </c>
      <c r="BF38" s="36">
        <v>24.583333333333343</v>
      </c>
      <c r="BG38" s="41">
        <v>31.25</v>
      </c>
      <c r="BH38" s="41">
        <v>29.625</v>
      </c>
      <c r="BI38" s="41">
        <v>34.4</v>
      </c>
      <c r="BJ38" s="47">
        <v>23.710000000000008</v>
      </c>
      <c r="BK38" s="47">
        <v>22.599999999999994</v>
      </c>
      <c r="BL38" s="47">
        <v>23.799999999999997</v>
      </c>
      <c r="BM38" s="76">
        <v>24.24666666666667</v>
      </c>
      <c r="BN38" s="76">
        <v>22.333333333333343</v>
      </c>
      <c r="BO38" s="76">
        <v>22.42</v>
      </c>
      <c r="BP38" s="30">
        <v>23.209999999999994</v>
      </c>
      <c r="BQ38" s="30">
        <v>22.409999999999997</v>
      </c>
      <c r="BR38" s="30">
        <v>25.259999999999991</v>
      </c>
      <c r="BS38" s="30">
        <v>21.123333333333335</v>
      </c>
      <c r="BT38" s="41">
        <v>29.875</v>
      </c>
      <c r="BU38" s="41">
        <v>31.5</v>
      </c>
      <c r="BV38" s="41">
        <v>25.424999999999997</v>
      </c>
      <c r="BW38" s="91">
        <v>26.849999999999994</v>
      </c>
      <c r="BX38" s="91">
        <v>19.224999999999994</v>
      </c>
      <c r="BY38" s="91">
        <f>BY37-BY29</f>
        <v>25.975000000000009</v>
      </c>
      <c r="BZ38" s="78"/>
    </row>
    <row r="39" spans="1:78" ht="18" customHeight="1" x14ac:dyDescent="0.25">
      <c r="A39" s="62"/>
      <c r="B39" s="82"/>
      <c r="C39" s="82"/>
      <c r="D39" s="82"/>
      <c r="E39" s="82"/>
      <c r="F39" s="82"/>
      <c r="G39" s="82"/>
      <c r="H39" s="4"/>
      <c r="I39" s="14"/>
      <c r="J39" s="14"/>
      <c r="K39" s="14"/>
      <c r="L39" s="81"/>
      <c r="M39" s="81"/>
      <c r="R39" s="81"/>
      <c r="S39" s="81"/>
      <c r="T39" s="81"/>
      <c r="U39" s="81"/>
      <c r="AF39" s="45"/>
      <c r="AG39" s="45"/>
      <c r="AH39" s="45"/>
      <c r="AP39" s="39"/>
      <c r="AQ39" s="39"/>
      <c r="AR39" s="39"/>
      <c r="AU39" s="84"/>
      <c r="AV39" s="62"/>
      <c r="AW39" s="95"/>
      <c r="AX39" s="95"/>
      <c r="AY39" s="95"/>
      <c r="AZ39" s="95"/>
      <c r="BA39" s="95"/>
      <c r="BB39" s="95"/>
      <c r="BC39" s="4"/>
      <c r="BT39" s="39"/>
      <c r="BU39" s="39"/>
      <c r="BV39" s="39"/>
      <c r="BY39" s="88"/>
      <c r="BZ39" s="78"/>
    </row>
    <row r="40" spans="1:78" ht="18" customHeight="1" thickBot="1" x14ac:dyDescent="0.3">
      <c r="A40" s="64">
        <f t="shared" ref="A40:B40" si="36">A32+1</f>
        <v>6</v>
      </c>
      <c r="B40" s="8">
        <f t="shared" si="36"/>
        <v>44896</v>
      </c>
      <c r="C40" s="81"/>
      <c r="D40" s="81"/>
      <c r="E40" s="81"/>
      <c r="F40" s="81"/>
      <c r="G40" s="82"/>
      <c r="I40" s="81"/>
      <c r="J40" s="81"/>
      <c r="K40" s="81"/>
      <c r="L40" s="81"/>
      <c r="M40" s="81"/>
      <c r="R40" s="81"/>
      <c r="S40" s="81"/>
      <c r="T40" s="81"/>
      <c r="U40" s="81"/>
      <c r="AF40" s="45"/>
      <c r="AG40" s="45"/>
      <c r="AH40" s="45"/>
      <c r="AP40" s="39"/>
      <c r="AQ40" s="39"/>
      <c r="AR40" s="39"/>
      <c r="AU40" s="84"/>
      <c r="AV40" s="64">
        <f t="shared" ref="AV40:AW40" si="37">AV32+1</f>
        <v>6</v>
      </c>
      <c r="AW40" s="8">
        <f t="shared" si="37"/>
        <v>44896</v>
      </c>
      <c r="AX40" s="94"/>
      <c r="AY40" s="94"/>
      <c r="AZ40" s="94"/>
      <c r="BA40" s="94"/>
      <c r="BB40" s="95"/>
      <c r="BT40" s="39"/>
      <c r="BU40" s="39"/>
      <c r="BV40" s="39"/>
      <c r="BY40" s="88"/>
      <c r="BZ40" s="78"/>
    </row>
    <row r="41" spans="1:78" ht="18" customHeight="1" x14ac:dyDescent="0.25">
      <c r="A41" s="57" t="s">
        <v>0</v>
      </c>
      <c r="B41" s="58" t="s">
        <v>1</v>
      </c>
      <c r="C41" s="58" t="s">
        <v>2</v>
      </c>
      <c r="D41" s="58" t="s">
        <v>3</v>
      </c>
      <c r="E41" s="58" t="s">
        <v>4</v>
      </c>
      <c r="F41" s="58" t="s">
        <v>5</v>
      </c>
      <c r="G41" s="59" t="s">
        <v>6</v>
      </c>
      <c r="I41" s="81"/>
      <c r="J41" s="81"/>
      <c r="K41" s="81"/>
      <c r="L41" s="81"/>
      <c r="M41" s="81"/>
      <c r="R41" s="81"/>
      <c r="S41" s="81"/>
      <c r="T41" s="81"/>
      <c r="U41" s="81"/>
      <c r="AF41" s="45"/>
      <c r="AG41" s="45"/>
      <c r="AH41" s="45"/>
      <c r="AP41" s="39"/>
      <c r="AQ41" s="39"/>
      <c r="AR41" s="39"/>
      <c r="AU41" s="84"/>
      <c r="AV41" s="57" t="s">
        <v>0</v>
      </c>
      <c r="AW41" s="58" t="s">
        <v>1</v>
      </c>
      <c r="AX41" s="58" t="s">
        <v>2</v>
      </c>
      <c r="AY41" s="58" t="s">
        <v>3</v>
      </c>
      <c r="AZ41" s="58" t="s">
        <v>4</v>
      </c>
      <c r="BA41" s="58" t="s">
        <v>5</v>
      </c>
      <c r="BB41" s="59" t="s">
        <v>6</v>
      </c>
      <c r="BT41" s="39"/>
      <c r="BU41" s="39"/>
      <c r="BV41" s="39"/>
      <c r="BY41" s="88"/>
      <c r="BZ41" s="78"/>
    </row>
    <row r="42" spans="1:78" ht="18" customHeight="1" x14ac:dyDescent="0.25">
      <c r="A42" s="7" t="s">
        <v>7</v>
      </c>
      <c r="B42" s="48">
        <v>140</v>
      </c>
      <c r="C42" s="48">
        <v>140</v>
      </c>
      <c r="D42" s="48">
        <v>140</v>
      </c>
      <c r="E42" s="48">
        <v>140</v>
      </c>
      <c r="F42" s="48">
        <v>140</v>
      </c>
      <c r="G42" s="52">
        <v>140</v>
      </c>
      <c r="I42" s="81"/>
      <c r="J42" s="81"/>
      <c r="K42" s="81"/>
      <c r="L42" s="81"/>
      <c r="M42" s="81"/>
      <c r="R42" s="81"/>
      <c r="S42" s="81"/>
      <c r="T42" s="81"/>
      <c r="U42" s="81"/>
      <c r="AF42" s="45"/>
      <c r="AG42" s="45"/>
      <c r="AH42" s="45"/>
      <c r="AP42" s="39"/>
      <c r="AQ42" s="39"/>
      <c r="AR42" s="39"/>
      <c r="AU42" s="84"/>
      <c r="AV42" s="7" t="s">
        <v>7</v>
      </c>
      <c r="AW42" s="48">
        <v>140</v>
      </c>
      <c r="AX42" s="48">
        <v>140</v>
      </c>
      <c r="AY42" s="48">
        <v>140</v>
      </c>
      <c r="AZ42" s="48">
        <v>140</v>
      </c>
      <c r="BA42" s="48">
        <v>140</v>
      </c>
      <c r="BB42" s="52">
        <v>140</v>
      </c>
      <c r="BT42" s="39"/>
      <c r="BU42" s="39"/>
      <c r="BV42" s="39"/>
      <c r="BY42" s="88"/>
      <c r="BZ42" s="78"/>
    </row>
    <row r="43" spans="1:78" ht="18" customHeight="1" x14ac:dyDescent="0.25">
      <c r="A43" s="7" t="s">
        <v>8</v>
      </c>
      <c r="B43" s="10">
        <v>10990</v>
      </c>
      <c r="C43" s="10">
        <v>10290</v>
      </c>
      <c r="D43" s="10">
        <v>9880</v>
      </c>
      <c r="E43" s="10">
        <v>10420</v>
      </c>
      <c r="F43" s="10">
        <v>10290</v>
      </c>
      <c r="G43" s="11">
        <f>SUM(B43:F43)</f>
        <v>51870</v>
      </c>
      <c r="I43" s="81" t="s">
        <v>19</v>
      </c>
      <c r="J43" s="81"/>
      <c r="K43" s="81"/>
      <c r="L43" s="81"/>
      <c r="M43" s="81"/>
      <c r="R43" s="81"/>
      <c r="S43" s="81"/>
      <c r="T43" s="81"/>
      <c r="U43" s="81"/>
      <c r="AF43" s="45"/>
      <c r="AG43" s="45"/>
      <c r="AH43" s="45"/>
      <c r="AP43" s="39"/>
      <c r="AQ43" s="39"/>
      <c r="AR43" s="39"/>
      <c r="AU43" s="84"/>
      <c r="AV43" s="7" t="s">
        <v>8</v>
      </c>
      <c r="AW43" s="10">
        <v>13230</v>
      </c>
      <c r="AX43" s="10">
        <v>13230</v>
      </c>
      <c r="AY43" s="10">
        <v>13150</v>
      </c>
      <c r="AZ43" s="10">
        <v>12810</v>
      </c>
      <c r="BA43" s="10">
        <v>13130</v>
      </c>
      <c r="BB43" s="11">
        <f>SUM(AW43:BA43)</f>
        <v>65550</v>
      </c>
      <c r="BT43" s="39"/>
      <c r="BU43" s="39"/>
      <c r="BV43" s="39"/>
      <c r="BY43" s="88"/>
      <c r="BZ43" s="78"/>
    </row>
    <row r="44" spans="1:78" ht="18" customHeight="1" x14ac:dyDescent="0.25">
      <c r="A44" s="7" t="s">
        <v>9</v>
      </c>
      <c r="B44" s="10">
        <v>80</v>
      </c>
      <c r="C44" s="10">
        <v>80</v>
      </c>
      <c r="D44" s="10">
        <v>80</v>
      </c>
      <c r="E44" s="10">
        <v>80</v>
      </c>
      <c r="F44" s="10">
        <v>80</v>
      </c>
      <c r="G44" s="11">
        <f>SUM(B44:F44)</f>
        <v>400</v>
      </c>
      <c r="I44" s="81">
        <v>438</v>
      </c>
      <c r="J44" s="81">
        <v>441</v>
      </c>
      <c r="K44" s="81">
        <v>447</v>
      </c>
      <c r="L44" s="81">
        <v>450</v>
      </c>
      <c r="M44" s="81">
        <v>453</v>
      </c>
      <c r="N44" s="31">
        <v>463</v>
      </c>
      <c r="O44" s="31">
        <v>468</v>
      </c>
      <c r="P44" s="31">
        <v>471</v>
      </c>
      <c r="Q44" s="31">
        <v>473</v>
      </c>
      <c r="R44" s="2">
        <v>476</v>
      </c>
      <c r="S44" s="2">
        <v>478</v>
      </c>
      <c r="T44" s="2">
        <v>482</v>
      </c>
      <c r="U44" s="2">
        <v>485</v>
      </c>
      <c r="V44" s="32" t="s">
        <v>43</v>
      </c>
      <c r="W44" s="32" t="s">
        <v>44</v>
      </c>
      <c r="X44" s="32" t="s">
        <v>46</v>
      </c>
      <c r="Y44" s="32" t="s">
        <v>47</v>
      </c>
      <c r="Z44" s="23" t="s">
        <v>49</v>
      </c>
      <c r="AA44" s="23" t="s">
        <v>51</v>
      </c>
      <c r="AB44" s="23" t="s">
        <v>57</v>
      </c>
      <c r="AC44" s="39" t="s">
        <v>58</v>
      </c>
      <c r="AD44" s="39" t="s">
        <v>60</v>
      </c>
      <c r="AE44" s="39" t="s">
        <v>62</v>
      </c>
      <c r="AF44" s="45" t="s">
        <v>64</v>
      </c>
      <c r="AG44" s="45" t="s">
        <v>65</v>
      </c>
      <c r="AH44" s="45" t="s">
        <v>66</v>
      </c>
      <c r="AI44" s="74" t="s">
        <v>67</v>
      </c>
      <c r="AJ44" s="74" t="s">
        <v>68</v>
      </c>
      <c r="AK44" s="74" t="s">
        <v>69</v>
      </c>
      <c r="AL44" s="23" t="s">
        <v>70</v>
      </c>
      <c r="AM44" s="23" t="s">
        <v>71</v>
      </c>
      <c r="AN44" s="23" t="s">
        <v>72</v>
      </c>
      <c r="AO44" s="23" t="s">
        <v>73</v>
      </c>
      <c r="AP44" s="39" t="s">
        <v>74</v>
      </c>
      <c r="AQ44" s="39" t="s">
        <v>88</v>
      </c>
      <c r="AR44" s="39" t="s">
        <v>90</v>
      </c>
      <c r="AS44" s="87" t="s">
        <v>92</v>
      </c>
      <c r="AT44" s="87" t="s">
        <v>95</v>
      </c>
      <c r="AU44" s="84" t="s">
        <v>96</v>
      </c>
      <c r="AV44" s="7" t="s">
        <v>9</v>
      </c>
      <c r="AW44" s="10">
        <v>80</v>
      </c>
      <c r="AX44" s="10">
        <v>80</v>
      </c>
      <c r="AY44" s="10">
        <v>80</v>
      </c>
      <c r="AZ44" s="10">
        <v>80</v>
      </c>
      <c r="BA44" s="10">
        <v>80</v>
      </c>
      <c r="BB44" s="11">
        <f>SUM(AW44:BA44)</f>
        <v>400</v>
      </c>
      <c r="BD44" s="23" t="s">
        <v>48</v>
      </c>
      <c r="BE44" s="23" t="s">
        <v>50</v>
      </c>
      <c r="BF44" s="34" t="s">
        <v>56</v>
      </c>
      <c r="BG44" s="39" t="s">
        <v>59</v>
      </c>
      <c r="BH44" s="39" t="s">
        <v>61</v>
      </c>
      <c r="BI44" s="39" t="s">
        <v>63</v>
      </c>
      <c r="BJ44" s="45" t="s">
        <v>76</v>
      </c>
      <c r="BK44" s="45" t="s">
        <v>77</v>
      </c>
      <c r="BL44" s="45" t="s">
        <v>78</v>
      </c>
      <c r="BM44" s="74" t="s">
        <v>79</v>
      </c>
      <c r="BN44" s="74" t="s">
        <v>80</v>
      </c>
      <c r="BO44" s="74" t="s">
        <v>81</v>
      </c>
      <c r="BP44" s="23" t="s">
        <v>82</v>
      </c>
      <c r="BQ44" s="23" t="s">
        <v>83</v>
      </c>
      <c r="BR44" s="23" t="s">
        <v>84</v>
      </c>
      <c r="BS44" s="23" t="s">
        <v>84</v>
      </c>
      <c r="BT44" s="39" t="s">
        <v>86</v>
      </c>
      <c r="BU44" s="39" t="s">
        <v>89</v>
      </c>
      <c r="BV44" s="39" t="s">
        <v>91</v>
      </c>
      <c r="BW44" s="87" t="s">
        <v>93</v>
      </c>
      <c r="BX44" s="87" t="s">
        <v>94</v>
      </c>
      <c r="BY44" s="87" t="s">
        <v>97</v>
      </c>
      <c r="BZ44" s="78"/>
    </row>
    <row r="45" spans="1:78" ht="18" customHeight="1" x14ac:dyDescent="0.25">
      <c r="A45" s="7" t="s">
        <v>10</v>
      </c>
      <c r="B45" s="6">
        <f>B43/B44</f>
        <v>137.375</v>
      </c>
      <c r="C45" s="6">
        <f>C43/C44</f>
        <v>128.625</v>
      </c>
      <c r="D45" s="6">
        <f>D43/D44</f>
        <v>123.5</v>
      </c>
      <c r="E45" s="6">
        <f>E43/E44</f>
        <v>130.25</v>
      </c>
      <c r="F45" s="6">
        <f t="shared" ref="F45" si="38">F43/F44</f>
        <v>128.625</v>
      </c>
      <c r="G45" s="12">
        <f>G43/G44</f>
        <v>129.67500000000001</v>
      </c>
      <c r="H45" s="2" t="s">
        <v>10</v>
      </c>
      <c r="I45" s="14">
        <v>128.16666666666666</v>
      </c>
      <c r="J45" s="81">
        <v>115.15</v>
      </c>
      <c r="K45" s="14">
        <v>121.46</v>
      </c>
      <c r="L45" s="14">
        <v>111.16</v>
      </c>
      <c r="M45" s="14">
        <v>123.81</v>
      </c>
      <c r="N45" s="9">
        <v>128.71</v>
      </c>
      <c r="O45" s="9">
        <v>110.44</v>
      </c>
      <c r="P45" s="9">
        <v>124.78</v>
      </c>
      <c r="Q45" s="19">
        <v>115.73333333333333</v>
      </c>
      <c r="R45" s="18">
        <v>120.44</v>
      </c>
      <c r="S45" s="18">
        <v>121.29</v>
      </c>
      <c r="T45" s="18">
        <v>120.26</v>
      </c>
      <c r="U45" s="18">
        <v>108</v>
      </c>
      <c r="V45" s="13">
        <v>122.87</v>
      </c>
      <c r="W45" s="13">
        <v>113.96</v>
      </c>
      <c r="X45" s="13">
        <v>121</v>
      </c>
      <c r="Y45" s="13">
        <v>125.5</v>
      </c>
      <c r="Z45" s="25">
        <v>136.8125</v>
      </c>
      <c r="AA45" s="25">
        <v>143.45833333333334</v>
      </c>
      <c r="AB45" s="25">
        <v>133.41666666666666</v>
      </c>
      <c r="AC45" s="40">
        <v>143.5</v>
      </c>
      <c r="AD45" s="40">
        <v>146.625</v>
      </c>
      <c r="AE45" s="40">
        <v>141.6875</v>
      </c>
      <c r="AF45" s="46">
        <v>128.29</v>
      </c>
      <c r="AG45" s="46">
        <v>130.47</v>
      </c>
      <c r="AH45" s="46">
        <v>133.27000000000001</v>
      </c>
      <c r="AI45" s="75">
        <v>124.33333333333333</v>
      </c>
      <c r="AJ45" s="75">
        <v>155.70833333333334</v>
      </c>
      <c r="AK45" s="75">
        <v>104.77777777777777</v>
      </c>
      <c r="AL45" s="25">
        <v>118.19583333333334</v>
      </c>
      <c r="AM45" s="25">
        <v>110.15</v>
      </c>
      <c r="AN45" s="25">
        <v>110.39</v>
      </c>
      <c r="AO45" s="25">
        <v>94.42</v>
      </c>
      <c r="AP45" s="40">
        <v>135.44999999999999</v>
      </c>
      <c r="AQ45" s="40">
        <v>136.30000000000001</v>
      </c>
      <c r="AR45" s="40">
        <v>111.875</v>
      </c>
      <c r="AS45" s="90">
        <v>144.80000000000001</v>
      </c>
      <c r="AT45" s="90">
        <v>111.825</v>
      </c>
      <c r="AU45" s="85">
        <f>G45</f>
        <v>129.67500000000001</v>
      </c>
      <c r="AV45" s="7" t="s">
        <v>10</v>
      </c>
      <c r="AW45" s="6">
        <f>AW43/AW44</f>
        <v>165.375</v>
      </c>
      <c r="AX45" s="6">
        <f>AX43/AX44</f>
        <v>165.375</v>
      </c>
      <c r="AY45" s="6">
        <f>AY43/AY44</f>
        <v>164.375</v>
      </c>
      <c r="AZ45" s="6">
        <f>AZ43/AZ44</f>
        <v>160.125</v>
      </c>
      <c r="BA45" s="6">
        <f t="shared" ref="BA45" si="39">BA43/BA44</f>
        <v>164.125</v>
      </c>
      <c r="BB45" s="12">
        <f>BB43/BB44</f>
        <v>163.875</v>
      </c>
      <c r="BC45" s="2" t="s">
        <v>10</v>
      </c>
      <c r="BD45" s="30">
        <v>165.9</v>
      </c>
      <c r="BE45" s="30">
        <v>177.7</v>
      </c>
      <c r="BF45" s="35">
        <v>150.08333333333334</v>
      </c>
      <c r="BG45" s="40">
        <v>181.46875</v>
      </c>
      <c r="BH45" s="40">
        <v>169.375</v>
      </c>
      <c r="BI45" s="40">
        <v>172.06</v>
      </c>
      <c r="BJ45" s="46">
        <v>136.38</v>
      </c>
      <c r="BK45" s="46">
        <v>153.13</v>
      </c>
      <c r="BL45" s="46">
        <v>155.53</v>
      </c>
      <c r="BM45" s="75">
        <v>152.58333333333334</v>
      </c>
      <c r="BN45" s="75">
        <v>142.16666666666666</v>
      </c>
      <c r="BO45" s="75">
        <v>142.55555555555554</v>
      </c>
      <c r="BP45" s="25">
        <v>156.52500000000001</v>
      </c>
      <c r="BQ45" s="25">
        <v>150.31</v>
      </c>
      <c r="BR45" s="25">
        <v>146.68</v>
      </c>
      <c r="BS45" s="25">
        <v>135.75</v>
      </c>
      <c r="BT45" s="40">
        <v>157.75</v>
      </c>
      <c r="BU45" s="40">
        <v>161.5</v>
      </c>
      <c r="BV45" s="40">
        <v>150.125</v>
      </c>
      <c r="BW45" s="90">
        <v>157.17500000000001</v>
      </c>
      <c r="BX45" s="90">
        <v>147.9</v>
      </c>
      <c r="BY45" s="90">
        <f>BB45</f>
        <v>163.875</v>
      </c>
      <c r="BZ45" s="78"/>
    </row>
    <row r="46" spans="1:78" ht="18" customHeight="1" thickBot="1" x14ac:dyDescent="0.3">
      <c r="A46" s="53" t="s">
        <v>11</v>
      </c>
      <c r="B46" s="15">
        <f>B45-B37</f>
        <v>27.375</v>
      </c>
      <c r="C46" s="15">
        <f t="shared" ref="C46" si="40">C45-C37</f>
        <v>19.75</v>
      </c>
      <c r="D46" s="15">
        <f t="shared" ref="D46" si="41">D45-D37</f>
        <v>15.5</v>
      </c>
      <c r="E46" s="15">
        <f t="shared" ref="E46" si="42">E45-E37</f>
        <v>22.5</v>
      </c>
      <c r="F46" s="15">
        <f t="shared" ref="F46" si="43">F45-F37</f>
        <v>19.625</v>
      </c>
      <c r="G46" s="16">
        <f t="shared" ref="G46" si="44">G45-G37</f>
        <v>20.950000000000017</v>
      </c>
      <c r="H46" s="5" t="s">
        <v>11</v>
      </c>
      <c r="I46" s="18">
        <f>I45-I37</f>
        <v>23.666666666666657</v>
      </c>
      <c r="J46" s="18">
        <f>J45-J37</f>
        <v>20.550000000000011</v>
      </c>
      <c r="K46" s="18">
        <f>K45-K37</f>
        <v>19.059999999999988</v>
      </c>
      <c r="L46" s="81">
        <v>18.100000000000001</v>
      </c>
      <c r="M46" s="81">
        <v>17.5</v>
      </c>
      <c r="N46" s="9">
        <v>19.3</v>
      </c>
      <c r="O46" s="9">
        <v>17.7</v>
      </c>
      <c r="P46" s="9">
        <v>23.3</v>
      </c>
      <c r="Q46" s="19">
        <v>18.332079414838034</v>
      </c>
      <c r="R46" s="18">
        <f>R45-R37</f>
        <v>18.659999999999997</v>
      </c>
      <c r="S46" s="18">
        <f>S45-S37</f>
        <v>20.330000000000013</v>
      </c>
      <c r="T46" s="18">
        <f>T45-T37</f>
        <v>21.690000000000012</v>
      </c>
      <c r="U46" s="18">
        <f>U45-U37</f>
        <v>18.799999999999997</v>
      </c>
      <c r="V46" s="13">
        <f>+V45-V37</f>
        <v>21.17</v>
      </c>
      <c r="W46" s="13">
        <f>+W45-W37</f>
        <v>17.64</v>
      </c>
      <c r="X46" s="13">
        <f>+X45-X37</f>
        <v>17.22</v>
      </c>
      <c r="Y46" s="13">
        <v>22.1</v>
      </c>
      <c r="Z46" s="25">
        <v>24.9375</v>
      </c>
      <c r="AA46" s="25">
        <v>24.750000000000014</v>
      </c>
      <c r="AB46" s="25">
        <v>22.833333333333329</v>
      </c>
      <c r="AC46" s="41">
        <v>26.625</v>
      </c>
      <c r="AD46" s="41">
        <v>31.0625</v>
      </c>
      <c r="AE46" s="41">
        <v>26.625</v>
      </c>
      <c r="AF46" s="47">
        <v>21.83</v>
      </c>
      <c r="AG46" s="47">
        <v>24.400000000000006</v>
      </c>
      <c r="AH46" s="47">
        <v>23.27000000000001</v>
      </c>
      <c r="AI46" s="76">
        <v>24.583333333333329</v>
      </c>
      <c r="AJ46" s="76">
        <v>42.791666666666671</v>
      </c>
      <c r="AK46" s="76">
        <v>15.6111111111111</v>
      </c>
      <c r="AL46" s="30">
        <v>22.845833333333346</v>
      </c>
      <c r="AM46" s="30">
        <v>16.480000000000004</v>
      </c>
      <c r="AN46" s="30">
        <v>14.489999999999995</v>
      </c>
      <c r="AO46" s="30">
        <v>15.590000000000003</v>
      </c>
      <c r="AP46" s="41">
        <v>23.149999999999991</v>
      </c>
      <c r="AQ46" s="41">
        <v>23.125000000000014</v>
      </c>
      <c r="AR46" s="41">
        <v>93.15</v>
      </c>
      <c r="AS46" s="91">
        <v>26.500000000000014</v>
      </c>
      <c r="AT46" s="91">
        <v>19.350000000000009</v>
      </c>
      <c r="AU46" s="86">
        <f>AU45-AU37</f>
        <v>20.950000000000017</v>
      </c>
      <c r="AV46" s="53" t="s">
        <v>11</v>
      </c>
      <c r="AW46" s="15">
        <f>AW45-AW37</f>
        <v>27.625</v>
      </c>
      <c r="AX46" s="15">
        <f t="shared" ref="AX46" si="45">AX45-AX37</f>
        <v>32.25</v>
      </c>
      <c r="AY46" s="15">
        <f t="shared" ref="AY46" si="46">AY45-AY37</f>
        <v>34.375</v>
      </c>
      <c r="AZ46" s="15">
        <f t="shared" ref="AZ46" si="47">AZ45-AZ37</f>
        <v>31.875</v>
      </c>
      <c r="BA46" s="15">
        <f t="shared" ref="BA46" si="48">BA45-BA37</f>
        <v>30.5</v>
      </c>
      <c r="BB46" s="16">
        <f t="shared" ref="BB46" si="49">BB45-BB37</f>
        <v>31.324999999999989</v>
      </c>
      <c r="BC46" s="5" t="s">
        <v>11</v>
      </c>
      <c r="BD46" s="30">
        <v>31.3</v>
      </c>
      <c r="BE46" s="30">
        <v>31.8</v>
      </c>
      <c r="BF46" s="35">
        <v>23.666666666666671</v>
      </c>
      <c r="BG46" s="41">
        <v>37.125</v>
      </c>
      <c r="BH46" s="41">
        <v>36.9375</v>
      </c>
      <c r="BI46" s="41">
        <v>28.6</v>
      </c>
      <c r="BJ46" s="47">
        <v>24.47999999999999</v>
      </c>
      <c r="BK46" s="47">
        <v>25.659999999999997</v>
      </c>
      <c r="BL46" s="47">
        <v>31.263333333333335</v>
      </c>
      <c r="BM46" s="76">
        <v>28.166666666666671</v>
      </c>
      <c r="BN46" s="76">
        <v>21.249999999999986</v>
      </c>
      <c r="BO46" s="76">
        <v>21.35555555555554</v>
      </c>
      <c r="BP46" s="30">
        <v>35.665000000000006</v>
      </c>
      <c r="BQ46" s="30">
        <v>30.200000000000003</v>
      </c>
      <c r="BR46" s="30">
        <v>27.550000000000011</v>
      </c>
      <c r="BS46" s="30">
        <v>26.959999999999994</v>
      </c>
      <c r="BT46" s="41">
        <v>28.849999999999994</v>
      </c>
      <c r="BU46" s="41">
        <v>31.25</v>
      </c>
      <c r="BV46" s="41">
        <v>30.950000000000003</v>
      </c>
      <c r="BW46" s="91">
        <v>32.450000000000017</v>
      </c>
      <c r="BX46" s="91">
        <v>29.350000000000009</v>
      </c>
      <c r="BY46" s="91">
        <f>BY45-BY37</f>
        <v>31.324999999999989</v>
      </c>
      <c r="BZ46" s="78"/>
    </row>
    <row r="47" spans="1:78" ht="18" customHeight="1" x14ac:dyDescent="0.25">
      <c r="A47" s="62"/>
      <c r="B47" s="82"/>
      <c r="C47" s="82"/>
      <c r="D47" s="82"/>
      <c r="E47" s="82"/>
      <c r="F47" s="82"/>
      <c r="G47" s="82"/>
      <c r="H47" s="4"/>
      <c r="I47" s="14"/>
      <c r="J47" s="14"/>
      <c r="K47" s="14"/>
      <c r="L47" s="81"/>
      <c r="M47" s="81"/>
      <c r="Q47" s="19"/>
      <c r="R47" s="18"/>
      <c r="S47" s="18"/>
      <c r="T47" s="18"/>
      <c r="U47" s="18"/>
      <c r="V47" s="13"/>
      <c r="W47" s="13"/>
      <c r="X47" s="13"/>
      <c r="Y47" s="13"/>
      <c r="Z47" s="25"/>
      <c r="AA47" s="25"/>
      <c r="AB47" s="25"/>
      <c r="AF47" s="45"/>
      <c r="AG47" s="45"/>
      <c r="AH47" s="45"/>
      <c r="AP47" s="39"/>
      <c r="AQ47" s="39"/>
      <c r="AR47" s="39"/>
      <c r="AU47" s="84"/>
      <c r="AV47" s="62"/>
      <c r="AW47" s="95"/>
      <c r="AX47" s="95"/>
      <c r="AY47" s="95"/>
      <c r="AZ47" s="95"/>
      <c r="BA47" s="95"/>
      <c r="BB47" s="95"/>
      <c r="BC47" s="4"/>
      <c r="BG47" s="40"/>
      <c r="BT47" s="39"/>
      <c r="BU47" s="39"/>
      <c r="BV47" s="39"/>
      <c r="BY47" s="88"/>
      <c r="BZ47" s="78"/>
    </row>
    <row r="48" spans="1:78" ht="18" customHeight="1" thickBot="1" x14ac:dyDescent="0.3">
      <c r="A48" s="64">
        <f t="shared" ref="A48:B48" si="50">A40+1</f>
        <v>7</v>
      </c>
      <c r="B48" s="8">
        <f t="shared" si="50"/>
        <v>44897</v>
      </c>
      <c r="C48" s="81"/>
      <c r="D48" s="81"/>
      <c r="E48" s="81"/>
      <c r="F48" s="81"/>
      <c r="G48" s="82"/>
      <c r="I48" s="81"/>
      <c r="J48" s="81"/>
      <c r="K48" s="81"/>
      <c r="L48" s="81"/>
      <c r="M48" s="81"/>
      <c r="Q48" s="19"/>
      <c r="R48" s="18"/>
      <c r="S48" s="18"/>
      <c r="T48" s="18"/>
      <c r="U48" s="18"/>
      <c r="V48" s="13"/>
      <c r="W48" s="13"/>
      <c r="X48" s="13"/>
      <c r="Y48" s="13"/>
      <c r="Z48" s="25"/>
      <c r="AA48" s="25"/>
      <c r="AB48" s="25"/>
      <c r="AF48" s="45"/>
      <c r="AG48" s="45"/>
      <c r="AH48" s="45"/>
      <c r="AP48" s="39"/>
      <c r="AQ48" s="39"/>
      <c r="AR48" s="39"/>
      <c r="AU48" s="84"/>
      <c r="AV48" s="64">
        <f t="shared" ref="AV48:AW48" si="51">AV40+1</f>
        <v>7</v>
      </c>
      <c r="AW48" s="8">
        <f t="shared" si="51"/>
        <v>44897</v>
      </c>
      <c r="AX48" s="94"/>
      <c r="AY48" s="94"/>
      <c r="AZ48" s="94"/>
      <c r="BA48" s="94"/>
      <c r="BB48" s="95"/>
      <c r="BG48" s="40"/>
      <c r="BT48" s="39"/>
      <c r="BU48" s="39"/>
      <c r="BV48" s="39"/>
      <c r="BY48" s="88"/>
      <c r="BZ48" s="78"/>
    </row>
    <row r="49" spans="1:78" ht="18" customHeight="1" x14ac:dyDescent="0.25">
      <c r="A49" s="57" t="s">
        <v>0</v>
      </c>
      <c r="B49" s="58" t="s">
        <v>1</v>
      </c>
      <c r="C49" s="58" t="s">
        <v>2</v>
      </c>
      <c r="D49" s="58" t="s">
        <v>3</v>
      </c>
      <c r="E49" s="58" t="s">
        <v>4</v>
      </c>
      <c r="F49" s="58" t="s">
        <v>5</v>
      </c>
      <c r="G49" s="59" t="s">
        <v>6</v>
      </c>
      <c r="I49" s="81"/>
      <c r="J49" s="81"/>
      <c r="K49" s="81"/>
      <c r="L49" s="81"/>
      <c r="M49" s="81"/>
      <c r="Q49" s="19"/>
      <c r="R49" s="18"/>
      <c r="S49" s="18"/>
      <c r="T49" s="18"/>
      <c r="U49" s="18"/>
      <c r="V49" s="13"/>
      <c r="W49" s="13"/>
      <c r="X49" s="13"/>
      <c r="Y49" s="13"/>
      <c r="Z49" s="25"/>
      <c r="AA49" s="25"/>
      <c r="AB49" s="25"/>
      <c r="AF49" s="45"/>
      <c r="AG49" s="45"/>
      <c r="AH49" s="45"/>
      <c r="AP49" s="39"/>
      <c r="AQ49" s="39"/>
      <c r="AR49" s="39"/>
      <c r="AU49" s="84"/>
      <c r="AV49" s="57" t="s">
        <v>0</v>
      </c>
      <c r="AW49" s="58" t="s">
        <v>1</v>
      </c>
      <c r="AX49" s="58" t="s">
        <v>2</v>
      </c>
      <c r="AY49" s="58" t="s">
        <v>3</v>
      </c>
      <c r="AZ49" s="58" t="s">
        <v>4</v>
      </c>
      <c r="BA49" s="58" t="s">
        <v>5</v>
      </c>
      <c r="BB49" s="59" t="s">
        <v>6</v>
      </c>
      <c r="BG49" s="40"/>
      <c r="BT49" s="39"/>
      <c r="BU49" s="39"/>
      <c r="BV49" s="39"/>
      <c r="BY49" s="88"/>
      <c r="BZ49" s="78"/>
    </row>
    <row r="50" spans="1:78" ht="18" customHeight="1" x14ac:dyDescent="0.25">
      <c r="A50" s="7" t="s">
        <v>7</v>
      </c>
      <c r="B50" s="48">
        <v>140</v>
      </c>
      <c r="C50" s="48">
        <v>140</v>
      </c>
      <c r="D50" s="48">
        <v>140</v>
      </c>
      <c r="E50" s="48">
        <v>140</v>
      </c>
      <c r="F50" s="48">
        <v>140</v>
      </c>
      <c r="G50" s="52">
        <v>140</v>
      </c>
      <c r="I50" s="81"/>
      <c r="J50" s="81"/>
      <c r="K50" s="81"/>
      <c r="L50" s="81"/>
      <c r="M50" s="81"/>
      <c r="Q50" s="19"/>
      <c r="R50" s="18"/>
      <c r="S50" s="18"/>
      <c r="T50" s="18"/>
      <c r="U50" s="18"/>
      <c r="V50" s="13"/>
      <c r="W50" s="13"/>
      <c r="X50" s="13"/>
      <c r="Y50" s="13"/>
      <c r="Z50" s="25"/>
      <c r="AA50" s="25"/>
      <c r="AB50" s="25"/>
      <c r="AF50" s="45"/>
      <c r="AG50" s="45"/>
      <c r="AH50" s="45"/>
      <c r="AP50" s="39"/>
      <c r="AQ50" s="39"/>
      <c r="AR50" s="39"/>
      <c r="AU50" s="84"/>
      <c r="AV50" s="7" t="s">
        <v>7</v>
      </c>
      <c r="AW50" s="48">
        <v>140</v>
      </c>
      <c r="AX50" s="48">
        <v>140</v>
      </c>
      <c r="AY50" s="48">
        <v>140</v>
      </c>
      <c r="AZ50" s="48">
        <v>140</v>
      </c>
      <c r="BA50" s="48">
        <v>140</v>
      </c>
      <c r="BB50" s="52">
        <v>140</v>
      </c>
      <c r="BT50" s="39"/>
      <c r="BU50" s="39"/>
      <c r="BV50" s="39"/>
      <c r="BY50" s="88"/>
      <c r="BZ50" s="78"/>
    </row>
    <row r="51" spans="1:78" ht="18" customHeight="1" x14ac:dyDescent="0.25">
      <c r="A51" s="7" t="s">
        <v>8</v>
      </c>
      <c r="B51" s="10">
        <v>12190</v>
      </c>
      <c r="C51" s="10">
        <v>11650</v>
      </c>
      <c r="D51" s="10">
        <v>11770</v>
      </c>
      <c r="E51" s="10">
        <v>12220</v>
      </c>
      <c r="F51" s="10">
        <v>12370</v>
      </c>
      <c r="G51" s="11">
        <f>SUM(B51:F51)</f>
        <v>60200</v>
      </c>
      <c r="I51" s="81" t="s">
        <v>20</v>
      </c>
      <c r="J51" s="81"/>
      <c r="K51" s="81"/>
      <c r="L51" s="81"/>
      <c r="M51" s="81"/>
      <c r="R51" s="81"/>
      <c r="S51" s="81"/>
      <c r="T51" s="81"/>
      <c r="U51" s="81"/>
      <c r="AF51" s="45"/>
      <c r="AG51" s="45"/>
      <c r="AH51" s="45"/>
      <c r="AP51" s="39"/>
      <c r="AQ51" s="39"/>
      <c r="AR51" s="39"/>
      <c r="AU51" s="84"/>
      <c r="AV51" s="7" t="s">
        <v>8</v>
      </c>
      <c r="AW51" s="10">
        <v>15560</v>
      </c>
      <c r="AX51" s="10">
        <v>15180</v>
      </c>
      <c r="AY51" s="10">
        <v>14990</v>
      </c>
      <c r="AZ51" s="10">
        <v>14990</v>
      </c>
      <c r="BA51" s="10">
        <v>15440</v>
      </c>
      <c r="BB51" s="11">
        <f>SUM(AW51:BA51)</f>
        <v>76160</v>
      </c>
      <c r="BT51" s="39"/>
      <c r="BU51" s="39"/>
      <c r="BV51" s="39"/>
      <c r="BY51" s="88"/>
      <c r="BZ51" s="78"/>
    </row>
    <row r="52" spans="1:78" ht="18" customHeight="1" x14ac:dyDescent="0.25">
      <c r="A52" s="7" t="s">
        <v>9</v>
      </c>
      <c r="B52" s="10">
        <v>80</v>
      </c>
      <c r="C52" s="10">
        <v>80</v>
      </c>
      <c r="D52" s="10">
        <v>80</v>
      </c>
      <c r="E52" s="10">
        <v>80</v>
      </c>
      <c r="F52" s="10">
        <v>80</v>
      </c>
      <c r="G52" s="11">
        <f>SUM(B52:F52)</f>
        <v>400</v>
      </c>
      <c r="I52" s="81">
        <v>438</v>
      </c>
      <c r="J52" s="81">
        <v>441</v>
      </c>
      <c r="K52" s="81">
        <v>447</v>
      </c>
      <c r="L52" s="81">
        <v>450</v>
      </c>
      <c r="M52" s="81">
        <v>453</v>
      </c>
      <c r="N52" s="9">
        <v>463</v>
      </c>
      <c r="O52" s="9">
        <v>468</v>
      </c>
      <c r="P52" s="9">
        <v>471</v>
      </c>
      <c r="Q52" s="9">
        <v>473</v>
      </c>
      <c r="R52" s="81">
        <v>476</v>
      </c>
      <c r="S52" s="81">
        <v>478</v>
      </c>
      <c r="T52" s="81">
        <v>482</v>
      </c>
      <c r="U52" s="81">
        <v>485</v>
      </c>
      <c r="V52" s="17" t="s">
        <v>43</v>
      </c>
      <c r="W52" s="17" t="s">
        <v>44</v>
      </c>
      <c r="X52" s="17" t="s">
        <v>46</v>
      </c>
      <c r="Y52" s="17" t="s">
        <v>47</v>
      </c>
      <c r="Z52" s="23" t="s">
        <v>49</v>
      </c>
      <c r="AA52" s="23" t="s">
        <v>51</v>
      </c>
      <c r="AB52" s="23" t="s">
        <v>57</v>
      </c>
      <c r="AC52" s="39" t="s">
        <v>58</v>
      </c>
      <c r="AD52" s="39" t="s">
        <v>60</v>
      </c>
      <c r="AE52" s="39" t="s">
        <v>62</v>
      </c>
      <c r="AF52" s="45" t="s">
        <v>64</v>
      </c>
      <c r="AG52" s="45" t="s">
        <v>65</v>
      </c>
      <c r="AH52" s="45" t="s">
        <v>66</v>
      </c>
      <c r="AI52" s="74" t="s">
        <v>67</v>
      </c>
      <c r="AJ52" s="74" t="s">
        <v>68</v>
      </c>
      <c r="AK52" s="74" t="s">
        <v>69</v>
      </c>
      <c r="AL52" s="23" t="s">
        <v>70</v>
      </c>
      <c r="AM52" s="23" t="s">
        <v>71</v>
      </c>
      <c r="AN52" s="23" t="s">
        <v>72</v>
      </c>
      <c r="AO52" s="23" t="s">
        <v>73</v>
      </c>
      <c r="AP52" s="39" t="s">
        <v>74</v>
      </c>
      <c r="AQ52" s="39" t="s">
        <v>88</v>
      </c>
      <c r="AR52" s="39" t="s">
        <v>90</v>
      </c>
      <c r="AS52" s="87" t="s">
        <v>92</v>
      </c>
      <c r="AT52" s="87" t="s">
        <v>95</v>
      </c>
      <c r="AU52" s="84" t="s">
        <v>96</v>
      </c>
      <c r="AV52" s="7" t="s">
        <v>9</v>
      </c>
      <c r="AW52" s="10">
        <v>80</v>
      </c>
      <c r="AX52" s="10">
        <v>80</v>
      </c>
      <c r="AY52" s="10">
        <v>80</v>
      </c>
      <c r="AZ52" s="10">
        <v>80</v>
      </c>
      <c r="BA52" s="10">
        <v>80</v>
      </c>
      <c r="BB52" s="11">
        <f>SUM(AW52:BA52)</f>
        <v>400</v>
      </c>
      <c r="BD52" s="23" t="s">
        <v>48</v>
      </c>
      <c r="BE52" s="23" t="s">
        <v>50</v>
      </c>
      <c r="BF52" s="34" t="s">
        <v>56</v>
      </c>
      <c r="BG52" s="39" t="s">
        <v>59</v>
      </c>
      <c r="BH52" s="39" t="s">
        <v>61</v>
      </c>
      <c r="BI52" s="39" t="s">
        <v>63</v>
      </c>
      <c r="BJ52" s="45" t="s">
        <v>76</v>
      </c>
      <c r="BK52" s="45" t="s">
        <v>77</v>
      </c>
      <c r="BL52" s="45" t="s">
        <v>78</v>
      </c>
      <c r="BM52" s="74" t="s">
        <v>79</v>
      </c>
      <c r="BN52" s="74" t="s">
        <v>80</v>
      </c>
      <c r="BO52" s="74" t="s">
        <v>81</v>
      </c>
      <c r="BP52" s="23" t="s">
        <v>82</v>
      </c>
      <c r="BQ52" s="23" t="s">
        <v>83</v>
      </c>
      <c r="BR52" s="23" t="s">
        <v>84</v>
      </c>
      <c r="BS52" s="23" t="s">
        <v>85</v>
      </c>
      <c r="BT52" s="39" t="s">
        <v>86</v>
      </c>
      <c r="BU52" s="39" t="s">
        <v>89</v>
      </c>
      <c r="BV52" s="39" t="s">
        <v>91</v>
      </c>
      <c r="BW52" s="87" t="s">
        <v>93</v>
      </c>
      <c r="BX52" s="87" t="s">
        <v>94</v>
      </c>
      <c r="BY52" s="87" t="s">
        <v>97</v>
      </c>
      <c r="BZ52" s="78"/>
    </row>
    <row r="53" spans="1:78" ht="18" customHeight="1" x14ac:dyDescent="0.25">
      <c r="A53" s="7" t="s">
        <v>10</v>
      </c>
      <c r="B53" s="6">
        <f>B51/B52</f>
        <v>152.375</v>
      </c>
      <c r="C53" s="6">
        <f>C51/C52</f>
        <v>145.625</v>
      </c>
      <c r="D53" s="6">
        <f>D51/D52</f>
        <v>147.125</v>
      </c>
      <c r="E53" s="6">
        <f>E51/E52</f>
        <v>152.75</v>
      </c>
      <c r="F53" s="6">
        <f t="shared" ref="F53" si="52">F51/F52</f>
        <v>154.625</v>
      </c>
      <c r="G53" s="12">
        <f>G51/G52</f>
        <v>150.5</v>
      </c>
      <c r="H53" s="2" t="s">
        <v>10</v>
      </c>
      <c r="I53" s="18">
        <v>150.08000000000001</v>
      </c>
      <c r="J53" s="81">
        <v>137.15</v>
      </c>
      <c r="K53" s="14">
        <v>140.58000000000001</v>
      </c>
      <c r="L53" s="81">
        <v>127</v>
      </c>
      <c r="M53" s="81">
        <v>152.03</v>
      </c>
      <c r="N53" s="9">
        <v>150.19999999999999</v>
      </c>
      <c r="O53" s="9">
        <v>133.6</v>
      </c>
      <c r="P53" s="9">
        <v>152.44</v>
      </c>
      <c r="Q53" s="19">
        <v>132.13548387096773</v>
      </c>
      <c r="R53" s="18">
        <v>141.9</v>
      </c>
      <c r="S53" s="18">
        <v>150.96</v>
      </c>
      <c r="T53" s="18">
        <v>146.80000000000001</v>
      </c>
      <c r="U53" s="18">
        <v>126.4</v>
      </c>
      <c r="V53" s="13">
        <v>143.22999999999999</v>
      </c>
      <c r="W53" s="13">
        <v>132.80000000000001</v>
      </c>
      <c r="X53" s="13">
        <v>152.05000000000001</v>
      </c>
      <c r="Y53" s="13">
        <v>155.83000000000001</v>
      </c>
      <c r="Z53" s="25">
        <v>162.21875</v>
      </c>
      <c r="AA53" s="25">
        <v>166.29166666666666</v>
      </c>
      <c r="AB53" s="25">
        <v>160.08333333333334</v>
      </c>
      <c r="AC53" s="40">
        <v>176.09375</v>
      </c>
      <c r="AD53" s="40">
        <v>165.3125</v>
      </c>
      <c r="AE53" s="40">
        <v>175.75</v>
      </c>
      <c r="AF53" s="46">
        <v>152.69</v>
      </c>
      <c r="AG53" s="46">
        <v>153.66999999999999</v>
      </c>
      <c r="AH53" s="46">
        <v>159.27000000000001</v>
      </c>
      <c r="AI53" s="75">
        <v>146.70833333333334</v>
      </c>
      <c r="AJ53" s="75">
        <v>157.30000000000001</v>
      </c>
      <c r="AK53" s="75">
        <v>128.44444444444446</v>
      </c>
      <c r="AL53" s="25">
        <v>142.27916666666667</v>
      </c>
      <c r="AM53" s="25">
        <v>132.19</v>
      </c>
      <c r="AN53" s="25">
        <v>127.89</v>
      </c>
      <c r="AO53" s="25">
        <v>103.83</v>
      </c>
      <c r="AP53" s="40">
        <v>164.4</v>
      </c>
      <c r="AQ53" s="40">
        <v>159.82499999999999</v>
      </c>
      <c r="AR53" s="40">
        <v>134.55000000000001</v>
      </c>
      <c r="AS53" s="90">
        <v>172.82499999999999</v>
      </c>
      <c r="AT53" s="90">
        <v>137.9</v>
      </c>
      <c r="AU53" s="85">
        <f>G53</f>
        <v>150.5</v>
      </c>
      <c r="AV53" s="7" t="s">
        <v>10</v>
      </c>
      <c r="AW53" s="6">
        <f>AW51/AW52</f>
        <v>194.5</v>
      </c>
      <c r="AX53" s="6">
        <f>AX51/AX52</f>
        <v>189.75</v>
      </c>
      <c r="AY53" s="6">
        <f>AY51/AY52</f>
        <v>187.375</v>
      </c>
      <c r="AZ53" s="6">
        <f>AZ51/AZ52</f>
        <v>187.375</v>
      </c>
      <c r="BA53" s="6">
        <f t="shared" ref="BA53" si="53">BA51/BA52</f>
        <v>193</v>
      </c>
      <c r="BB53" s="12">
        <f>BB51/BB52</f>
        <v>190.4</v>
      </c>
      <c r="BC53" s="2" t="s">
        <v>10</v>
      </c>
      <c r="BD53" s="30">
        <v>197.7</v>
      </c>
      <c r="BE53" s="30">
        <v>209.1</v>
      </c>
      <c r="BF53" s="36">
        <v>182.33333333333334</v>
      </c>
      <c r="BG53" s="40">
        <v>213.5625</v>
      </c>
      <c r="BH53" s="40">
        <v>203.375</v>
      </c>
      <c r="BI53" s="40">
        <v>216.06</v>
      </c>
      <c r="BJ53" s="46">
        <v>162.62</v>
      </c>
      <c r="BK53" s="46">
        <v>180.87</v>
      </c>
      <c r="BL53" s="46">
        <v>183.93</v>
      </c>
      <c r="BM53" s="75">
        <v>182.79166666666666</v>
      </c>
      <c r="BN53" s="75">
        <v>164</v>
      </c>
      <c r="BO53" s="75">
        <v>172.11111111111111</v>
      </c>
      <c r="BP53" s="25">
        <v>193.02083333333334</v>
      </c>
      <c r="BQ53" s="25">
        <v>177.18</v>
      </c>
      <c r="BR53" s="25">
        <v>172.45</v>
      </c>
      <c r="BS53" s="25">
        <v>152.41999999999999</v>
      </c>
      <c r="BT53" s="40">
        <v>196.85</v>
      </c>
      <c r="BU53" s="40">
        <v>195.7</v>
      </c>
      <c r="BV53" s="40">
        <v>178.3</v>
      </c>
      <c r="BW53" s="90">
        <v>185.47499999999999</v>
      </c>
      <c r="BX53" s="90">
        <v>177.7</v>
      </c>
      <c r="BY53" s="90">
        <f t="shared" ref="BY53" si="54">BB53</f>
        <v>190.4</v>
      </c>
      <c r="BZ53" s="78"/>
    </row>
    <row r="54" spans="1:78" ht="18" customHeight="1" thickBot="1" x14ac:dyDescent="0.3">
      <c r="A54" s="53" t="s">
        <v>11</v>
      </c>
      <c r="B54" s="15">
        <f>B53-B45</f>
        <v>15</v>
      </c>
      <c r="C54" s="15">
        <f t="shared" ref="C54" si="55">C53-C45</f>
        <v>17</v>
      </c>
      <c r="D54" s="15">
        <f t="shared" ref="D54" si="56">D53-D45</f>
        <v>23.625</v>
      </c>
      <c r="E54" s="15">
        <f t="shared" ref="E54" si="57">E53-E45</f>
        <v>22.5</v>
      </c>
      <c r="F54" s="15">
        <f t="shared" ref="F54" si="58">F53-F45</f>
        <v>26</v>
      </c>
      <c r="G54" s="16">
        <f t="shared" ref="G54" si="59">G53-G45</f>
        <v>20.824999999999989</v>
      </c>
      <c r="H54" s="5" t="s">
        <v>11</v>
      </c>
      <c r="I54" s="18">
        <f>I53-I45</f>
        <v>21.913333333333355</v>
      </c>
      <c r="J54" s="18">
        <f>J53-J45</f>
        <v>22</v>
      </c>
      <c r="K54" s="18">
        <f>K53-K45</f>
        <v>19.120000000000019</v>
      </c>
      <c r="L54" s="81">
        <v>15.8</v>
      </c>
      <c r="M54" s="81">
        <v>28.2</v>
      </c>
      <c r="N54" s="9">
        <v>21.5</v>
      </c>
      <c r="O54" s="9">
        <v>23.1</v>
      </c>
      <c r="P54" s="9">
        <v>27.7</v>
      </c>
      <c r="Q54" s="19">
        <v>16.402150537634398</v>
      </c>
      <c r="R54" s="18">
        <f>R53-R45</f>
        <v>21.460000000000008</v>
      </c>
      <c r="S54" s="18">
        <f>S53-S45</f>
        <v>29.67</v>
      </c>
      <c r="T54" s="18">
        <f>T53-T45</f>
        <v>26.540000000000006</v>
      </c>
      <c r="U54" s="18">
        <f>U53-U45</f>
        <v>18.400000000000006</v>
      </c>
      <c r="V54" s="13">
        <f>+V53-V45</f>
        <v>20.359999999999985</v>
      </c>
      <c r="W54" s="13">
        <f>+W53-W45</f>
        <v>18.840000000000018</v>
      </c>
      <c r="X54" s="13">
        <f>+X53-X45</f>
        <v>31.050000000000011</v>
      </c>
      <c r="Y54" s="13">
        <f>+Y53-Y45</f>
        <v>30.330000000000013</v>
      </c>
      <c r="Z54" s="25">
        <v>25.40625</v>
      </c>
      <c r="AA54" s="25">
        <v>22.833333333333314</v>
      </c>
      <c r="AB54" s="25">
        <v>26.666666666666686</v>
      </c>
      <c r="AC54" s="41">
        <v>32.59375</v>
      </c>
      <c r="AD54" s="41">
        <v>18.6875</v>
      </c>
      <c r="AE54" s="41">
        <v>55.5625</v>
      </c>
      <c r="AF54" s="47">
        <v>24.400000000000006</v>
      </c>
      <c r="AG54" s="47">
        <v>23.199999999999989</v>
      </c>
      <c r="AH54" s="47">
        <v>26</v>
      </c>
      <c r="AI54" s="76">
        <v>22.375000000000014</v>
      </c>
      <c r="AJ54" s="76">
        <v>1.5916666666666686</v>
      </c>
      <c r="AK54" s="76">
        <v>23.666666666666686</v>
      </c>
      <c r="AL54" s="30">
        <v>24.083333333333329</v>
      </c>
      <c r="AM54" s="30">
        <v>22.039999999999992</v>
      </c>
      <c r="AN54" s="30">
        <v>17.5</v>
      </c>
      <c r="AO54" s="30">
        <v>9.4099999999999966</v>
      </c>
      <c r="AP54" s="41">
        <v>28.950000000000017</v>
      </c>
      <c r="AQ54" s="41">
        <v>23.524999999999977</v>
      </c>
      <c r="AR54" s="41">
        <v>22.675000000000011</v>
      </c>
      <c r="AS54" s="91">
        <v>28.024999999999977</v>
      </c>
      <c r="AT54" s="91">
        <v>26.075000000000003</v>
      </c>
      <c r="AU54" s="86">
        <f>AU53-AU45</f>
        <v>20.824999999999989</v>
      </c>
      <c r="AV54" s="53" t="s">
        <v>11</v>
      </c>
      <c r="AW54" s="15">
        <f>AW53-AW45</f>
        <v>29.125</v>
      </c>
      <c r="AX54" s="15">
        <f t="shared" ref="AX54" si="60">AX53-AX45</f>
        <v>24.375</v>
      </c>
      <c r="AY54" s="15">
        <f t="shared" ref="AY54" si="61">AY53-AY45</f>
        <v>23</v>
      </c>
      <c r="AZ54" s="15">
        <f t="shared" ref="AZ54" si="62">AZ53-AZ45</f>
        <v>27.25</v>
      </c>
      <c r="BA54" s="15">
        <f t="shared" ref="BA54" si="63">BA53-BA45</f>
        <v>28.875</v>
      </c>
      <c r="BB54" s="16">
        <f t="shared" ref="BB54" si="64">BB53-BB45</f>
        <v>26.525000000000006</v>
      </c>
      <c r="BC54" s="5" t="s">
        <v>11</v>
      </c>
      <c r="BD54" s="33">
        <v>32</v>
      </c>
      <c r="BE54" s="30">
        <v>31.4</v>
      </c>
      <c r="BF54" s="36">
        <v>32.25</v>
      </c>
      <c r="BG54" s="41">
        <v>32.09375</v>
      </c>
      <c r="BH54" s="41">
        <v>34</v>
      </c>
      <c r="BI54" s="41">
        <v>44</v>
      </c>
      <c r="BJ54" s="47">
        <v>26.240000000000009</v>
      </c>
      <c r="BK54" s="47">
        <v>27.740000000000009</v>
      </c>
      <c r="BL54" s="47">
        <v>28.400000000000006</v>
      </c>
      <c r="BM54" s="76">
        <v>30.208333333333314</v>
      </c>
      <c r="BN54" s="76">
        <v>21.833333333333343</v>
      </c>
      <c r="BO54" s="76">
        <v>29.555555555555571</v>
      </c>
      <c r="BP54" s="30">
        <v>36.495833333333337</v>
      </c>
      <c r="BQ54" s="30">
        <v>26.870000000000005</v>
      </c>
      <c r="BR54" s="30">
        <v>25.769999999999982</v>
      </c>
      <c r="BS54" s="30">
        <v>16.669999999999987</v>
      </c>
      <c r="BT54" s="41">
        <v>39.099999999999994</v>
      </c>
      <c r="BU54" s="41">
        <v>34.199999999999989</v>
      </c>
      <c r="BV54" s="41">
        <v>28.175000000000011</v>
      </c>
      <c r="BW54" s="91">
        <v>28.299999999999983</v>
      </c>
      <c r="BX54" s="91">
        <v>29.799999999999983</v>
      </c>
      <c r="BY54" s="91">
        <f t="shared" ref="BY54" si="65">BY53-BY45</f>
        <v>26.525000000000006</v>
      </c>
      <c r="BZ54" s="78"/>
    </row>
    <row r="55" spans="1:78" ht="18" customHeight="1" x14ac:dyDescent="0.25">
      <c r="A55" s="62"/>
      <c r="B55" s="82"/>
      <c r="C55" s="82"/>
      <c r="D55" s="82"/>
      <c r="E55" s="82"/>
      <c r="F55" s="82"/>
      <c r="G55" s="82"/>
      <c r="H55" s="4"/>
      <c r="I55" s="14"/>
      <c r="J55" s="14"/>
      <c r="K55" s="14"/>
      <c r="L55" s="81"/>
      <c r="M55" s="81"/>
      <c r="R55" s="81"/>
      <c r="S55" s="81"/>
      <c r="T55" s="81"/>
      <c r="U55" s="81"/>
      <c r="AF55" s="45"/>
      <c r="AG55" s="45"/>
      <c r="AH55" s="45"/>
      <c r="AP55" s="39"/>
      <c r="AQ55" s="39"/>
      <c r="AR55" s="39"/>
      <c r="AU55" s="84"/>
      <c r="AV55" s="62"/>
      <c r="AW55" s="95"/>
      <c r="AX55" s="95"/>
      <c r="AY55" s="95"/>
      <c r="AZ55" s="95"/>
      <c r="BA55" s="95"/>
      <c r="BB55" s="95"/>
      <c r="BC55" s="4"/>
      <c r="BG55" s="40"/>
      <c r="BT55" s="39"/>
      <c r="BU55" s="39"/>
      <c r="BV55" s="39"/>
      <c r="BY55" s="88"/>
      <c r="BZ55" s="78"/>
    </row>
    <row r="56" spans="1:78" ht="18" customHeight="1" thickBot="1" x14ac:dyDescent="0.3">
      <c r="A56" s="64">
        <f t="shared" ref="A56:B56" si="66">A48+1</f>
        <v>8</v>
      </c>
      <c r="B56" s="8">
        <f t="shared" si="66"/>
        <v>44898</v>
      </c>
      <c r="C56" s="81"/>
      <c r="D56" s="81"/>
      <c r="E56" s="81"/>
      <c r="F56" s="81"/>
      <c r="G56" s="82"/>
      <c r="I56" s="81"/>
      <c r="J56" s="81"/>
      <c r="K56" s="81"/>
      <c r="L56" s="81"/>
      <c r="M56" s="81"/>
      <c r="R56" s="81"/>
      <c r="S56" s="81"/>
      <c r="T56" s="18"/>
      <c r="U56" s="18"/>
      <c r="V56" s="13"/>
      <c r="W56" s="13"/>
      <c r="X56" s="13"/>
      <c r="Y56" s="13"/>
      <c r="Z56" s="25"/>
      <c r="AA56" s="25"/>
      <c r="AB56" s="25"/>
      <c r="AF56" s="45"/>
      <c r="AG56" s="45"/>
      <c r="AH56" s="45"/>
      <c r="AP56" s="39"/>
      <c r="AQ56" s="39"/>
      <c r="AR56" s="39"/>
      <c r="AU56" s="84"/>
      <c r="AV56" s="64">
        <f t="shared" ref="AV56:AW56" si="67">AV48+1</f>
        <v>8</v>
      </c>
      <c r="AW56" s="8">
        <f t="shared" si="67"/>
        <v>44898</v>
      </c>
      <c r="AX56" s="94"/>
      <c r="AY56" s="94"/>
      <c r="AZ56" s="94"/>
      <c r="BA56" s="94"/>
      <c r="BB56" s="95"/>
      <c r="BT56" s="39"/>
      <c r="BU56" s="39"/>
      <c r="BV56" s="39"/>
      <c r="BY56" s="88"/>
      <c r="BZ56" s="78"/>
    </row>
    <row r="57" spans="1:78" ht="18" customHeight="1" x14ac:dyDescent="0.25">
      <c r="A57" s="57" t="s">
        <v>0</v>
      </c>
      <c r="B57" s="58" t="s">
        <v>1</v>
      </c>
      <c r="C57" s="58" t="s">
        <v>2</v>
      </c>
      <c r="D57" s="58" t="s">
        <v>3</v>
      </c>
      <c r="E57" s="58" t="s">
        <v>4</v>
      </c>
      <c r="F57" s="58" t="s">
        <v>5</v>
      </c>
      <c r="G57" s="59" t="s">
        <v>6</v>
      </c>
      <c r="I57" s="81"/>
      <c r="J57" s="81"/>
      <c r="K57" s="81"/>
      <c r="L57" s="81"/>
      <c r="M57" s="81"/>
      <c r="R57" s="81"/>
      <c r="S57" s="81"/>
      <c r="T57" s="81"/>
      <c r="U57" s="81"/>
      <c r="AF57" s="45"/>
      <c r="AG57" s="45"/>
      <c r="AH57" s="45"/>
      <c r="AP57" s="39"/>
      <c r="AQ57" s="39"/>
      <c r="AR57" s="39"/>
      <c r="AU57" s="84"/>
      <c r="AV57" s="57" t="s">
        <v>0</v>
      </c>
      <c r="AW57" s="58" t="s">
        <v>1</v>
      </c>
      <c r="AX57" s="58" t="s">
        <v>2</v>
      </c>
      <c r="AY57" s="58" t="s">
        <v>3</v>
      </c>
      <c r="AZ57" s="58" t="s">
        <v>4</v>
      </c>
      <c r="BA57" s="58" t="s">
        <v>5</v>
      </c>
      <c r="BB57" s="59" t="s">
        <v>6</v>
      </c>
      <c r="BT57" s="39"/>
      <c r="BU57" s="39"/>
      <c r="BV57" s="39"/>
      <c r="BY57" s="88"/>
      <c r="BZ57" s="78"/>
    </row>
    <row r="58" spans="1:78" ht="18" customHeight="1" x14ac:dyDescent="0.25">
      <c r="A58" s="7" t="s">
        <v>7</v>
      </c>
      <c r="B58" s="48">
        <v>300</v>
      </c>
      <c r="C58" s="48">
        <v>300</v>
      </c>
      <c r="D58" s="48">
        <v>300</v>
      </c>
      <c r="E58" s="48">
        <v>300</v>
      </c>
      <c r="F58" s="48">
        <v>300</v>
      </c>
      <c r="G58" s="52">
        <v>300</v>
      </c>
      <c r="I58" s="81"/>
      <c r="J58" s="81"/>
      <c r="K58" s="81"/>
      <c r="L58" s="81"/>
      <c r="M58" s="81"/>
      <c r="R58" s="81"/>
      <c r="S58" s="81"/>
      <c r="T58" s="81"/>
      <c r="U58" s="81"/>
      <c r="AF58" s="45"/>
      <c r="AG58" s="45"/>
      <c r="AH58" s="45"/>
      <c r="AP58" s="39"/>
      <c r="AQ58" s="39"/>
      <c r="AR58" s="39"/>
      <c r="AU58" s="84"/>
      <c r="AV58" s="7" t="s">
        <v>7</v>
      </c>
      <c r="AW58" s="48">
        <v>300</v>
      </c>
      <c r="AX58" s="48">
        <v>300</v>
      </c>
      <c r="AY58" s="48">
        <v>300</v>
      </c>
      <c r="AZ58" s="48">
        <v>300</v>
      </c>
      <c r="BA58" s="48">
        <v>300</v>
      </c>
      <c r="BB58" s="52">
        <v>300</v>
      </c>
      <c r="BT58" s="39"/>
      <c r="BU58" s="39"/>
      <c r="BV58" s="39"/>
      <c r="BY58" s="88"/>
      <c r="BZ58" s="78"/>
    </row>
    <row r="59" spans="1:78" ht="18" customHeight="1" x14ac:dyDescent="0.25">
      <c r="A59" s="7" t="s">
        <v>8</v>
      </c>
      <c r="B59" s="10">
        <v>14480</v>
      </c>
      <c r="C59" s="10">
        <v>13260</v>
      </c>
      <c r="D59" s="10">
        <v>13400</v>
      </c>
      <c r="E59" s="10">
        <v>13690</v>
      </c>
      <c r="F59" s="10">
        <v>13640</v>
      </c>
      <c r="G59" s="11">
        <f>SUM(B59:F59)</f>
        <v>68470</v>
      </c>
      <c r="I59" s="81" t="s">
        <v>21</v>
      </c>
      <c r="J59" s="81"/>
      <c r="K59" s="81"/>
      <c r="L59" s="81"/>
      <c r="M59" s="81"/>
      <c r="R59" s="81"/>
      <c r="S59" s="81"/>
      <c r="T59" s="81"/>
      <c r="U59" s="81"/>
      <c r="AF59" s="45"/>
      <c r="AG59" s="45"/>
      <c r="AH59" s="45"/>
      <c r="AP59" s="39"/>
      <c r="AQ59" s="39"/>
      <c r="AR59" s="39"/>
      <c r="AU59" s="84"/>
      <c r="AV59" s="7" t="s">
        <v>8</v>
      </c>
      <c r="AW59" s="10">
        <v>18700</v>
      </c>
      <c r="AX59" s="10">
        <v>17960</v>
      </c>
      <c r="AY59" s="10">
        <v>17760</v>
      </c>
      <c r="AZ59" s="10">
        <v>17530</v>
      </c>
      <c r="BA59" s="10">
        <v>18030</v>
      </c>
      <c r="BB59" s="11">
        <f>SUM(AW59:BA59)</f>
        <v>89980</v>
      </c>
      <c r="BT59" s="39"/>
      <c r="BU59" s="39"/>
      <c r="BV59" s="39"/>
      <c r="BY59" s="88"/>
      <c r="BZ59" s="78"/>
    </row>
    <row r="60" spans="1:78" ht="18" customHeight="1" x14ac:dyDescent="0.25">
      <c r="A60" s="7" t="s">
        <v>9</v>
      </c>
      <c r="B60" s="10">
        <v>80</v>
      </c>
      <c r="C60" s="10">
        <v>80</v>
      </c>
      <c r="D60" s="10">
        <v>80</v>
      </c>
      <c r="E60" s="10">
        <v>80</v>
      </c>
      <c r="F60" s="10">
        <v>80</v>
      </c>
      <c r="G60" s="11">
        <f>SUM(B60:F60)</f>
        <v>400</v>
      </c>
      <c r="I60" s="81">
        <v>438</v>
      </c>
      <c r="J60" s="81">
        <v>441</v>
      </c>
      <c r="K60" s="81">
        <v>447</v>
      </c>
      <c r="L60" s="81">
        <v>450</v>
      </c>
      <c r="M60" s="81">
        <v>453</v>
      </c>
      <c r="N60" s="9">
        <v>463</v>
      </c>
      <c r="O60" s="9">
        <v>468</v>
      </c>
      <c r="P60" s="9">
        <v>471</v>
      </c>
      <c r="Q60" s="9">
        <v>473</v>
      </c>
      <c r="R60" s="81">
        <v>476</v>
      </c>
      <c r="S60" s="81">
        <v>478</v>
      </c>
      <c r="T60" s="81">
        <v>482</v>
      </c>
      <c r="U60" s="81">
        <v>485</v>
      </c>
      <c r="V60" s="17" t="s">
        <v>43</v>
      </c>
      <c r="W60" s="17" t="s">
        <v>44</v>
      </c>
      <c r="X60" s="17" t="s">
        <v>46</v>
      </c>
      <c r="Y60" s="17" t="s">
        <v>47</v>
      </c>
      <c r="Z60" s="23" t="s">
        <v>49</v>
      </c>
      <c r="AA60" s="23" t="s">
        <v>51</v>
      </c>
      <c r="AB60" s="23" t="s">
        <v>57</v>
      </c>
      <c r="AC60" s="39" t="s">
        <v>58</v>
      </c>
      <c r="AD60" s="39" t="s">
        <v>60</v>
      </c>
      <c r="AE60" s="39" t="s">
        <v>62</v>
      </c>
      <c r="AF60" s="45" t="s">
        <v>64</v>
      </c>
      <c r="AG60" s="45" t="s">
        <v>65</v>
      </c>
      <c r="AH60" s="45" t="s">
        <v>66</v>
      </c>
      <c r="AI60" s="74" t="s">
        <v>67</v>
      </c>
      <c r="AJ60" s="74" t="s">
        <v>68</v>
      </c>
      <c r="AK60" s="74" t="s">
        <v>69</v>
      </c>
      <c r="AL60" s="23" t="s">
        <v>70</v>
      </c>
      <c r="AM60" s="23" t="s">
        <v>71</v>
      </c>
      <c r="AN60" s="23" t="s">
        <v>72</v>
      </c>
      <c r="AO60" s="23" t="s">
        <v>73</v>
      </c>
      <c r="AP60" s="39" t="s">
        <v>74</v>
      </c>
      <c r="AQ60" s="39" t="s">
        <v>88</v>
      </c>
      <c r="AR60" s="39" t="s">
        <v>90</v>
      </c>
      <c r="AS60" s="87" t="s">
        <v>92</v>
      </c>
      <c r="AT60" s="87" t="s">
        <v>95</v>
      </c>
      <c r="AU60" s="84" t="s">
        <v>96</v>
      </c>
      <c r="AV60" s="7" t="s">
        <v>9</v>
      </c>
      <c r="AW60" s="10">
        <v>80</v>
      </c>
      <c r="AX60" s="10">
        <v>80</v>
      </c>
      <c r="AY60" s="10">
        <v>80</v>
      </c>
      <c r="AZ60" s="10">
        <v>80</v>
      </c>
      <c r="BA60" s="10">
        <v>80</v>
      </c>
      <c r="BB60" s="11">
        <f>SUM(AW60:BA60)</f>
        <v>400</v>
      </c>
      <c r="BD60" s="23" t="s">
        <v>48</v>
      </c>
      <c r="BE60" s="23" t="s">
        <v>50</v>
      </c>
      <c r="BF60" s="34" t="s">
        <v>56</v>
      </c>
      <c r="BG60" s="39" t="s">
        <v>59</v>
      </c>
      <c r="BH60" s="39" t="s">
        <v>61</v>
      </c>
      <c r="BI60" s="39" t="s">
        <v>63</v>
      </c>
      <c r="BJ60" s="45" t="s">
        <v>76</v>
      </c>
      <c r="BK60" s="45" t="s">
        <v>77</v>
      </c>
      <c r="BL60" s="45" t="s">
        <v>78</v>
      </c>
      <c r="BM60" s="74" t="s">
        <v>79</v>
      </c>
      <c r="BN60" s="74" t="s">
        <v>80</v>
      </c>
      <c r="BO60" s="74" t="s">
        <v>81</v>
      </c>
      <c r="BP60" s="23" t="s">
        <v>82</v>
      </c>
      <c r="BQ60" s="23" t="s">
        <v>83</v>
      </c>
      <c r="BR60" s="23" t="s">
        <v>84</v>
      </c>
      <c r="BS60" s="23" t="s">
        <v>85</v>
      </c>
      <c r="BT60" s="39" t="s">
        <v>86</v>
      </c>
      <c r="BU60" s="39" t="s">
        <v>89</v>
      </c>
      <c r="BV60" s="39" t="s">
        <v>91</v>
      </c>
      <c r="BW60" s="87" t="s">
        <v>93</v>
      </c>
      <c r="BX60" s="87" t="s">
        <v>94</v>
      </c>
      <c r="BY60" s="87" t="s">
        <v>97</v>
      </c>
      <c r="BZ60" s="78"/>
    </row>
    <row r="61" spans="1:78" ht="18" customHeight="1" x14ac:dyDescent="0.25">
      <c r="A61" s="7" t="s">
        <v>10</v>
      </c>
      <c r="B61" s="6">
        <f>B59/B60</f>
        <v>181</v>
      </c>
      <c r="C61" s="6">
        <f>C59/C60</f>
        <v>165.75</v>
      </c>
      <c r="D61" s="6">
        <f>D59/D60</f>
        <v>167.5</v>
      </c>
      <c r="E61" s="6">
        <f>E59/E60</f>
        <v>171.125</v>
      </c>
      <c r="F61" s="6">
        <f t="shared" ref="F61" si="68">F59/F60</f>
        <v>170.5</v>
      </c>
      <c r="G61" s="12">
        <f>G59/G60</f>
        <v>171.17500000000001</v>
      </c>
      <c r="H61" s="2" t="s">
        <v>10</v>
      </c>
      <c r="I61" s="18">
        <v>168.1</v>
      </c>
      <c r="J61" s="81">
        <v>168.1</v>
      </c>
      <c r="K61" s="14">
        <v>159.04</v>
      </c>
      <c r="L61" s="81">
        <v>170.7</v>
      </c>
      <c r="M61" s="81">
        <v>168.85</v>
      </c>
      <c r="N61" s="9">
        <v>163.30000000000001</v>
      </c>
      <c r="O61" s="9">
        <v>162.22</v>
      </c>
      <c r="P61" s="9">
        <v>183.33</v>
      </c>
      <c r="Q61" s="19">
        <v>141.6766304347826</v>
      </c>
      <c r="R61" s="18">
        <v>159.41</v>
      </c>
      <c r="S61" s="18">
        <v>171.77</v>
      </c>
      <c r="T61" s="18">
        <v>169.29</v>
      </c>
      <c r="U61" s="18">
        <v>146.5</v>
      </c>
      <c r="V61" s="13">
        <v>155.21</v>
      </c>
      <c r="W61" s="13">
        <v>153.75</v>
      </c>
      <c r="X61" s="13"/>
      <c r="Y61" s="13">
        <v>183.28</v>
      </c>
      <c r="Z61" s="30">
        <v>195.5</v>
      </c>
      <c r="AA61" s="30">
        <v>194.16666666666666</v>
      </c>
      <c r="AB61" s="30">
        <v>189.75</v>
      </c>
      <c r="AC61" s="40">
        <v>206.90625</v>
      </c>
      <c r="AD61" s="40">
        <v>206.3125</v>
      </c>
      <c r="AE61" s="40">
        <v>207.9375</v>
      </c>
      <c r="AF61" s="46">
        <v>171.35</v>
      </c>
      <c r="AG61" s="46">
        <v>171.87</v>
      </c>
      <c r="AH61" s="46">
        <v>168</v>
      </c>
      <c r="AI61" s="75">
        <v>153.81720430107526</v>
      </c>
      <c r="AJ61" s="75">
        <v>171.36824324324326</v>
      </c>
      <c r="AK61" s="75">
        <v>139.15343915343917</v>
      </c>
      <c r="AL61" s="25">
        <v>169.38333333333333</v>
      </c>
      <c r="AM61" s="25">
        <v>147.33000000000001</v>
      </c>
      <c r="AN61" s="25">
        <v>150.47</v>
      </c>
      <c r="AO61" s="25">
        <v>121.33</v>
      </c>
      <c r="AP61" s="40">
        <v>191.2</v>
      </c>
      <c r="AQ61" s="40">
        <v>190.875</v>
      </c>
      <c r="AR61" s="40">
        <v>159.94999999999999</v>
      </c>
      <c r="AS61" s="90">
        <v>213.3</v>
      </c>
      <c r="AT61" s="90">
        <v>160.52500000000001</v>
      </c>
      <c r="AU61" s="85">
        <f>G61</f>
        <v>171.17500000000001</v>
      </c>
      <c r="AV61" s="7" t="s">
        <v>10</v>
      </c>
      <c r="AW61" s="6">
        <f>AW59/AW60</f>
        <v>233.75</v>
      </c>
      <c r="AX61" s="6">
        <f>AX59/AX60</f>
        <v>224.5</v>
      </c>
      <c r="AY61" s="6">
        <f>AY59/AY60</f>
        <v>222</v>
      </c>
      <c r="AZ61" s="6">
        <f>AZ59/AZ60</f>
        <v>219.125</v>
      </c>
      <c r="BA61" s="6">
        <f t="shared" ref="BA61" si="69">BA59/BA60</f>
        <v>225.375</v>
      </c>
      <c r="BB61" s="12">
        <f>BB59/BB60</f>
        <v>224.95</v>
      </c>
      <c r="BC61" s="2" t="s">
        <v>10</v>
      </c>
      <c r="BD61" s="30">
        <v>227.8</v>
      </c>
      <c r="BE61" s="30">
        <v>243.2</v>
      </c>
      <c r="BF61" s="36">
        <v>216.16666666666666</v>
      </c>
      <c r="BG61" s="40">
        <v>252.65625</v>
      </c>
      <c r="BH61" s="40">
        <v>251.625</v>
      </c>
      <c r="BI61" s="40">
        <v>248.94</v>
      </c>
      <c r="BJ61" s="46">
        <v>177.86</v>
      </c>
      <c r="BK61" s="46">
        <v>211.44</v>
      </c>
      <c r="BL61" s="46">
        <v>197.6</v>
      </c>
      <c r="BM61" s="75">
        <v>195.73703703703703</v>
      </c>
      <c r="BN61" s="75">
        <v>184.16666666666666</v>
      </c>
      <c r="BO61" s="75">
        <v>180.58403361344537</v>
      </c>
      <c r="BP61" s="25">
        <v>228.89166666666699</v>
      </c>
      <c r="BQ61" s="25">
        <v>202.48</v>
      </c>
      <c r="BR61" s="25">
        <v>209.03</v>
      </c>
      <c r="BS61" s="25">
        <v>183.25</v>
      </c>
      <c r="BT61" s="40">
        <v>239.17500000000001</v>
      </c>
      <c r="BU61" s="40">
        <v>231.32499999999999</v>
      </c>
      <c r="BV61" s="40">
        <v>218.02500000000001</v>
      </c>
      <c r="BW61" s="90">
        <v>224.85</v>
      </c>
      <c r="BX61" s="90">
        <v>206.07499999999999</v>
      </c>
      <c r="BY61" s="90">
        <f>BB61</f>
        <v>224.95</v>
      </c>
      <c r="BZ61" s="78"/>
    </row>
    <row r="62" spans="1:78" ht="18" customHeight="1" thickBot="1" x14ac:dyDescent="0.3">
      <c r="A62" s="53" t="s">
        <v>11</v>
      </c>
      <c r="B62" s="15">
        <f>B61-B53</f>
        <v>28.625</v>
      </c>
      <c r="C62" s="15">
        <f t="shared" ref="C62:G62" si="70">C61-C53</f>
        <v>20.125</v>
      </c>
      <c r="D62" s="15">
        <f t="shared" si="70"/>
        <v>20.375</v>
      </c>
      <c r="E62" s="15">
        <f t="shared" si="70"/>
        <v>18.375</v>
      </c>
      <c r="F62" s="15">
        <f t="shared" si="70"/>
        <v>15.875</v>
      </c>
      <c r="G62" s="16">
        <f t="shared" si="70"/>
        <v>20.675000000000011</v>
      </c>
      <c r="H62" s="5" t="s">
        <v>11</v>
      </c>
      <c r="I62" s="18">
        <f>I61-I53</f>
        <v>18.019999999999982</v>
      </c>
      <c r="J62" s="18">
        <f>J61-J53</f>
        <v>30.949999999999989</v>
      </c>
      <c r="K62" s="18">
        <f>K61-K53</f>
        <v>18.45999999999998</v>
      </c>
      <c r="L62" s="81">
        <v>24.18</v>
      </c>
      <c r="M62" s="81">
        <v>16.850000000000001</v>
      </c>
      <c r="N62" s="9">
        <v>13.1</v>
      </c>
      <c r="O62" s="9">
        <v>28.7</v>
      </c>
      <c r="P62" s="9">
        <v>30.9</v>
      </c>
      <c r="Q62" s="19">
        <v>9.5411465638148627</v>
      </c>
      <c r="R62" s="18">
        <f>R61-R53</f>
        <v>17.509999999999991</v>
      </c>
      <c r="S62" s="18">
        <f>S61-S53</f>
        <v>20.810000000000002</v>
      </c>
      <c r="T62" s="18">
        <f>T61-T53</f>
        <v>22.489999999999981</v>
      </c>
      <c r="U62" s="18">
        <f>U61-U53</f>
        <v>20.099999999999994</v>
      </c>
      <c r="V62" s="13">
        <f>+V61-V53</f>
        <v>11.980000000000018</v>
      </c>
      <c r="W62" s="13">
        <f>+W61-W53</f>
        <v>20.949999999999989</v>
      </c>
      <c r="X62" s="13">
        <f>+X61-X53</f>
        <v>-152.05000000000001</v>
      </c>
      <c r="Y62" s="13">
        <f>+Y61-Y53</f>
        <v>27.449999999999989</v>
      </c>
      <c r="Z62" s="30">
        <v>33.28125</v>
      </c>
      <c r="AA62" s="30">
        <v>27.875</v>
      </c>
      <c r="AB62" s="30">
        <v>29.666666666666657</v>
      </c>
      <c r="AC62" s="41">
        <v>30.8125</v>
      </c>
      <c r="AD62" s="41">
        <v>41</v>
      </c>
      <c r="AE62" s="41">
        <v>32.1875</v>
      </c>
      <c r="AF62" s="47">
        <v>18.659999999999997</v>
      </c>
      <c r="AG62" s="47">
        <v>18.200000000000017</v>
      </c>
      <c r="AH62" s="47">
        <v>8.7299999999999898</v>
      </c>
      <c r="AI62" s="76">
        <v>7.1088709677419217</v>
      </c>
      <c r="AJ62" s="76">
        <v>14.068243243243245</v>
      </c>
      <c r="AK62" s="76">
        <v>10.708994708994709</v>
      </c>
      <c r="AL62" s="30">
        <v>27.104166666666657</v>
      </c>
      <c r="AM62" s="30">
        <v>15.140000000000015</v>
      </c>
      <c r="AN62" s="30">
        <v>22.58</v>
      </c>
      <c r="AO62" s="30">
        <v>17.5</v>
      </c>
      <c r="AP62" s="41">
        <v>26.799999999999983</v>
      </c>
      <c r="AQ62" s="41">
        <v>31.050000000000011</v>
      </c>
      <c r="AR62" s="41">
        <v>25.399999999999977</v>
      </c>
      <c r="AS62" s="91">
        <v>40.475000000000023</v>
      </c>
      <c r="AT62" s="91">
        <v>22.625</v>
      </c>
      <c r="AU62" s="86">
        <f>AU61-AU53</f>
        <v>20.675000000000011</v>
      </c>
      <c r="AV62" s="53" t="s">
        <v>11</v>
      </c>
      <c r="AW62" s="15">
        <f>AW61-AW53</f>
        <v>39.25</v>
      </c>
      <c r="AX62" s="15">
        <f t="shared" ref="AX62:BB62" si="71">AX61-AX53</f>
        <v>34.75</v>
      </c>
      <c r="AY62" s="15">
        <f t="shared" si="71"/>
        <v>34.625</v>
      </c>
      <c r="AZ62" s="15">
        <f t="shared" si="71"/>
        <v>31.75</v>
      </c>
      <c r="BA62" s="15">
        <f t="shared" si="71"/>
        <v>32.375</v>
      </c>
      <c r="BB62" s="16">
        <f t="shared" si="71"/>
        <v>34.549999999999983</v>
      </c>
      <c r="BC62" s="5" t="s">
        <v>11</v>
      </c>
      <c r="BD62" s="30">
        <v>30.1</v>
      </c>
      <c r="BE62" s="30">
        <v>34.1</v>
      </c>
      <c r="BF62" s="36">
        <v>33.833333333333314</v>
      </c>
      <c r="BG62" s="41">
        <v>39.09375</v>
      </c>
      <c r="BH62" s="41">
        <v>48.25</v>
      </c>
      <c r="BI62" s="41">
        <v>32.9</v>
      </c>
      <c r="BJ62" s="47">
        <v>15.240000000000009</v>
      </c>
      <c r="BK62" s="47">
        <v>30.569999999999993</v>
      </c>
      <c r="BL62" s="47">
        <v>13.669999999999987</v>
      </c>
      <c r="BM62" s="76">
        <v>12.94537037037037</v>
      </c>
      <c r="BN62" s="76">
        <v>20.166666666666657</v>
      </c>
      <c r="BO62" s="76">
        <v>8.4729225023342565</v>
      </c>
      <c r="BP62" s="30">
        <v>35.87083333333365</v>
      </c>
      <c r="BQ62" s="30">
        <v>25.299999999999983</v>
      </c>
      <c r="BR62" s="30">
        <v>36.580000000000013</v>
      </c>
      <c r="BS62" s="30">
        <v>30.830000000000013</v>
      </c>
      <c r="BT62" s="41">
        <v>42.325000000000017</v>
      </c>
      <c r="BU62" s="41">
        <v>35.625</v>
      </c>
      <c r="BV62" s="41">
        <v>39.724999999999994</v>
      </c>
      <c r="BW62" s="91">
        <v>39.375</v>
      </c>
      <c r="BX62" s="91">
        <v>28.375</v>
      </c>
      <c r="BY62" s="91">
        <f>BY61-BY53</f>
        <v>34.549999999999983</v>
      </c>
      <c r="BZ62" s="78"/>
    </row>
    <row r="63" spans="1:78" ht="18" customHeight="1" x14ac:dyDescent="0.25">
      <c r="A63" s="62"/>
      <c r="B63" s="82"/>
      <c r="C63" s="82"/>
      <c r="D63" s="82"/>
      <c r="E63" s="82"/>
      <c r="F63" s="82"/>
      <c r="G63" s="82"/>
      <c r="H63" s="4"/>
      <c r="I63" s="14"/>
      <c r="J63" s="14"/>
      <c r="K63" s="14"/>
      <c r="L63" s="81"/>
      <c r="M63" s="81"/>
      <c r="R63" s="81"/>
      <c r="S63" s="81"/>
      <c r="T63" s="81"/>
      <c r="U63" s="81"/>
      <c r="AF63" s="45"/>
      <c r="AG63" s="45"/>
      <c r="AH63" s="45"/>
      <c r="AP63" s="39"/>
      <c r="AQ63" s="39"/>
      <c r="AR63" s="39"/>
      <c r="AU63" s="84"/>
      <c r="AV63" s="62"/>
      <c r="AW63" s="95"/>
      <c r="AX63" s="95"/>
      <c r="AY63" s="95"/>
      <c r="AZ63" s="95"/>
      <c r="BA63" s="95"/>
      <c r="BB63" s="95"/>
      <c r="BC63" s="4"/>
      <c r="BT63" s="39"/>
      <c r="BU63" s="39"/>
      <c r="BV63" s="39"/>
      <c r="BY63" s="88"/>
      <c r="BZ63" s="78"/>
    </row>
    <row r="64" spans="1:78" ht="18" customHeight="1" thickBot="1" x14ac:dyDescent="0.3">
      <c r="A64" s="64">
        <f t="shared" ref="A64:B64" si="72">A56+1</f>
        <v>9</v>
      </c>
      <c r="B64" s="8">
        <f t="shared" si="72"/>
        <v>44899</v>
      </c>
      <c r="C64" s="81"/>
      <c r="D64" s="81"/>
      <c r="E64" s="81"/>
      <c r="F64" s="81"/>
      <c r="G64" s="82"/>
      <c r="I64" s="81"/>
      <c r="J64" s="81"/>
      <c r="K64" s="81"/>
      <c r="L64" s="81"/>
      <c r="M64" s="81"/>
      <c r="R64" s="81"/>
      <c r="S64" s="81"/>
      <c r="T64" s="81"/>
      <c r="U64" s="81"/>
      <c r="AF64" s="45"/>
      <c r="AG64" s="45"/>
      <c r="AH64" s="45"/>
      <c r="AP64" s="39"/>
      <c r="AQ64" s="39"/>
      <c r="AR64" s="39"/>
      <c r="AU64" s="84"/>
      <c r="AV64" s="64">
        <f t="shared" ref="AV64:AW64" si="73">AV56+1</f>
        <v>9</v>
      </c>
      <c r="AW64" s="8">
        <f t="shared" si="73"/>
        <v>44899</v>
      </c>
      <c r="AX64" s="94"/>
      <c r="AY64" s="94"/>
      <c r="AZ64" s="94"/>
      <c r="BA64" s="94"/>
      <c r="BB64" s="95"/>
      <c r="BT64" s="39"/>
      <c r="BU64" s="39"/>
      <c r="BV64" s="39"/>
      <c r="BY64" s="88"/>
      <c r="BZ64" s="78"/>
    </row>
    <row r="65" spans="1:78" ht="18" customHeight="1" x14ac:dyDescent="0.25">
      <c r="A65" s="57" t="s">
        <v>0</v>
      </c>
      <c r="B65" s="58" t="s">
        <v>1</v>
      </c>
      <c r="C65" s="58" t="s">
        <v>2</v>
      </c>
      <c r="D65" s="58" t="s">
        <v>3</v>
      </c>
      <c r="E65" s="58" t="s">
        <v>4</v>
      </c>
      <c r="F65" s="58" t="s">
        <v>5</v>
      </c>
      <c r="G65" s="59" t="s">
        <v>6</v>
      </c>
      <c r="I65" s="81"/>
      <c r="J65" s="81"/>
      <c r="K65" s="81"/>
      <c r="L65" s="81"/>
      <c r="M65" s="81"/>
      <c r="R65" s="81"/>
      <c r="S65" s="81"/>
      <c r="T65" s="81"/>
      <c r="U65" s="81"/>
      <c r="AF65" s="45"/>
      <c r="AG65" s="45"/>
      <c r="AH65" s="45"/>
      <c r="AP65" s="39"/>
      <c r="AQ65" s="39"/>
      <c r="AR65" s="39"/>
      <c r="AU65" s="84"/>
      <c r="AV65" s="57" t="s">
        <v>0</v>
      </c>
      <c r="AW65" s="58" t="s">
        <v>1</v>
      </c>
      <c r="AX65" s="58" t="s">
        <v>2</v>
      </c>
      <c r="AY65" s="58" t="s">
        <v>3</v>
      </c>
      <c r="AZ65" s="58" t="s">
        <v>4</v>
      </c>
      <c r="BA65" s="58" t="s">
        <v>5</v>
      </c>
      <c r="BB65" s="59" t="s">
        <v>6</v>
      </c>
      <c r="BT65" s="39"/>
      <c r="BU65" s="39"/>
      <c r="BV65" s="39"/>
      <c r="BY65" s="88"/>
      <c r="BZ65" s="78"/>
    </row>
    <row r="66" spans="1:78" ht="18" customHeight="1" x14ac:dyDescent="0.25">
      <c r="A66" s="7" t="s">
        <v>7</v>
      </c>
      <c r="B66" s="48">
        <v>300</v>
      </c>
      <c r="C66" s="48">
        <v>300</v>
      </c>
      <c r="D66" s="48">
        <v>300</v>
      </c>
      <c r="E66" s="48">
        <v>300</v>
      </c>
      <c r="F66" s="48">
        <v>300</v>
      </c>
      <c r="G66" s="52">
        <v>300</v>
      </c>
      <c r="I66" s="81"/>
      <c r="J66" s="81"/>
      <c r="K66" s="81"/>
      <c r="L66" s="81"/>
      <c r="M66" s="81"/>
      <c r="R66" s="81"/>
      <c r="S66" s="81"/>
      <c r="T66" s="81"/>
      <c r="U66" s="81"/>
      <c r="AF66" s="45"/>
      <c r="AG66" s="45"/>
      <c r="AH66" s="45"/>
      <c r="AP66" s="39"/>
      <c r="AQ66" s="39"/>
      <c r="AR66" s="39"/>
      <c r="AU66" s="84"/>
      <c r="AV66" s="7" t="s">
        <v>7</v>
      </c>
      <c r="AW66" s="48">
        <v>300</v>
      </c>
      <c r="AX66" s="48">
        <v>300</v>
      </c>
      <c r="AY66" s="48">
        <v>300</v>
      </c>
      <c r="AZ66" s="48">
        <v>300</v>
      </c>
      <c r="BA66" s="48">
        <v>300</v>
      </c>
      <c r="BB66" s="52">
        <v>300</v>
      </c>
      <c r="BT66" s="39"/>
      <c r="BU66" s="39"/>
      <c r="BV66" s="39"/>
      <c r="BY66" s="88"/>
      <c r="BZ66" s="78"/>
    </row>
    <row r="67" spans="1:78" ht="18" customHeight="1" x14ac:dyDescent="0.25">
      <c r="A67" s="7" t="s">
        <v>8</v>
      </c>
      <c r="B67" s="10">
        <v>15300</v>
      </c>
      <c r="C67" s="10">
        <v>14600</v>
      </c>
      <c r="D67" s="10">
        <v>14650</v>
      </c>
      <c r="E67" s="10">
        <v>14560</v>
      </c>
      <c r="F67" s="10">
        <v>15080</v>
      </c>
      <c r="G67" s="11">
        <f>SUM(B67:F67)</f>
        <v>74190</v>
      </c>
      <c r="I67" s="81" t="s">
        <v>22</v>
      </c>
      <c r="J67" s="81"/>
      <c r="K67" s="81"/>
      <c r="L67" s="81"/>
      <c r="M67" s="81"/>
      <c r="R67" s="81"/>
      <c r="S67" s="81"/>
      <c r="T67" s="81"/>
      <c r="U67" s="81"/>
      <c r="AF67" s="45"/>
      <c r="AG67" s="45"/>
      <c r="AH67" s="45"/>
      <c r="AP67" s="39"/>
      <c r="AQ67" s="39"/>
      <c r="AR67" s="39"/>
      <c r="AU67" s="84"/>
      <c r="AV67" s="7" t="s">
        <v>8</v>
      </c>
      <c r="AW67" s="10">
        <v>19460</v>
      </c>
      <c r="AX67" s="10">
        <v>19050</v>
      </c>
      <c r="AY67" s="10">
        <v>19410</v>
      </c>
      <c r="AZ67" s="10">
        <v>19410</v>
      </c>
      <c r="BA67" s="10">
        <v>19820</v>
      </c>
      <c r="BB67" s="11">
        <f>SUM(AW67:BA67)</f>
        <v>97150</v>
      </c>
      <c r="BT67" s="39"/>
      <c r="BU67" s="39"/>
      <c r="BV67" s="39"/>
      <c r="BY67" s="88"/>
      <c r="BZ67" s="78"/>
    </row>
    <row r="68" spans="1:78" ht="18" customHeight="1" x14ac:dyDescent="0.25">
      <c r="A68" s="7" t="s">
        <v>9</v>
      </c>
      <c r="B68" s="10">
        <v>80</v>
      </c>
      <c r="C68" s="10">
        <v>80</v>
      </c>
      <c r="D68" s="10">
        <v>80</v>
      </c>
      <c r="E68" s="10">
        <v>80</v>
      </c>
      <c r="F68" s="10">
        <v>80</v>
      </c>
      <c r="G68" s="11">
        <f>SUM(B68:F68)</f>
        <v>400</v>
      </c>
      <c r="I68" s="81">
        <v>438</v>
      </c>
      <c r="J68" s="81">
        <v>441</v>
      </c>
      <c r="K68" s="81">
        <v>447</v>
      </c>
      <c r="L68" s="81">
        <v>450</v>
      </c>
      <c r="M68" s="81">
        <v>453</v>
      </c>
      <c r="N68" s="9">
        <v>463</v>
      </c>
      <c r="O68" s="9">
        <v>468</v>
      </c>
      <c r="P68" s="9">
        <v>471</v>
      </c>
      <c r="Q68" s="9">
        <v>473</v>
      </c>
      <c r="R68" s="81">
        <v>476</v>
      </c>
      <c r="S68" s="81">
        <v>478</v>
      </c>
      <c r="T68" s="81">
        <v>482</v>
      </c>
      <c r="U68" s="81">
        <v>485</v>
      </c>
      <c r="V68" s="17" t="s">
        <v>43</v>
      </c>
      <c r="W68" s="17" t="s">
        <v>44</v>
      </c>
      <c r="X68" s="17" t="s">
        <v>46</v>
      </c>
      <c r="Y68" s="17" t="s">
        <v>47</v>
      </c>
      <c r="Z68" s="23" t="s">
        <v>49</v>
      </c>
      <c r="AA68" s="23" t="s">
        <v>51</v>
      </c>
      <c r="AB68" s="23" t="s">
        <v>57</v>
      </c>
      <c r="AC68" s="39" t="s">
        <v>58</v>
      </c>
      <c r="AD68" s="39" t="s">
        <v>60</v>
      </c>
      <c r="AE68" s="39" t="s">
        <v>62</v>
      </c>
      <c r="AF68" s="45" t="s">
        <v>64</v>
      </c>
      <c r="AG68" s="45" t="s">
        <v>65</v>
      </c>
      <c r="AH68" s="45" t="s">
        <v>66</v>
      </c>
      <c r="AI68" s="74" t="s">
        <v>67</v>
      </c>
      <c r="AJ68" s="74" t="s">
        <v>68</v>
      </c>
      <c r="AK68" s="74" t="s">
        <v>69</v>
      </c>
      <c r="AL68" s="23" t="s">
        <v>70</v>
      </c>
      <c r="AM68" s="23" t="s">
        <v>71</v>
      </c>
      <c r="AN68" s="23" t="s">
        <v>72</v>
      </c>
      <c r="AO68" s="23" t="s">
        <v>73</v>
      </c>
      <c r="AP68" s="39" t="s">
        <v>74</v>
      </c>
      <c r="AQ68" s="39" t="s">
        <v>88</v>
      </c>
      <c r="AR68" s="39" t="s">
        <v>90</v>
      </c>
      <c r="AS68" s="87" t="s">
        <v>92</v>
      </c>
      <c r="AT68" s="87" t="s">
        <v>95</v>
      </c>
      <c r="AU68" s="84" t="s">
        <v>96</v>
      </c>
      <c r="AV68" s="7" t="s">
        <v>9</v>
      </c>
      <c r="AW68" s="10">
        <v>80</v>
      </c>
      <c r="AX68" s="10">
        <v>80</v>
      </c>
      <c r="AY68" s="10">
        <v>80</v>
      </c>
      <c r="AZ68" s="10">
        <v>80</v>
      </c>
      <c r="BA68" s="10">
        <v>80</v>
      </c>
      <c r="BB68" s="11">
        <f>SUM(AW68:BA68)</f>
        <v>400</v>
      </c>
      <c r="BD68" s="23" t="s">
        <v>48</v>
      </c>
      <c r="BE68" s="23" t="s">
        <v>50</v>
      </c>
      <c r="BF68" s="34" t="s">
        <v>56</v>
      </c>
      <c r="BG68" s="39" t="s">
        <v>59</v>
      </c>
      <c r="BH68" s="39" t="s">
        <v>61</v>
      </c>
      <c r="BI68" s="39" t="s">
        <v>63</v>
      </c>
      <c r="BJ68" s="45" t="s">
        <v>76</v>
      </c>
      <c r="BK68" s="45" t="s">
        <v>77</v>
      </c>
      <c r="BL68" s="45" t="s">
        <v>78</v>
      </c>
      <c r="BM68" s="74" t="s">
        <v>79</v>
      </c>
      <c r="BN68" s="74" t="s">
        <v>80</v>
      </c>
      <c r="BO68" s="74" t="s">
        <v>81</v>
      </c>
      <c r="BP68" s="23" t="s">
        <v>82</v>
      </c>
      <c r="BQ68" s="23" t="s">
        <v>83</v>
      </c>
      <c r="BR68" s="23" t="s">
        <v>84</v>
      </c>
      <c r="BS68" s="23" t="s">
        <v>85</v>
      </c>
      <c r="BT68" s="39" t="s">
        <v>86</v>
      </c>
      <c r="BU68" s="39" t="s">
        <v>89</v>
      </c>
      <c r="BV68" s="39" t="s">
        <v>91</v>
      </c>
      <c r="BW68" s="87" t="s">
        <v>93</v>
      </c>
      <c r="BX68" s="87" t="s">
        <v>94</v>
      </c>
      <c r="BY68" s="87" t="s">
        <v>97</v>
      </c>
      <c r="BZ68" s="78"/>
    </row>
    <row r="69" spans="1:78" ht="18" customHeight="1" x14ac:dyDescent="0.25">
      <c r="A69" s="7" t="s">
        <v>10</v>
      </c>
      <c r="B69" s="6">
        <f>B67/B68</f>
        <v>191.25</v>
      </c>
      <c r="C69" s="6">
        <f>C67/C68</f>
        <v>182.5</v>
      </c>
      <c r="D69" s="6">
        <f>D67/D68</f>
        <v>183.125</v>
      </c>
      <c r="E69" s="6">
        <f>E67/E68</f>
        <v>182</v>
      </c>
      <c r="F69" s="6">
        <f t="shared" ref="F69" si="74">F67/F68</f>
        <v>188.5</v>
      </c>
      <c r="G69" s="12">
        <f>G67/G68</f>
        <v>185.47499999999999</v>
      </c>
      <c r="H69" s="2" t="s">
        <v>10</v>
      </c>
      <c r="I69" s="18">
        <v>208.06</v>
      </c>
      <c r="J69" s="81">
        <v>195.88</v>
      </c>
      <c r="K69" s="14">
        <v>203.8</v>
      </c>
      <c r="L69" s="81">
        <v>195.82</v>
      </c>
      <c r="M69" s="81">
        <v>209.13</v>
      </c>
      <c r="N69" s="9">
        <v>208.54</v>
      </c>
      <c r="O69" s="9">
        <v>190.06</v>
      </c>
      <c r="P69" s="9">
        <v>213.56</v>
      </c>
      <c r="Q69" s="19">
        <v>178.4</v>
      </c>
      <c r="R69" s="18">
        <v>190.8</v>
      </c>
      <c r="S69" s="18">
        <v>197.5</v>
      </c>
      <c r="T69" s="18">
        <v>196.97</v>
      </c>
      <c r="U69" s="18">
        <v>178.2</v>
      </c>
      <c r="V69" s="13">
        <v>198.43</v>
      </c>
      <c r="W69" s="13">
        <v>185</v>
      </c>
      <c r="X69" s="13">
        <v>214.28</v>
      </c>
      <c r="Y69" s="13">
        <v>219.13</v>
      </c>
      <c r="Z69" s="25">
        <v>222.40625</v>
      </c>
      <c r="AA69" s="25">
        <v>233</v>
      </c>
      <c r="AB69" s="30">
        <v>222.83333333333334</v>
      </c>
      <c r="AC69" s="40">
        <v>250.53125</v>
      </c>
      <c r="AD69" s="40">
        <v>241</v>
      </c>
      <c r="AE69" s="40">
        <v>230.875</v>
      </c>
      <c r="AF69" s="46">
        <v>199.54</v>
      </c>
      <c r="AG69" s="46">
        <v>215.8</v>
      </c>
      <c r="AH69" s="46">
        <v>216.13</v>
      </c>
      <c r="AI69" s="75">
        <v>197.58333333333334</v>
      </c>
      <c r="AJ69" s="75">
        <v>220.83333333333334</v>
      </c>
      <c r="AK69" s="75">
        <v>181.33333333333334</v>
      </c>
      <c r="AL69" s="25">
        <v>197.72</v>
      </c>
      <c r="AM69" s="25">
        <v>175.15416666666667</v>
      </c>
      <c r="AN69" s="25">
        <v>181.95</v>
      </c>
      <c r="AO69" s="25">
        <v>135.87</v>
      </c>
      <c r="AP69" s="40">
        <v>232.875</v>
      </c>
      <c r="AQ69" s="40">
        <v>261.45</v>
      </c>
      <c r="AR69" s="40">
        <v>186.85</v>
      </c>
      <c r="AS69" s="90">
        <v>241.4</v>
      </c>
      <c r="AT69" s="90">
        <v>189.7</v>
      </c>
      <c r="AU69" s="85">
        <f>G69</f>
        <v>185.47499999999999</v>
      </c>
      <c r="AV69" s="7" t="s">
        <v>10</v>
      </c>
      <c r="AW69" s="6">
        <f>AW67/AW68</f>
        <v>243.25</v>
      </c>
      <c r="AX69" s="6">
        <f>AX67/AX68</f>
        <v>238.125</v>
      </c>
      <c r="AY69" s="6">
        <f>AY67/AY68</f>
        <v>242.625</v>
      </c>
      <c r="AZ69" s="6">
        <f>AZ67/AZ68</f>
        <v>242.625</v>
      </c>
      <c r="BA69" s="6">
        <f t="shared" ref="BA69" si="75">BA67/BA68</f>
        <v>247.75</v>
      </c>
      <c r="BB69" s="12">
        <f>BB67/BB68</f>
        <v>242.875</v>
      </c>
      <c r="BC69" s="2" t="s">
        <v>10</v>
      </c>
      <c r="BD69" s="30">
        <v>264.7</v>
      </c>
      <c r="BE69" s="30">
        <v>278.39999999999998</v>
      </c>
      <c r="BF69" s="36">
        <v>268.5</v>
      </c>
      <c r="BG69" s="40">
        <v>295.53125</v>
      </c>
      <c r="BH69" s="40">
        <v>291.6875</v>
      </c>
      <c r="BI69" s="40">
        <v>290.13</v>
      </c>
      <c r="BJ69" s="46">
        <v>209.71</v>
      </c>
      <c r="BK69" s="46">
        <v>260.67</v>
      </c>
      <c r="BL69" s="46">
        <v>251.2</v>
      </c>
      <c r="BM69" s="75">
        <v>255.11666666666667</v>
      </c>
      <c r="BN69" s="75">
        <v>229.5</v>
      </c>
      <c r="BO69" s="75">
        <v>233.44444444444446</v>
      </c>
      <c r="BP69" s="25">
        <v>266.16000000000003</v>
      </c>
      <c r="BQ69" s="25">
        <v>244.42083333333332</v>
      </c>
      <c r="BR69" s="25">
        <v>243.92</v>
      </c>
      <c r="BS69" s="25">
        <v>202.44</v>
      </c>
      <c r="BT69" s="40">
        <v>281.22500000000002</v>
      </c>
      <c r="BU69" s="40">
        <v>319.07499999999999</v>
      </c>
      <c r="BV69" s="40">
        <v>251.1</v>
      </c>
      <c r="BW69" s="90">
        <v>256.5</v>
      </c>
      <c r="BX69" s="90">
        <v>247.125</v>
      </c>
      <c r="BY69" s="90">
        <f>BB69</f>
        <v>242.875</v>
      </c>
      <c r="BZ69" s="78"/>
    </row>
    <row r="70" spans="1:78" ht="18" customHeight="1" thickBot="1" x14ac:dyDescent="0.3">
      <c r="A70" s="53" t="s">
        <v>11</v>
      </c>
      <c r="B70" s="15">
        <f>B69-B61</f>
        <v>10.25</v>
      </c>
      <c r="C70" s="15">
        <f t="shared" ref="C70:G70" si="76">C69-C61</f>
        <v>16.75</v>
      </c>
      <c r="D70" s="15">
        <f t="shared" si="76"/>
        <v>15.625</v>
      </c>
      <c r="E70" s="15">
        <f t="shared" si="76"/>
        <v>10.875</v>
      </c>
      <c r="F70" s="15">
        <f t="shared" si="76"/>
        <v>18</v>
      </c>
      <c r="G70" s="16">
        <f t="shared" si="76"/>
        <v>14.299999999999983</v>
      </c>
      <c r="H70" s="5" t="s">
        <v>11</v>
      </c>
      <c r="I70" s="18">
        <f>I69-I61</f>
        <v>39.960000000000008</v>
      </c>
      <c r="J70" s="18">
        <f>J69-J61</f>
        <v>27.78</v>
      </c>
      <c r="K70" s="18">
        <f>K69-K61</f>
        <v>44.760000000000019</v>
      </c>
      <c r="L70" s="81">
        <v>25.1</v>
      </c>
      <c r="M70" s="81">
        <v>40.47</v>
      </c>
      <c r="N70" s="9">
        <v>45.22</v>
      </c>
      <c r="O70" s="9">
        <v>27.83</v>
      </c>
      <c r="P70" s="9">
        <v>30.22</v>
      </c>
      <c r="Q70" s="19">
        <v>36.723369565217411</v>
      </c>
      <c r="R70" s="18">
        <f>R69-R61</f>
        <v>31.390000000000015</v>
      </c>
      <c r="S70" s="18">
        <f>S69-S61</f>
        <v>25.72999999999999</v>
      </c>
      <c r="T70" s="18">
        <f>T69-T61</f>
        <v>27.680000000000007</v>
      </c>
      <c r="U70" s="18">
        <f>U69-U61</f>
        <v>31.699999999999989</v>
      </c>
      <c r="V70" s="13">
        <f>+V69-V61</f>
        <v>43.22</v>
      </c>
      <c r="W70" s="13">
        <f>+W69-W61</f>
        <v>31.25</v>
      </c>
      <c r="X70" s="13">
        <f>+X69-X61</f>
        <v>214.28</v>
      </c>
      <c r="Y70" s="13">
        <f>+Y69-Y61</f>
        <v>35.849999999999994</v>
      </c>
      <c r="Z70" s="25">
        <v>26.90625</v>
      </c>
      <c r="AA70" s="25">
        <v>38.833333333333343</v>
      </c>
      <c r="AB70" s="30">
        <v>33.083333333333343</v>
      </c>
      <c r="AC70" s="41">
        <v>43.625</v>
      </c>
      <c r="AD70" s="41">
        <v>34.6875</v>
      </c>
      <c r="AE70" s="41">
        <v>22.9375</v>
      </c>
      <c r="AF70" s="47">
        <v>28.189999999999998</v>
      </c>
      <c r="AG70" s="47">
        <v>43.930000000000007</v>
      </c>
      <c r="AH70" s="47">
        <v>48.129999999999995</v>
      </c>
      <c r="AI70" s="76">
        <v>43.766129032258078</v>
      </c>
      <c r="AJ70" s="76">
        <v>49.465090090090087</v>
      </c>
      <c r="AK70" s="76">
        <v>42.179894179894177</v>
      </c>
      <c r="AL70" s="30">
        <v>28.336666666666673</v>
      </c>
      <c r="AM70" s="30">
        <v>27.824166666666656</v>
      </c>
      <c r="AN70" s="30">
        <v>31.47999999999999</v>
      </c>
      <c r="AO70" s="30">
        <v>14.540000000000006</v>
      </c>
      <c r="AP70" s="41">
        <v>41.675000000000011</v>
      </c>
      <c r="AQ70" s="41">
        <v>70.574999999999989</v>
      </c>
      <c r="AR70" s="41">
        <v>26.900000000000006</v>
      </c>
      <c r="AS70" s="91">
        <v>28.099999999999994</v>
      </c>
      <c r="AT70" s="91">
        <v>29.174999999999983</v>
      </c>
      <c r="AU70" s="86">
        <f>AU69-AU61</f>
        <v>14.299999999999983</v>
      </c>
      <c r="AV70" s="53" t="s">
        <v>11</v>
      </c>
      <c r="AW70" s="15">
        <f>AW69-AW61</f>
        <v>9.5</v>
      </c>
      <c r="AX70" s="15">
        <f t="shared" ref="AX70:BB70" si="77">AX69-AX61</f>
        <v>13.625</v>
      </c>
      <c r="AY70" s="15">
        <f t="shared" si="77"/>
        <v>20.625</v>
      </c>
      <c r="AZ70" s="15">
        <f t="shared" si="77"/>
        <v>23.5</v>
      </c>
      <c r="BA70" s="15">
        <f t="shared" si="77"/>
        <v>22.375</v>
      </c>
      <c r="BB70" s="16">
        <f t="shared" si="77"/>
        <v>17.925000000000011</v>
      </c>
      <c r="BC70" s="5" t="s">
        <v>11</v>
      </c>
      <c r="BD70" s="30">
        <v>36.9</v>
      </c>
      <c r="BE70" s="30">
        <v>35.200000000000003</v>
      </c>
      <c r="BF70" s="36">
        <v>52.333333333333343</v>
      </c>
      <c r="BG70" s="41">
        <v>42.875</v>
      </c>
      <c r="BH70" s="41">
        <v>40.0625</v>
      </c>
      <c r="BI70" s="41">
        <v>41.2</v>
      </c>
      <c r="BJ70" s="47">
        <v>31.849999999999994</v>
      </c>
      <c r="BK70" s="47">
        <v>49.230000000000018</v>
      </c>
      <c r="BL70" s="47">
        <v>53.599999999999994</v>
      </c>
      <c r="BM70" s="76">
        <v>59.379629629629648</v>
      </c>
      <c r="BN70" s="76">
        <v>45.333333333333343</v>
      </c>
      <c r="BO70" s="76">
        <v>52.860410830999086</v>
      </c>
      <c r="BP70" s="30">
        <v>37.268333333333032</v>
      </c>
      <c r="BQ70" s="30">
        <v>41.94083333333333</v>
      </c>
      <c r="BR70" s="30">
        <v>34.889999999999986</v>
      </c>
      <c r="BS70" s="30">
        <v>19.189999999999998</v>
      </c>
      <c r="BT70" s="41">
        <v>42.050000000000011</v>
      </c>
      <c r="BU70" s="41">
        <v>87.75</v>
      </c>
      <c r="BV70" s="41">
        <v>33.074999999999989</v>
      </c>
      <c r="BW70" s="91">
        <v>31.650000000000006</v>
      </c>
      <c r="BX70" s="91">
        <v>41.050000000000011</v>
      </c>
      <c r="BY70" s="91">
        <f>BY69-BY61</f>
        <v>17.925000000000011</v>
      </c>
      <c r="BZ70" s="78"/>
    </row>
    <row r="71" spans="1:78" ht="18" customHeight="1" x14ac:dyDescent="0.25">
      <c r="A71" s="62"/>
      <c r="B71" s="82"/>
      <c r="C71" s="82"/>
      <c r="D71" s="82"/>
      <c r="E71" s="82"/>
      <c r="F71" s="82"/>
      <c r="G71" s="82"/>
      <c r="H71" s="4"/>
      <c r="I71" s="14"/>
      <c r="J71" s="14"/>
      <c r="K71" s="14"/>
      <c r="L71" s="81"/>
      <c r="M71" s="81"/>
      <c r="Q71" s="19"/>
      <c r="R71" s="18"/>
      <c r="S71" s="18"/>
      <c r="T71" s="18"/>
      <c r="U71" s="18"/>
      <c r="V71" s="13"/>
      <c r="W71" s="13"/>
      <c r="X71" s="13"/>
      <c r="Y71" s="13"/>
      <c r="Z71" s="25"/>
      <c r="AA71" s="25"/>
      <c r="AB71" s="25"/>
      <c r="AF71" s="45"/>
      <c r="AG71" s="45"/>
      <c r="AH71" s="45"/>
      <c r="AP71" s="39"/>
      <c r="AQ71" s="39"/>
      <c r="AR71" s="39"/>
      <c r="AU71" s="84"/>
      <c r="AV71" s="62"/>
      <c r="AW71" s="95"/>
      <c r="AX71" s="95"/>
      <c r="AY71" s="95"/>
      <c r="AZ71" s="95"/>
      <c r="BA71" s="95"/>
      <c r="BB71" s="95"/>
      <c r="BC71" s="4"/>
      <c r="BT71" s="39"/>
      <c r="BU71" s="39"/>
      <c r="BV71" s="39"/>
      <c r="BY71" s="88"/>
      <c r="BZ71" s="78"/>
    </row>
    <row r="72" spans="1:78" ht="18" customHeight="1" thickBot="1" x14ac:dyDescent="0.3">
      <c r="A72" s="64">
        <f t="shared" ref="A72:B72" si="78">A64+1</f>
        <v>10</v>
      </c>
      <c r="B72" s="8">
        <f t="shared" si="78"/>
        <v>44900</v>
      </c>
      <c r="C72" s="81"/>
      <c r="D72" s="81"/>
      <c r="E72" s="81"/>
      <c r="F72" s="81"/>
      <c r="G72" s="82"/>
      <c r="I72" s="81"/>
      <c r="J72" s="81"/>
      <c r="K72" s="81"/>
      <c r="L72" s="81"/>
      <c r="M72" s="81"/>
      <c r="Q72" s="19"/>
      <c r="R72" s="18"/>
      <c r="S72" s="18"/>
      <c r="T72" s="18"/>
      <c r="U72" s="18"/>
      <c r="V72" s="13"/>
      <c r="W72" s="13"/>
      <c r="X72" s="13"/>
      <c r="Y72" s="13"/>
      <c r="Z72" s="25"/>
      <c r="AA72" s="25"/>
      <c r="AB72" s="25"/>
      <c r="AF72" s="45"/>
      <c r="AG72" s="45"/>
      <c r="AH72" s="45"/>
      <c r="AP72" s="39"/>
      <c r="AQ72" s="39"/>
      <c r="AR72" s="39"/>
      <c r="AU72" s="84"/>
      <c r="AV72" s="64">
        <f t="shared" ref="AV72:AW72" si="79">AV64+1</f>
        <v>10</v>
      </c>
      <c r="AW72" s="8">
        <f t="shared" si="79"/>
        <v>44900</v>
      </c>
      <c r="AX72" s="94"/>
      <c r="AY72" s="94"/>
      <c r="AZ72" s="94"/>
      <c r="BA72" s="94"/>
      <c r="BB72" s="95"/>
      <c r="BT72" s="39"/>
      <c r="BU72" s="39"/>
      <c r="BV72" s="39"/>
      <c r="BY72" s="88"/>
      <c r="BZ72" s="78"/>
    </row>
    <row r="73" spans="1:78" ht="18" customHeight="1" x14ac:dyDescent="0.25">
      <c r="A73" s="57" t="s">
        <v>0</v>
      </c>
      <c r="B73" s="58" t="s">
        <v>1</v>
      </c>
      <c r="C73" s="58" t="s">
        <v>2</v>
      </c>
      <c r="D73" s="58" t="s">
        <v>3</v>
      </c>
      <c r="E73" s="58" t="s">
        <v>4</v>
      </c>
      <c r="F73" s="58" t="s">
        <v>5</v>
      </c>
      <c r="G73" s="59" t="s">
        <v>6</v>
      </c>
      <c r="I73" s="81"/>
      <c r="J73" s="81"/>
      <c r="K73" s="81"/>
      <c r="L73" s="81"/>
      <c r="M73" s="81"/>
      <c r="Q73" s="19"/>
      <c r="R73" s="18"/>
      <c r="S73" s="18"/>
      <c r="T73" s="18"/>
      <c r="U73" s="18"/>
      <c r="V73" s="13"/>
      <c r="W73" s="13"/>
      <c r="X73" s="13"/>
      <c r="Y73" s="13"/>
      <c r="Z73" s="25"/>
      <c r="AA73" s="25"/>
      <c r="AB73" s="25"/>
      <c r="AF73" s="45"/>
      <c r="AG73" s="45"/>
      <c r="AH73" s="45"/>
      <c r="AP73" s="39"/>
      <c r="AQ73" s="39"/>
      <c r="AR73" s="39"/>
      <c r="AU73" s="84"/>
      <c r="AV73" s="57" t="s">
        <v>0</v>
      </c>
      <c r="AW73" s="58" t="s">
        <v>1</v>
      </c>
      <c r="AX73" s="58" t="s">
        <v>2</v>
      </c>
      <c r="AY73" s="58" t="s">
        <v>3</v>
      </c>
      <c r="AZ73" s="58" t="s">
        <v>4</v>
      </c>
      <c r="BA73" s="58" t="s">
        <v>5</v>
      </c>
      <c r="BB73" s="59" t="s">
        <v>6</v>
      </c>
      <c r="BT73" s="39"/>
      <c r="BU73" s="39"/>
      <c r="BV73" s="39"/>
      <c r="BY73" s="88"/>
      <c r="BZ73" s="78"/>
    </row>
    <row r="74" spans="1:78" ht="18" customHeight="1" x14ac:dyDescent="0.25">
      <c r="A74" s="7" t="s">
        <v>7</v>
      </c>
      <c r="B74" s="48">
        <v>300</v>
      </c>
      <c r="C74" s="48">
        <v>300</v>
      </c>
      <c r="D74" s="48">
        <v>300</v>
      </c>
      <c r="E74" s="48">
        <v>300</v>
      </c>
      <c r="F74" s="48">
        <v>300</v>
      </c>
      <c r="G74" s="52">
        <v>300</v>
      </c>
      <c r="I74" s="81"/>
      <c r="J74" s="81"/>
      <c r="K74" s="81"/>
      <c r="L74" s="81"/>
      <c r="M74" s="81"/>
      <c r="Q74" s="19"/>
      <c r="R74" s="18"/>
      <c r="S74" s="18"/>
      <c r="T74" s="18"/>
      <c r="U74" s="18"/>
      <c r="V74" s="13"/>
      <c r="W74" s="13"/>
      <c r="X74" s="13"/>
      <c r="Y74" s="13"/>
      <c r="Z74" s="25"/>
      <c r="AA74" s="25"/>
      <c r="AB74" s="25"/>
      <c r="AF74" s="45"/>
      <c r="AG74" s="45"/>
      <c r="AH74" s="45"/>
      <c r="AP74" s="39"/>
      <c r="AQ74" s="39"/>
      <c r="AR74" s="39"/>
      <c r="AU74" s="84"/>
      <c r="AV74" s="7" t="s">
        <v>7</v>
      </c>
      <c r="AW74" s="48">
        <v>300</v>
      </c>
      <c r="AX74" s="48">
        <v>300</v>
      </c>
      <c r="AY74" s="48">
        <v>300</v>
      </c>
      <c r="AZ74" s="48">
        <v>300</v>
      </c>
      <c r="BA74" s="48">
        <v>300</v>
      </c>
      <c r="BB74" s="52">
        <v>300</v>
      </c>
      <c r="BT74" s="39"/>
      <c r="BU74" s="39"/>
      <c r="BV74" s="39"/>
      <c r="BY74" s="88"/>
      <c r="BZ74" s="78"/>
    </row>
    <row r="75" spans="1:78" ht="18" customHeight="1" x14ac:dyDescent="0.25">
      <c r="A75" s="7" t="s">
        <v>8</v>
      </c>
      <c r="B75" s="10">
        <v>18660</v>
      </c>
      <c r="C75" s="10">
        <v>17740</v>
      </c>
      <c r="D75" s="10">
        <v>18030</v>
      </c>
      <c r="E75" s="10">
        <v>18030</v>
      </c>
      <c r="F75" s="10">
        <v>18530</v>
      </c>
      <c r="G75" s="11">
        <f>SUM(B75:F75)</f>
        <v>90990</v>
      </c>
      <c r="I75" s="81" t="s">
        <v>23</v>
      </c>
      <c r="J75" s="81"/>
      <c r="K75" s="81"/>
      <c r="L75" s="81"/>
      <c r="M75" s="81"/>
      <c r="R75" s="81"/>
      <c r="S75" s="81"/>
      <c r="T75" s="81"/>
      <c r="U75" s="81"/>
      <c r="AF75" s="45"/>
      <c r="AG75" s="45"/>
      <c r="AH75" s="45"/>
      <c r="AP75" s="39"/>
      <c r="AQ75" s="39"/>
      <c r="AR75" s="39"/>
      <c r="AU75" s="84"/>
      <c r="AV75" s="7" t="s">
        <v>8</v>
      </c>
      <c r="AW75" s="10">
        <v>25200</v>
      </c>
      <c r="AX75" s="10">
        <v>24240</v>
      </c>
      <c r="AY75" s="10">
        <v>23960</v>
      </c>
      <c r="AZ75" s="10">
        <v>24000</v>
      </c>
      <c r="BA75" s="10">
        <v>24560</v>
      </c>
      <c r="BB75" s="11">
        <f>SUM(AW75:BA75)</f>
        <v>121960</v>
      </c>
      <c r="BT75" s="39"/>
      <c r="BU75" s="39"/>
      <c r="BV75" s="39"/>
      <c r="BY75" s="88"/>
      <c r="BZ75" s="78"/>
    </row>
    <row r="76" spans="1:78" ht="18" customHeight="1" x14ac:dyDescent="0.25">
      <c r="A76" s="7" t="s">
        <v>9</v>
      </c>
      <c r="B76" s="10">
        <v>80</v>
      </c>
      <c r="C76" s="10">
        <v>80</v>
      </c>
      <c r="D76" s="10">
        <v>80</v>
      </c>
      <c r="E76" s="10">
        <v>80</v>
      </c>
      <c r="F76" s="10">
        <v>80</v>
      </c>
      <c r="G76" s="11">
        <f>SUM(B76:F76)</f>
        <v>400</v>
      </c>
      <c r="I76" s="81">
        <v>438</v>
      </c>
      <c r="J76" s="81">
        <v>441</v>
      </c>
      <c r="K76" s="81">
        <v>447</v>
      </c>
      <c r="L76" s="81">
        <v>450</v>
      </c>
      <c r="M76" s="81">
        <v>453</v>
      </c>
      <c r="N76" s="9">
        <v>463</v>
      </c>
      <c r="O76" s="9">
        <v>468</v>
      </c>
      <c r="P76" s="9">
        <v>471</v>
      </c>
      <c r="Q76" s="9">
        <v>473</v>
      </c>
      <c r="R76" s="81">
        <v>476</v>
      </c>
      <c r="S76" s="81">
        <v>478</v>
      </c>
      <c r="T76" s="81">
        <v>482</v>
      </c>
      <c r="U76" s="81">
        <v>485</v>
      </c>
      <c r="V76" s="17" t="s">
        <v>43</v>
      </c>
      <c r="W76" s="17" t="s">
        <v>44</v>
      </c>
      <c r="X76" s="17" t="s">
        <v>46</v>
      </c>
      <c r="Y76" s="17" t="s">
        <v>47</v>
      </c>
      <c r="Z76" s="23" t="s">
        <v>49</v>
      </c>
      <c r="AA76" s="23" t="s">
        <v>51</v>
      </c>
      <c r="AB76" s="23" t="s">
        <v>57</v>
      </c>
      <c r="AC76" s="39" t="s">
        <v>58</v>
      </c>
      <c r="AD76" s="39" t="s">
        <v>60</v>
      </c>
      <c r="AE76" s="39" t="s">
        <v>62</v>
      </c>
      <c r="AF76" s="45" t="s">
        <v>64</v>
      </c>
      <c r="AG76" s="45" t="s">
        <v>65</v>
      </c>
      <c r="AH76" s="45" t="s">
        <v>66</v>
      </c>
      <c r="AI76" s="74" t="s">
        <v>67</v>
      </c>
      <c r="AJ76" s="74" t="s">
        <v>68</v>
      </c>
      <c r="AK76" s="74" t="s">
        <v>69</v>
      </c>
      <c r="AL76" s="23" t="s">
        <v>70</v>
      </c>
      <c r="AM76" s="23" t="s">
        <v>71</v>
      </c>
      <c r="AN76" s="23" t="s">
        <v>72</v>
      </c>
      <c r="AO76" s="23" t="s">
        <v>73</v>
      </c>
      <c r="AP76" s="39" t="s">
        <v>74</v>
      </c>
      <c r="AQ76" s="39" t="s">
        <v>88</v>
      </c>
      <c r="AR76" s="39" t="s">
        <v>90</v>
      </c>
      <c r="AS76" s="87" t="s">
        <v>92</v>
      </c>
      <c r="AT76" s="87" t="s">
        <v>95</v>
      </c>
      <c r="AU76" s="84" t="s">
        <v>96</v>
      </c>
      <c r="AV76" s="7" t="s">
        <v>9</v>
      </c>
      <c r="AW76" s="10">
        <v>80</v>
      </c>
      <c r="AX76" s="10">
        <v>80</v>
      </c>
      <c r="AY76" s="10">
        <v>80</v>
      </c>
      <c r="AZ76" s="10">
        <v>80</v>
      </c>
      <c r="BA76" s="10">
        <v>80</v>
      </c>
      <c r="BB76" s="11">
        <f>SUM(AW76:BA76)</f>
        <v>400</v>
      </c>
      <c r="BD76" s="23" t="s">
        <v>48</v>
      </c>
      <c r="BE76" s="23" t="s">
        <v>50</v>
      </c>
      <c r="BF76" s="34" t="s">
        <v>56</v>
      </c>
      <c r="BG76" s="39" t="s">
        <v>59</v>
      </c>
      <c r="BH76" s="39" t="s">
        <v>61</v>
      </c>
      <c r="BI76" s="39" t="s">
        <v>63</v>
      </c>
      <c r="BJ76" s="45" t="s">
        <v>76</v>
      </c>
      <c r="BK76" s="45" t="s">
        <v>77</v>
      </c>
      <c r="BL76" s="45" t="s">
        <v>78</v>
      </c>
      <c r="BM76" s="74" t="s">
        <v>79</v>
      </c>
      <c r="BN76" s="74" t="s">
        <v>80</v>
      </c>
      <c r="BO76" s="74" t="s">
        <v>81</v>
      </c>
      <c r="BP76" s="23" t="s">
        <v>82</v>
      </c>
      <c r="BQ76" s="23" t="s">
        <v>83</v>
      </c>
      <c r="BR76" s="23" t="s">
        <v>84</v>
      </c>
      <c r="BS76" s="23" t="s">
        <v>85</v>
      </c>
      <c r="BT76" s="39" t="s">
        <v>86</v>
      </c>
      <c r="BU76" s="39" t="s">
        <v>89</v>
      </c>
      <c r="BV76" s="39" t="s">
        <v>91</v>
      </c>
      <c r="BW76" s="87" t="s">
        <v>93</v>
      </c>
      <c r="BX76" s="87" t="s">
        <v>94</v>
      </c>
      <c r="BY76" s="87" t="s">
        <v>97</v>
      </c>
      <c r="BZ76" s="78"/>
    </row>
    <row r="77" spans="1:78" ht="18" customHeight="1" x14ac:dyDescent="0.25">
      <c r="A77" s="7" t="s">
        <v>10</v>
      </c>
      <c r="B77" s="6">
        <f>B75/B76</f>
        <v>233.25</v>
      </c>
      <c r="C77" s="6">
        <f>C75/C76</f>
        <v>221.75</v>
      </c>
      <c r="D77" s="6">
        <f>D75/D76</f>
        <v>225.375</v>
      </c>
      <c r="E77" s="6">
        <f>E75/E76</f>
        <v>225.375</v>
      </c>
      <c r="F77" s="6">
        <f t="shared" ref="F77" si="80">F75/F76</f>
        <v>231.625</v>
      </c>
      <c r="G77" s="12">
        <f>G75/G76</f>
        <v>227.47499999999999</v>
      </c>
      <c r="H77" s="2" t="s">
        <v>10</v>
      </c>
      <c r="I77" s="18">
        <v>244.83</v>
      </c>
      <c r="J77" s="81">
        <v>231</v>
      </c>
      <c r="K77" s="18">
        <v>236.88</v>
      </c>
      <c r="L77" s="81">
        <v>217</v>
      </c>
      <c r="M77" s="81">
        <v>240.78</v>
      </c>
      <c r="N77" s="9">
        <v>247.08</v>
      </c>
      <c r="O77" s="9">
        <v>225.28</v>
      </c>
      <c r="P77" s="9">
        <v>255.05</v>
      </c>
      <c r="Q77" s="19">
        <v>207.93333333333334</v>
      </c>
      <c r="R77" s="18">
        <v>225.07</v>
      </c>
      <c r="S77" s="18">
        <v>225.46</v>
      </c>
      <c r="T77" s="18">
        <v>231.94</v>
      </c>
      <c r="U77" s="18">
        <v>210</v>
      </c>
      <c r="V77" s="13">
        <v>237.5</v>
      </c>
      <c r="W77" s="13">
        <v>215.3</v>
      </c>
      <c r="X77" s="13">
        <v>246.93</v>
      </c>
      <c r="Y77" s="13">
        <v>254.78</v>
      </c>
      <c r="Z77" s="25">
        <v>264.34375</v>
      </c>
      <c r="AA77" s="25">
        <v>270.08</v>
      </c>
      <c r="AB77" s="25">
        <v>268.33333333333331</v>
      </c>
      <c r="AC77" s="40">
        <v>286.65625</v>
      </c>
      <c r="AD77" s="40">
        <v>282.9375</v>
      </c>
      <c r="AE77" s="40">
        <v>282.9375</v>
      </c>
      <c r="AF77" s="46">
        <v>227.83</v>
      </c>
      <c r="AG77" s="46">
        <v>250.8</v>
      </c>
      <c r="AH77" s="46">
        <v>247.6</v>
      </c>
      <c r="AI77" s="75">
        <v>236.125</v>
      </c>
      <c r="AJ77" s="75">
        <v>253.75</v>
      </c>
      <c r="AK77" s="75">
        <v>212.33</v>
      </c>
      <c r="AL77" s="25">
        <v>217.08</v>
      </c>
      <c r="AM77" s="25">
        <v>200.63</v>
      </c>
      <c r="AN77" s="25">
        <v>212.56</v>
      </c>
      <c r="AO77" s="25">
        <v>154.38</v>
      </c>
      <c r="AP77" s="40">
        <v>265.32499999999999</v>
      </c>
      <c r="AQ77" s="40">
        <v>223.72499999999999</v>
      </c>
      <c r="AR77" s="40">
        <v>223.875</v>
      </c>
      <c r="AS77" s="90">
        <v>269.27999999999997</v>
      </c>
      <c r="AT77" s="90">
        <v>218.4</v>
      </c>
      <c r="AU77" s="85">
        <f>G77</f>
        <v>227.47499999999999</v>
      </c>
      <c r="AV77" s="7" t="s">
        <v>10</v>
      </c>
      <c r="AW77" s="6">
        <f>AW75/AW76</f>
        <v>315</v>
      </c>
      <c r="AX77" s="6">
        <f>AX75/AX76</f>
        <v>303</v>
      </c>
      <c r="AY77" s="6">
        <f>AY75/AY76</f>
        <v>299.5</v>
      </c>
      <c r="AZ77" s="6">
        <f>AZ75/AZ76</f>
        <v>300</v>
      </c>
      <c r="BA77" s="6">
        <f t="shared" ref="BA77" si="81">BA75/BA76</f>
        <v>307</v>
      </c>
      <c r="BB77" s="12">
        <f>BB75/BB76</f>
        <v>304.89999999999998</v>
      </c>
      <c r="BC77" s="2" t="s">
        <v>10</v>
      </c>
      <c r="BD77" s="30">
        <v>314.39999999999998</v>
      </c>
      <c r="BE77" s="30">
        <v>316.8</v>
      </c>
      <c r="BF77" s="36">
        <v>316.08333333333331</v>
      </c>
      <c r="BG77" s="40">
        <v>339.9375</v>
      </c>
      <c r="BH77" s="40">
        <v>349.5</v>
      </c>
      <c r="BI77" s="40">
        <v>342.06</v>
      </c>
      <c r="BJ77" s="46">
        <v>251.81</v>
      </c>
      <c r="BK77" s="46">
        <v>304.33</v>
      </c>
      <c r="BL77" s="46">
        <v>289.52999999999997</v>
      </c>
      <c r="BM77" s="75">
        <v>295.58333333333331</v>
      </c>
      <c r="BN77" s="75">
        <v>270.67</v>
      </c>
      <c r="BO77" s="75">
        <v>264.56</v>
      </c>
      <c r="BP77" s="25">
        <v>294.41000000000003</v>
      </c>
      <c r="BQ77" s="25">
        <v>289.57</v>
      </c>
      <c r="BR77" s="25">
        <v>291.39</v>
      </c>
      <c r="BS77" s="25">
        <v>238.18</v>
      </c>
      <c r="BT77" s="40">
        <v>321.3</v>
      </c>
      <c r="BU77" s="40">
        <v>270.10000000000002</v>
      </c>
      <c r="BV77" s="40">
        <v>292.95</v>
      </c>
      <c r="BW77" s="90">
        <v>289.60000000000002</v>
      </c>
      <c r="BX77" s="90">
        <v>283.45</v>
      </c>
      <c r="BY77" s="90">
        <f t="shared" ref="BY77" si="82">BB77</f>
        <v>304.89999999999998</v>
      </c>
      <c r="BZ77" s="78"/>
    </row>
    <row r="78" spans="1:78" ht="18" customHeight="1" thickBot="1" x14ac:dyDescent="0.3">
      <c r="A78" s="53" t="s">
        <v>11</v>
      </c>
      <c r="B78" s="15">
        <f>B77-B69</f>
        <v>42</v>
      </c>
      <c r="C78" s="15">
        <f t="shared" ref="C78:G78" si="83">C77-C69</f>
        <v>39.25</v>
      </c>
      <c r="D78" s="15">
        <f t="shared" si="83"/>
        <v>42.25</v>
      </c>
      <c r="E78" s="15">
        <f t="shared" si="83"/>
        <v>43.375</v>
      </c>
      <c r="F78" s="15">
        <f t="shared" si="83"/>
        <v>43.125</v>
      </c>
      <c r="G78" s="16">
        <f t="shared" si="83"/>
        <v>42</v>
      </c>
      <c r="H78" s="5" t="s">
        <v>11</v>
      </c>
      <c r="I78" s="18">
        <f>I77-I69</f>
        <v>36.77000000000001</v>
      </c>
      <c r="J78" s="18">
        <f>J77-J69</f>
        <v>35.120000000000005</v>
      </c>
      <c r="K78" s="18">
        <f>K77-K69</f>
        <v>33.079999999999984</v>
      </c>
      <c r="L78" s="81">
        <v>21.6</v>
      </c>
      <c r="M78" s="81">
        <v>31.7</v>
      </c>
      <c r="N78" s="9">
        <v>38.5</v>
      </c>
      <c r="O78" s="9">
        <v>35.200000000000003</v>
      </c>
      <c r="P78" s="9">
        <v>41.5</v>
      </c>
      <c r="Q78" s="19">
        <v>29.533333333333331</v>
      </c>
      <c r="R78" s="18">
        <f>R77-R69</f>
        <v>34.269999999999982</v>
      </c>
      <c r="S78" s="18">
        <f>S77-S69</f>
        <v>27.960000000000008</v>
      </c>
      <c r="T78" s="18">
        <f>T77-T69</f>
        <v>34.97</v>
      </c>
      <c r="U78" s="18">
        <f>U77-U69</f>
        <v>31.800000000000011</v>
      </c>
      <c r="V78" s="13">
        <f>+V77-V69</f>
        <v>39.069999999999993</v>
      </c>
      <c r="W78" s="13">
        <f>+W77-W69</f>
        <v>30.300000000000011</v>
      </c>
      <c r="X78" s="13">
        <f>+X77-X69</f>
        <v>32.650000000000006</v>
      </c>
      <c r="Y78" s="13">
        <v>35.4</v>
      </c>
      <c r="Z78" s="25">
        <v>41.9375</v>
      </c>
      <c r="AA78" s="25">
        <v>36.28</v>
      </c>
      <c r="AB78" s="25">
        <v>45.499999999999972</v>
      </c>
      <c r="AC78" s="41">
        <v>36.125</v>
      </c>
      <c r="AD78" s="41">
        <v>41.9375</v>
      </c>
      <c r="AE78" s="41">
        <v>52.0625</v>
      </c>
      <c r="AF78" s="47">
        <v>28.29000000000002</v>
      </c>
      <c r="AG78" s="47">
        <v>35</v>
      </c>
      <c r="AH78" s="47">
        <v>31.47</v>
      </c>
      <c r="AI78" s="76">
        <v>38.541666666666657</v>
      </c>
      <c r="AJ78" s="76">
        <v>32.916666666666657</v>
      </c>
      <c r="AK78" s="76">
        <v>30.99666666666667</v>
      </c>
      <c r="AL78" s="30">
        <v>19.360000000000014</v>
      </c>
      <c r="AM78" s="30">
        <v>25.475833333333327</v>
      </c>
      <c r="AN78" s="30">
        <v>30.610000000000014</v>
      </c>
      <c r="AO78" s="30">
        <v>18.509999999999991</v>
      </c>
      <c r="AP78" s="41">
        <v>32.449999999999989</v>
      </c>
      <c r="AQ78" s="41">
        <v>-37.724999999999994</v>
      </c>
      <c r="AR78" s="41">
        <v>37.025000000000006</v>
      </c>
      <c r="AS78" s="91">
        <v>27.879999999999967</v>
      </c>
      <c r="AT78" s="91">
        <v>28.700000000000017</v>
      </c>
      <c r="AU78" s="86">
        <f>AU77-AU69</f>
        <v>42</v>
      </c>
      <c r="AV78" s="53" t="s">
        <v>11</v>
      </c>
      <c r="AW78" s="15">
        <f>AW77-AW69</f>
        <v>71.75</v>
      </c>
      <c r="AX78" s="15">
        <f t="shared" ref="AX78:BB78" si="84">AX77-AX69</f>
        <v>64.875</v>
      </c>
      <c r="AY78" s="15">
        <f t="shared" si="84"/>
        <v>56.875</v>
      </c>
      <c r="AZ78" s="15">
        <f t="shared" si="84"/>
        <v>57.375</v>
      </c>
      <c r="BA78" s="15">
        <f t="shared" si="84"/>
        <v>59.25</v>
      </c>
      <c r="BB78" s="16">
        <f t="shared" si="84"/>
        <v>62.024999999999977</v>
      </c>
      <c r="BC78" s="5" t="s">
        <v>11</v>
      </c>
      <c r="BD78" s="30">
        <v>49.7</v>
      </c>
      <c r="BE78" s="30">
        <v>38.5</v>
      </c>
      <c r="BF78" s="36">
        <v>47.583333333333314</v>
      </c>
      <c r="BG78" s="41">
        <v>44.40625</v>
      </c>
      <c r="BH78" s="41">
        <v>57.8125</v>
      </c>
      <c r="BI78" s="41">
        <v>51.9</v>
      </c>
      <c r="BJ78" s="47">
        <v>42.099999999999994</v>
      </c>
      <c r="BK78" s="47">
        <v>43.659999999999968</v>
      </c>
      <c r="BL78" s="47">
        <v>38.329999999999984</v>
      </c>
      <c r="BM78" s="76">
        <v>40.46666666666664</v>
      </c>
      <c r="BN78" s="76">
        <v>41.170000000000016</v>
      </c>
      <c r="BO78" s="76">
        <v>31.115555555555545</v>
      </c>
      <c r="BP78" s="30">
        <v>28.25</v>
      </c>
      <c r="BQ78" s="30">
        <v>45.1</v>
      </c>
      <c r="BR78" s="30">
        <v>45.1</v>
      </c>
      <c r="BS78" s="30">
        <v>45.1</v>
      </c>
      <c r="BT78" s="41">
        <v>40.074999999999989</v>
      </c>
      <c r="BU78" s="41">
        <v>-48.974999999999966</v>
      </c>
      <c r="BV78" s="41">
        <v>41.849999999999994</v>
      </c>
      <c r="BW78" s="91">
        <v>33.100000000000023</v>
      </c>
      <c r="BX78" s="91">
        <v>36.324999999999989</v>
      </c>
      <c r="BY78" s="91">
        <f t="shared" ref="BY78" si="85">BY77-BY69</f>
        <v>62.024999999999977</v>
      </c>
      <c r="BZ78" s="78"/>
    </row>
    <row r="79" spans="1:78" ht="18" customHeight="1" x14ac:dyDescent="0.25">
      <c r="A79" s="62"/>
      <c r="B79" s="82"/>
      <c r="C79" s="82"/>
      <c r="D79" s="82"/>
      <c r="E79" s="82"/>
      <c r="F79" s="82"/>
      <c r="G79" s="82"/>
      <c r="H79" s="4"/>
      <c r="I79" s="14"/>
      <c r="J79" s="14"/>
      <c r="K79" s="14"/>
      <c r="L79" s="81"/>
      <c r="M79" s="81"/>
      <c r="R79" s="81"/>
      <c r="S79" s="81"/>
      <c r="T79" s="81"/>
      <c r="U79" s="81"/>
      <c r="AF79" s="45"/>
      <c r="AG79" s="45"/>
      <c r="AH79" s="45"/>
      <c r="AP79" s="39"/>
      <c r="AQ79" s="39"/>
      <c r="AR79" s="39"/>
      <c r="AU79" s="84"/>
      <c r="AV79" s="62"/>
      <c r="AW79" s="95"/>
      <c r="AX79" s="95"/>
      <c r="AY79" s="95"/>
      <c r="AZ79" s="95"/>
      <c r="BA79" s="95"/>
      <c r="BB79" s="95"/>
      <c r="BC79" s="4"/>
      <c r="BD79" s="30"/>
      <c r="BT79" s="39"/>
      <c r="BU79" s="39"/>
      <c r="BV79" s="39"/>
      <c r="BY79" s="88"/>
      <c r="BZ79" s="78"/>
    </row>
    <row r="80" spans="1:78" ht="18" customHeight="1" thickBot="1" x14ac:dyDescent="0.3">
      <c r="A80" s="64">
        <f t="shared" ref="A80:B80" si="86">A72+1</f>
        <v>11</v>
      </c>
      <c r="B80" s="8">
        <f t="shared" si="86"/>
        <v>44901</v>
      </c>
      <c r="C80" s="81"/>
      <c r="D80" s="81"/>
      <c r="E80" s="81"/>
      <c r="F80" s="81"/>
      <c r="G80" s="82"/>
      <c r="I80" s="81"/>
      <c r="J80" s="81"/>
      <c r="K80" s="81"/>
      <c r="L80" s="81"/>
      <c r="M80" s="81"/>
      <c r="R80" s="81"/>
      <c r="S80" s="81"/>
      <c r="T80" s="81"/>
      <c r="U80" s="81"/>
      <c r="AF80" s="45"/>
      <c r="AG80" s="45"/>
      <c r="AH80" s="45"/>
      <c r="AP80" s="39"/>
      <c r="AQ80" s="39"/>
      <c r="AR80" s="39"/>
      <c r="AU80" s="84"/>
      <c r="AV80" s="64">
        <f t="shared" ref="AV80:AW80" si="87">AV72+1</f>
        <v>11</v>
      </c>
      <c r="AW80" s="8">
        <f t="shared" si="87"/>
        <v>44901</v>
      </c>
      <c r="AX80" s="94"/>
      <c r="AY80" s="94"/>
      <c r="AZ80" s="94"/>
      <c r="BA80" s="94"/>
      <c r="BB80" s="95"/>
      <c r="BT80" s="39"/>
      <c r="BU80" s="39"/>
      <c r="BV80" s="39"/>
      <c r="BY80" s="88"/>
      <c r="BZ80" s="78"/>
    </row>
    <row r="81" spans="1:78" ht="18" customHeight="1" x14ac:dyDescent="0.25">
      <c r="A81" s="57" t="s">
        <v>0</v>
      </c>
      <c r="B81" s="58" t="s">
        <v>1</v>
      </c>
      <c r="C81" s="58" t="s">
        <v>2</v>
      </c>
      <c r="D81" s="58" t="s">
        <v>3</v>
      </c>
      <c r="E81" s="58" t="s">
        <v>4</v>
      </c>
      <c r="F81" s="58" t="s">
        <v>5</v>
      </c>
      <c r="G81" s="59" t="s">
        <v>6</v>
      </c>
      <c r="I81" s="81"/>
      <c r="J81" s="81"/>
      <c r="K81" s="81"/>
      <c r="L81" s="81"/>
      <c r="M81" s="81"/>
      <c r="R81" s="81"/>
      <c r="S81" s="81"/>
      <c r="T81" s="81"/>
      <c r="U81" s="81"/>
      <c r="AF81" s="45"/>
      <c r="AG81" s="45"/>
      <c r="AH81" s="45"/>
      <c r="AP81" s="39"/>
      <c r="AQ81" s="39"/>
      <c r="AR81" s="39"/>
      <c r="AU81" s="84"/>
      <c r="AV81" s="57" t="s">
        <v>0</v>
      </c>
      <c r="AW81" s="58" t="s">
        <v>1</v>
      </c>
      <c r="AX81" s="58" t="s">
        <v>2</v>
      </c>
      <c r="AY81" s="58" t="s">
        <v>3</v>
      </c>
      <c r="AZ81" s="58" t="s">
        <v>4</v>
      </c>
      <c r="BA81" s="58" t="s">
        <v>5</v>
      </c>
      <c r="BB81" s="59" t="s">
        <v>6</v>
      </c>
      <c r="BT81" s="39"/>
      <c r="BU81" s="39"/>
      <c r="BV81" s="39"/>
      <c r="BY81" s="88"/>
      <c r="BZ81" s="78"/>
    </row>
    <row r="82" spans="1:78" ht="18" customHeight="1" x14ac:dyDescent="0.25">
      <c r="A82" s="7" t="s">
        <v>7</v>
      </c>
      <c r="B82" s="48">
        <v>300</v>
      </c>
      <c r="C82" s="48">
        <v>300</v>
      </c>
      <c r="D82" s="48">
        <v>300</v>
      </c>
      <c r="E82" s="48">
        <v>300</v>
      </c>
      <c r="F82" s="48">
        <v>300</v>
      </c>
      <c r="G82" s="52">
        <v>300</v>
      </c>
      <c r="I82" s="81"/>
      <c r="J82" s="81"/>
      <c r="K82" s="81"/>
      <c r="L82" s="81"/>
      <c r="M82" s="81"/>
      <c r="R82" s="81"/>
      <c r="S82" s="81"/>
      <c r="T82" s="81"/>
      <c r="U82" s="81"/>
      <c r="AF82" s="45"/>
      <c r="AG82" s="45"/>
      <c r="AH82" s="45"/>
      <c r="AP82" s="39"/>
      <c r="AQ82" s="39"/>
      <c r="AR82" s="39"/>
      <c r="AU82" s="84"/>
      <c r="AV82" s="7" t="s">
        <v>7</v>
      </c>
      <c r="AW82" s="48">
        <v>300</v>
      </c>
      <c r="AX82" s="48">
        <v>300</v>
      </c>
      <c r="AY82" s="48">
        <v>300</v>
      </c>
      <c r="AZ82" s="48">
        <v>300</v>
      </c>
      <c r="BA82" s="48">
        <v>300</v>
      </c>
      <c r="BB82" s="52">
        <v>300</v>
      </c>
      <c r="BT82" s="39"/>
      <c r="BU82" s="39"/>
      <c r="BV82" s="39"/>
      <c r="BY82" s="88"/>
      <c r="BZ82" s="78"/>
    </row>
    <row r="83" spans="1:78" ht="18" customHeight="1" x14ac:dyDescent="0.25">
      <c r="A83" s="7" t="s">
        <v>8</v>
      </c>
      <c r="B83" s="10">
        <v>22620</v>
      </c>
      <c r="C83" s="10">
        <v>21050</v>
      </c>
      <c r="D83" s="10">
        <v>22250</v>
      </c>
      <c r="E83" s="10">
        <v>21510</v>
      </c>
      <c r="F83" s="10">
        <v>22400</v>
      </c>
      <c r="G83" s="11">
        <f>SUM(B83:F83)</f>
        <v>109830</v>
      </c>
      <c r="I83" s="81" t="s">
        <v>24</v>
      </c>
      <c r="J83" s="81"/>
      <c r="K83" s="81"/>
      <c r="L83" s="81"/>
      <c r="M83" s="81"/>
      <c r="R83" s="81"/>
      <c r="S83" s="81"/>
      <c r="T83" s="81"/>
      <c r="U83" s="81"/>
      <c r="AF83" s="45"/>
      <c r="AG83" s="45"/>
      <c r="AH83" s="45"/>
      <c r="AP83" s="39"/>
      <c r="AQ83" s="39"/>
      <c r="AR83" s="39"/>
      <c r="AU83" s="84"/>
      <c r="AV83" s="7" t="s">
        <v>8</v>
      </c>
      <c r="AW83" s="10">
        <v>29190</v>
      </c>
      <c r="AX83" s="10">
        <v>29130</v>
      </c>
      <c r="AY83" s="10">
        <v>28610</v>
      </c>
      <c r="AZ83" s="10">
        <v>28720</v>
      </c>
      <c r="BA83" s="10">
        <v>29930</v>
      </c>
      <c r="BB83" s="11">
        <f>SUM(AW83:BA83)</f>
        <v>145580</v>
      </c>
      <c r="BT83" s="39"/>
      <c r="BU83" s="39"/>
      <c r="BV83" s="39"/>
      <c r="BY83" s="88"/>
      <c r="BZ83" s="78"/>
    </row>
    <row r="84" spans="1:78" ht="18" customHeight="1" x14ac:dyDescent="0.25">
      <c r="A84" s="7" t="s">
        <v>9</v>
      </c>
      <c r="B84" s="10">
        <v>80</v>
      </c>
      <c r="C84" s="10">
        <v>80</v>
      </c>
      <c r="D84" s="10">
        <v>80</v>
      </c>
      <c r="E84" s="10">
        <v>80</v>
      </c>
      <c r="F84" s="10">
        <v>80</v>
      </c>
      <c r="G84" s="11">
        <f>SUM(B84:F84)</f>
        <v>400</v>
      </c>
      <c r="I84" s="81">
        <v>438</v>
      </c>
      <c r="J84" s="81">
        <v>441</v>
      </c>
      <c r="K84" s="81">
        <v>447</v>
      </c>
      <c r="L84" s="81">
        <v>450</v>
      </c>
      <c r="M84" s="81">
        <v>453</v>
      </c>
      <c r="N84" s="9">
        <v>463</v>
      </c>
      <c r="P84" s="9">
        <v>471</v>
      </c>
      <c r="Q84" s="9">
        <v>473</v>
      </c>
      <c r="R84" s="81">
        <v>476</v>
      </c>
      <c r="S84" s="81">
        <v>478</v>
      </c>
      <c r="T84" s="81">
        <v>482</v>
      </c>
      <c r="U84" s="81">
        <v>485</v>
      </c>
      <c r="V84" s="17" t="s">
        <v>43</v>
      </c>
      <c r="W84" s="17" t="s">
        <v>44</v>
      </c>
      <c r="X84" s="17" t="s">
        <v>46</v>
      </c>
      <c r="Y84" s="17" t="s">
        <v>47</v>
      </c>
      <c r="Z84" s="23" t="s">
        <v>49</v>
      </c>
      <c r="AA84" s="23" t="s">
        <v>51</v>
      </c>
      <c r="AB84" s="23" t="s">
        <v>57</v>
      </c>
      <c r="AC84" s="39" t="s">
        <v>58</v>
      </c>
      <c r="AD84" s="39" t="s">
        <v>60</v>
      </c>
      <c r="AE84" s="39" t="s">
        <v>62</v>
      </c>
      <c r="AF84" s="45" t="s">
        <v>64</v>
      </c>
      <c r="AG84" s="45" t="s">
        <v>65</v>
      </c>
      <c r="AH84" s="45" t="s">
        <v>66</v>
      </c>
      <c r="AI84" s="74" t="s">
        <v>67</v>
      </c>
      <c r="AJ84" s="74" t="s">
        <v>68</v>
      </c>
      <c r="AK84" s="74" t="s">
        <v>69</v>
      </c>
      <c r="AL84" s="23" t="s">
        <v>70</v>
      </c>
      <c r="AM84" s="23" t="s">
        <v>71</v>
      </c>
      <c r="AN84" s="23" t="s">
        <v>72</v>
      </c>
      <c r="AO84" s="23" t="s">
        <v>73</v>
      </c>
      <c r="AP84" s="39" t="s">
        <v>74</v>
      </c>
      <c r="AQ84" s="39" t="s">
        <v>88</v>
      </c>
      <c r="AR84" s="39" t="s">
        <v>90</v>
      </c>
      <c r="AS84" s="87" t="s">
        <v>92</v>
      </c>
      <c r="AT84" s="87" t="s">
        <v>95</v>
      </c>
      <c r="AU84" s="84" t="s">
        <v>96</v>
      </c>
      <c r="AV84" s="7" t="s">
        <v>9</v>
      </c>
      <c r="AW84" s="10">
        <v>80</v>
      </c>
      <c r="AX84" s="10">
        <v>80</v>
      </c>
      <c r="AY84" s="10">
        <v>80</v>
      </c>
      <c r="AZ84" s="10">
        <v>80</v>
      </c>
      <c r="BA84" s="10">
        <v>80</v>
      </c>
      <c r="BB84" s="11">
        <f>SUM(AW84:BA84)</f>
        <v>400</v>
      </c>
      <c r="BD84" s="23" t="s">
        <v>48</v>
      </c>
      <c r="BE84" s="23" t="s">
        <v>50</v>
      </c>
      <c r="BF84" s="34" t="s">
        <v>56</v>
      </c>
      <c r="BG84" s="39" t="s">
        <v>59</v>
      </c>
      <c r="BH84" s="39" t="s">
        <v>61</v>
      </c>
      <c r="BI84" s="39" t="s">
        <v>63</v>
      </c>
      <c r="BJ84" s="45" t="s">
        <v>76</v>
      </c>
      <c r="BK84" s="45" t="s">
        <v>77</v>
      </c>
      <c r="BL84" s="45" t="s">
        <v>77</v>
      </c>
      <c r="BM84" s="74" t="s">
        <v>79</v>
      </c>
      <c r="BN84" s="74" t="s">
        <v>80</v>
      </c>
      <c r="BO84" s="74" t="s">
        <v>81</v>
      </c>
      <c r="BP84" s="23" t="s">
        <v>82</v>
      </c>
      <c r="BQ84" s="23" t="s">
        <v>83</v>
      </c>
      <c r="BR84" s="23" t="s">
        <v>84</v>
      </c>
      <c r="BS84" s="23" t="s">
        <v>85</v>
      </c>
      <c r="BT84" s="39" t="s">
        <v>86</v>
      </c>
      <c r="BU84" s="39" t="s">
        <v>89</v>
      </c>
      <c r="BV84" s="39" t="s">
        <v>91</v>
      </c>
      <c r="BW84" s="87" t="s">
        <v>93</v>
      </c>
      <c r="BX84" s="87" t="s">
        <v>94</v>
      </c>
      <c r="BY84" s="87" t="s">
        <v>97</v>
      </c>
      <c r="BZ84" s="78"/>
    </row>
    <row r="85" spans="1:78" ht="18" customHeight="1" x14ac:dyDescent="0.25">
      <c r="A85" s="7" t="s">
        <v>10</v>
      </c>
      <c r="B85" s="6">
        <f>B83/B84</f>
        <v>282.75</v>
      </c>
      <c r="C85" s="6">
        <f>C83/C84</f>
        <v>263.125</v>
      </c>
      <c r="D85" s="6">
        <f>D83/D84</f>
        <v>278.125</v>
      </c>
      <c r="E85" s="6">
        <f>E83/E84</f>
        <v>268.875</v>
      </c>
      <c r="F85" s="6">
        <f t="shared" ref="F85" si="88">F83/F84</f>
        <v>280</v>
      </c>
      <c r="G85" s="12">
        <f>G83/G84</f>
        <v>274.57499999999999</v>
      </c>
      <c r="H85" s="2" t="s">
        <v>10</v>
      </c>
      <c r="I85" s="18">
        <v>282.83</v>
      </c>
      <c r="J85" s="81">
        <v>263.5</v>
      </c>
      <c r="K85" s="18">
        <v>274.88</v>
      </c>
      <c r="L85" s="81">
        <v>255.96</v>
      </c>
      <c r="M85" s="81">
        <v>274.38</v>
      </c>
      <c r="N85" s="9">
        <v>291.67</v>
      </c>
      <c r="O85" s="9">
        <v>468</v>
      </c>
      <c r="P85" s="9">
        <v>287.7</v>
      </c>
      <c r="Q85" s="19">
        <v>237.64417177914112</v>
      </c>
      <c r="R85" s="18">
        <v>263.52999999999997</v>
      </c>
      <c r="S85" s="18">
        <v>271.88</v>
      </c>
      <c r="T85" s="18">
        <v>268.37</v>
      </c>
      <c r="U85" s="18">
        <v>249.7</v>
      </c>
      <c r="V85" s="13">
        <v>270.8</v>
      </c>
      <c r="W85" s="13">
        <v>254.04</v>
      </c>
      <c r="X85" s="13">
        <v>289.64999999999998</v>
      </c>
      <c r="Y85" s="13">
        <v>291.72000000000003</v>
      </c>
      <c r="Z85" s="30">
        <v>310.40625</v>
      </c>
      <c r="AA85" s="30">
        <v>312.875</v>
      </c>
      <c r="AB85" s="30">
        <v>308.75</v>
      </c>
      <c r="AC85" s="40">
        <v>329.03125</v>
      </c>
      <c r="AD85" s="40">
        <v>324.8125</v>
      </c>
      <c r="AE85" s="40">
        <v>328.875</v>
      </c>
      <c r="AF85" s="46">
        <v>267.66000000000003</v>
      </c>
      <c r="AG85" s="46">
        <v>299.13</v>
      </c>
      <c r="AH85" s="46">
        <v>284.66666666666669</v>
      </c>
      <c r="AI85" s="75">
        <v>258.73</v>
      </c>
      <c r="AJ85" s="75">
        <v>293.33333333333331</v>
      </c>
      <c r="AK85" s="75">
        <v>247</v>
      </c>
      <c r="AL85" s="25">
        <v>258.77999999999997</v>
      </c>
      <c r="AM85" s="25">
        <v>246.29</v>
      </c>
      <c r="AN85" s="25">
        <v>258.84166666666664</v>
      </c>
      <c r="AO85" s="25">
        <v>180.95</v>
      </c>
      <c r="AP85" s="40">
        <v>300.25</v>
      </c>
      <c r="AQ85" s="40">
        <v>296.85000000000002</v>
      </c>
      <c r="AR85" s="40">
        <v>262.05</v>
      </c>
      <c r="AS85" s="90">
        <v>314.32</v>
      </c>
      <c r="AT85" s="90">
        <v>264.2</v>
      </c>
      <c r="AU85" s="85">
        <f>G85</f>
        <v>274.57499999999999</v>
      </c>
      <c r="AV85" s="7" t="s">
        <v>10</v>
      </c>
      <c r="AW85" s="6">
        <f>AW83/AW84</f>
        <v>364.875</v>
      </c>
      <c r="AX85" s="6">
        <f>AX83/AX84</f>
        <v>364.125</v>
      </c>
      <c r="AY85" s="6">
        <f>AY83/AY84</f>
        <v>357.625</v>
      </c>
      <c r="AZ85" s="6">
        <f>AZ83/AZ84</f>
        <v>359</v>
      </c>
      <c r="BA85" s="6">
        <f t="shared" ref="BA85" si="89">BA83/BA84</f>
        <v>374.125</v>
      </c>
      <c r="BB85" s="12">
        <f>BB83/BB84</f>
        <v>363.95</v>
      </c>
      <c r="BC85" s="2" t="s">
        <v>10</v>
      </c>
      <c r="BD85" s="30">
        <v>335.3</v>
      </c>
      <c r="BE85" s="30">
        <v>365.3</v>
      </c>
      <c r="BF85" s="36">
        <v>355.91666666666669</v>
      </c>
      <c r="BG85" s="40">
        <v>393.96875</v>
      </c>
      <c r="BH85" s="40">
        <v>402.375</v>
      </c>
      <c r="BI85" s="40">
        <v>388.06</v>
      </c>
      <c r="BJ85" s="46">
        <v>298.62</v>
      </c>
      <c r="BK85" s="46">
        <v>352</v>
      </c>
      <c r="BL85" s="46">
        <v>327.46666666666664</v>
      </c>
      <c r="BM85" s="75">
        <v>338.63</v>
      </c>
      <c r="BN85" s="75">
        <v>313</v>
      </c>
      <c r="BO85" s="75">
        <v>318.11111111111109</v>
      </c>
      <c r="BP85" s="25">
        <v>333.95</v>
      </c>
      <c r="BQ85" s="25">
        <v>341.79</v>
      </c>
      <c r="BR85" s="25">
        <v>342.15416666666664</v>
      </c>
      <c r="BS85" s="25">
        <v>274.7</v>
      </c>
      <c r="BT85" s="40">
        <v>373.5</v>
      </c>
      <c r="BU85" s="40">
        <v>356.82499999999999</v>
      </c>
      <c r="BV85" s="40">
        <v>353.4</v>
      </c>
      <c r="BW85" s="90">
        <v>333.70666666666665</v>
      </c>
      <c r="BX85" s="90">
        <v>331.3</v>
      </c>
      <c r="BY85" s="90">
        <f>BB85</f>
        <v>363.95</v>
      </c>
      <c r="BZ85" s="78"/>
    </row>
    <row r="86" spans="1:78" ht="18" customHeight="1" thickBot="1" x14ac:dyDescent="0.3">
      <c r="A86" s="53" t="s">
        <v>11</v>
      </c>
      <c r="B86" s="15">
        <f>B85-B77</f>
        <v>49.5</v>
      </c>
      <c r="C86" s="15">
        <f t="shared" ref="C86:G86" si="90">C85-C77</f>
        <v>41.375</v>
      </c>
      <c r="D86" s="15">
        <f t="shared" si="90"/>
        <v>52.75</v>
      </c>
      <c r="E86" s="15">
        <f t="shared" si="90"/>
        <v>43.5</v>
      </c>
      <c r="F86" s="15">
        <f t="shared" si="90"/>
        <v>48.375</v>
      </c>
      <c r="G86" s="16">
        <f t="shared" si="90"/>
        <v>47.099999999999994</v>
      </c>
      <c r="H86" s="5" t="s">
        <v>11</v>
      </c>
      <c r="I86" s="18">
        <f>I85-I77</f>
        <v>37.999999999999972</v>
      </c>
      <c r="J86" s="18">
        <f>J85-J77</f>
        <v>32.5</v>
      </c>
      <c r="K86" s="18">
        <f>K85-K77</f>
        <v>38</v>
      </c>
      <c r="L86" s="81">
        <v>38.6</v>
      </c>
      <c r="M86" s="81">
        <v>33.6</v>
      </c>
      <c r="N86" s="9">
        <v>44.6</v>
      </c>
      <c r="O86" s="9">
        <v>266.56</v>
      </c>
      <c r="P86" s="9">
        <v>32.700000000000003</v>
      </c>
      <c r="Q86" s="19">
        <v>29.710838445807781</v>
      </c>
      <c r="R86" s="18">
        <f>R85-R77</f>
        <v>38.45999999999998</v>
      </c>
      <c r="S86" s="18">
        <f>S85-S77</f>
        <v>46.419999999999987</v>
      </c>
      <c r="T86" s="18">
        <f>T85-T77</f>
        <v>36.430000000000007</v>
      </c>
      <c r="U86" s="18">
        <f>U85-U77</f>
        <v>39.699999999999989</v>
      </c>
      <c r="V86" s="13">
        <f>+V85-V77</f>
        <v>33.300000000000011</v>
      </c>
      <c r="W86" s="13">
        <f>+W85-W77</f>
        <v>38.739999999999981</v>
      </c>
      <c r="X86" s="13">
        <f>+X85-X77</f>
        <v>42.71999999999997</v>
      </c>
      <c r="Y86" s="13">
        <f>+Y85-Y77</f>
        <v>36.940000000000026</v>
      </c>
      <c r="Z86" s="30">
        <v>46.0625</v>
      </c>
      <c r="AA86" s="30">
        <v>42.791666666666686</v>
      </c>
      <c r="AB86" s="30">
        <v>40.416666666666686</v>
      </c>
      <c r="AC86" s="41">
        <v>42.375</v>
      </c>
      <c r="AD86" s="41">
        <v>41.875</v>
      </c>
      <c r="AE86" s="41">
        <v>45.9375</v>
      </c>
      <c r="AF86" s="47">
        <v>39.830000000000013</v>
      </c>
      <c r="AG86" s="47">
        <v>48.329999999999984</v>
      </c>
      <c r="AH86" s="47">
        <v>37.066666666666691</v>
      </c>
      <c r="AI86" s="76">
        <v>22.605000000000018</v>
      </c>
      <c r="AJ86" s="76">
        <v>39.583333333333314</v>
      </c>
      <c r="AK86" s="76">
        <v>34.669999999999987</v>
      </c>
      <c r="AL86" s="30">
        <v>41.69999999999996</v>
      </c>
      <c r="AM86" s="30">
        <v>45.66</v>
      </c>
      <c r="AN86" s="30">
        <v>46.281666666666638</v>
      </c>
      <c r="AO86" s="30">
        <v>26.569999999999993</v>
      </c>
      <c r="AP86" s="41">
        <v>34.925000000000011</v>
      </c>
      <c r="AQ86" s="41">
        <v>73.125000000000028</v>
      </c>
      <c r="AR86" s="41">
        <v>38.175000000000011</v>
      </c>
      <c r="AS86" s="91">
        <v>45.04000000000002</v>
      </c>
      <c r="AT86" s="91">
        <v>45.799999999999983</v>
      </c>
      <c r="AU86" s="86">
        <f>AU85-AU77</f>
        <v>47.099999999999994</v>
      </c>
      <c r="AV86" s="53" t="s">
        <v>11</v>
      </c>
      <c r="AW86" s="15">
        <f>AW85-AW77</f>
        <v>49.875</v>
      </c>
      <c r="AX86" s="15">
        <f t="shared" ref="AX86:BB86" si="91">AX85-AX77</f>
        <v>61.125</v>
      </c>
      <c r="AY86" s="15">
        <f t="shared" si="91"/>
        <v>58.125</v>
      </c>
      <c r="AZ86" s="15">
        <f t="shared" si="91"/>
        <v>59</v>
      </c>
      <c r="BA86" s="15">
        <f t="shared" si="91"/>
        <v>67.125</v>
      </c>
      <c r="BB86" s="16">
        <f t="shared" si="91"/>
        <v>59.050000000000011</v>
      </c>
      <c r="BC86" s="5" t="s">
        <v>11</v>
      </c>
      <c r="BD86" s="30">
        <v>20.9</v>
      </c>
      <c r="BE86" s="30">
        <v>48.5</v>
      </c>
      <c r="BF86" s="36">
        <v>39.833333333333371</v>
      </c>
      <c r="BG86" s="41">
        <v>54.03125</v>
      </c>
      <c r="BH86" s="41">
        <v>52.875</v>
      </c>
      <c r="BI86" s="41">
        <v>46</v>
      </c>
      <c r="BJ86" s="47">
        <v>46.81</v>
      </c>
      <c r="BK86" s="47">
        <v>47.670000000000016</v>
      </c>
      <c r="BL86" s="47">
        <v>37.936666666666667</v>
      </c>
      <c r="BM86" s="76">
        <v>43.046666666666681</v>
      </c>
      <c r="BN86" s="76">
        <v>42.329999999999984</v>
      </c>
      <c r="BO86" s="76">
        <v>53.551111111111084</v>
      </c>
      <c r="BP86" s="30">
        <v>39.539999999999964</v>
      </c>
      <c r="BQ86" s="30">
        <v>52.220000000000027</v>
      </c>
      <c r="BR86" s="30">
        <v>50.764166666666654</v>
      </c>
      <c r="BS86" s="30">
        <v>36.519999999999982</v>
      </c>
      <c r="BT86" s="41">
        <v>52.199999999999989</v>
      </c>
      <c r="BU86" s="41">
        <v>86.724999999999966</v>
      </c>
      <c r="BV86" s="41">
        <v>60.449999999999989</v>
      </c>
      <c r="BW86" s="91">
        <v>44.106666666666626</v>
      </c>
      <c r="BX86" s="91">
        <v>47.850000000000023</v>
      </c>
      <c r="BY86" s="91">
        <f>BY85-BY77</f>
        <v>59.050000000000011</v>
      </c>
      <c r="BZ86" s="78"/>
    </row>
    <row r="87" spans="1:78" ht="18" customHeight="1" x14ac:dyDescent="0.25">
      <c r="A87" s="62"/>
      <c r="B87" s="82"/>
      <c r="C87" s="82"/>
      <c r="D87" s="82"/>
      <c r="E87" s="82"/>
      <c r="F87" s="82"/>
      <c r="G87" s="82"/>
      <c r="H87" s="4"/>
      <c r="I87" s="14"/>
      <c r="J87" s="14"/>
      <c r="K87" s="14"/>
      <c r="L87" s="81"/>
      <c r="M87" s="81"/>
      <c r="O87" s="9">
        <v>41.3</v>
      </c>
      <c r="R87" s="81"/>
      <c r="S87" s="81"/>
      <c r="T87" s="81"/>
      <c r="U87" s="81"/>
      <c r="AF87" s="45"/>
      <c r="AG87" s="45"/>
      <c r="AH87" s="45"/>
      <c r="AP87" s="39"/>
      <c r="AQ87" s="39"/>
      <c r="AR87" s="39"/>
      <c r="AU87" s="84"/>
      <c r="AV87" s="62"/>
      <c r="AW87" s="95"/>
      <c r="AX87" s="95"/>
      <c r="AY87" s="95"/>
      <c r="AZ87" s="95"/>
      <c r="BA87" s="95"/>
      <c r="BB87" s="95"/>
      <c r="BC87" s="4"/>
      <c r="BT87" s="39"/>
      <c r="BU87" s="39"/>
      <c r="BV87" s="39"/>
      <c r="BY87" s="88"/>
      <c r="BZ87" s="78"/>
    </row>
    <row r="88" spans="1:78" ht="18" customHeight="1" thickBot="1" x14ac:dyDescent="0.3">
      <c r="A88" s="64">
        <f t="shared" ref="A88:B88" si="92">A80+1</f>
        <v>12</v>
      </c>
      <c r="B88" s="8">
        <f t="shared" si="92"/>
        <v>44902</v>
      </c>
      <c r="C88" s="81"/>
      <c r="D88" s="81"/>
      <c r="E88" s="81"/>
      <c r="F88" s="81"/>
      <c r="G88" s="82"/>
      <c r="I88" s="81"/>
      <c r="J88" s="81"/>
      <c r="K88" s="81"/>
      <c r="L88" s="81"/>
      <c r="M88" s="81"/>
      <c r="R88" s="81"/>
      <c r="S88" s="81"/>
      <c r="T88" s="81"/>
      <c r="U88" s="81"/>
      <c r="AF88" s="45"/>
      <c r="AG88" s="45"/>
      <c r="AH88" s="45"/>
      <c r="AP88" s="39"/>
      <c r="AQ88" s="39"/>
      <c r="AR88" s="39"/>
      <c r="AU88" s="84"/>
      <c r="AV88" s="64">
        <f t="shared" ref="AV88:AW88" si="93">AV80+1</f>
        <v>12</v>
      </c>
      <c r="AW88" s="8">
        <f t="shared" si="93"/>
        <v>44902</v>
      </c>
      <c r="AX88" s="94"/>
      <c r="AY88" s="94"/>
      <c r="AZ88" s="94"/>
      <c r="BA88" s="94"/>
      <c r="BB88" s="95"/>
      <c r="BT88" s="39"/>
      <c r="BU88" s="39"/>
      <c r="BV88" s="39"/>
      <c r="BY88" s="88"/>
      <c r="BZ88" s="78"/>
    </row>
    <row r="89" spans="1:78" ht="18" customHeight="1" x14ac:dyDescent="0.25">
      <c r="A89" s="57" t="s">
        <v>0</v>
      </c>
      <c r="B89" s="58" t="s">
        <v>1</v>
      </c>
      <c r="C89" s="58" t="s">
        <v>2</v>
      </c>
      <c r="D89" s="58" t="s">
        <v>3</v>
      </c>
      <c r="E89" s="58" t="s">
        <v>4</v>
      </c>
      <c r="F89" s="58" t="s">
        <v>5</v>
      </c>
      <c r="G89" s="59" t="s">
        <v>6</v>
      </c>
      <c r="I89" s="81"/>
      <c r="J89" s="81"/>
      <c r="K89" s="81"/>
      <c r="L89" s="81"/>
      <c r="M89" s="81"/>
      <c r="R89" s="81"/>
      <c r="S89" s="81"/>
      <c r="T89" s="81"/>
      <c r="U89" s="81"/>
      <c r="AF89" s="45"/>
      <c r="AG89" s="45"/>
      <c r="AH89" s="45"/>
      <c r="AP89" s="39"/>
      <c r="AQ89" s="39"/>
      <c r="AR89" s="39"/>
      <c r="AU89" s="84"/>
      <c r="AV89" s="57" t="s">
        <v>0</v>
      </c>
      <c r="AW89" s="58" t="s">
        <v>1</v>
      </c>
      <c r="AX89" s="58" t="s">
        <v>2</v>
      </c>
      <c r="AY89" s="58" t="s">
        <v>3</v>
      </c>
      <c r="AZ89" s="58" t="s">
        <v>4</v>
      </c>
      <c r="BA89" s="58" t="s">
        <v>5</v>
      </c>
      <c r="BB89" s="59" t="s">
        <v>6</v>
      </c>
      <c r="BT89" s="39"/>
      <c r="BU89" s="39"/>
      <c r="BV89" s="39"/>
      <c r="BY89" s="88"/>
      <c r="BZ89" s="78"/>
    </row>
    <row r="90" spans="1:78" ht="18" customHeight="1" x14ac:dyDescent="0.25">
      <c r="A90" s="7" t="s">
        <v>7</v>
      </c>
      <c r="B90" s="48">
        <v>300</v>
      </c>
      <c r="C90" s="48">
        <v>300</v>
      </c>
      <c r="D90" s="48">
        <v>300</v>
      </c>
      <c r="E90" s="48">
        <v>300</v>
      </c>
      <c r="F90" s="48">
        <v>300</v>
      </c>
      <c r="G90" s="52">
        <v>300</v>
      </c>
      <c r="I90" s="81"/>
      <c r="J90" s="81"/>
      <c r="K90" s="81"/>
      <c r="L90" s="81"/>
      <c r="M90" s="81"/>
      <c r="R90" s="81"/>
      <c r="S90" s="81"/>
      <c r="T90" s="81"/>
      <c r="U90" s="81"/>
      <c r="AF90" s="45"/>
      <c r="AG90" s="45"/>
      <c r="AH90" s="45"/>
      <c r="AP90" s="39"/>
      <c r="AQ90" s="39"/>
      <c r="AR90" s="39"/>
      <c r="AU90" s="84"/>
      <c r="AV90" s="7" t="s">
        <v>7</v>
      </c>
      <c r="AW90" s="48">
        <v>300</v>
      </c>
      <c r="AX90" s="48">
        <v>300</v>
      </c>
      <c r="AY90" s="48">
        <v>300</v>
      </c>
      <c r="AZ90" s="48">
        <v>300</v>
      </c>
      <c r="BA90" s="48">
        <v>300</v>
      </c>
      <c r="BB90" s="52">
        <v>300</v>
      </c>
      <c r="BT90" s="39"/>
      <c r="BU90" s="39"/>
      <c r="BV90" s="39"/>
      <c r="BY90" s="88"/>
      <c r="BZ90" s="78"/>
    </row>
    <row r="91" spans="1:78" ht="18" customHeight="1" x14ac:dyDescent="0.25">
      <c r="A91" s="7" t="s">
        <v>8</v>
      </c>
      <c r="B91" s="10">
        <v>24780</v>
      </c>
      <c r="C91" s="10">
        <v>23060</v>
      </c>
      <c r="D91" s="10">
        <v>24320</v>
      </c>
      <c r="E91" s="10">
        <v>23460</v>
      </c>
      <c r="F91" s="10">
        <v>24970</v>
      </c>
      <c r="G91" s="11">
        <f>SUM(B91:F91)</f>
        <v>120590</v>
      </c>
      <c r="I91" s="81" t="s">
        <v>25</v>
      </c>
      <c r="J91" s="81"/>
      <c r="K91" s="81"/>
      <c r="L91" s="81"/>
      <c r="M91" s="81"/>
      <c r="R91" s="81"/>
      <c r="S91" s="81"/>
      <c r="T91" s="81"/>
      <c r="U91" s="81"/>
      <c r="AF91" s="45"/>
      <c r="AG91" s="45"/>
      <c r="AH91" s="45"/>
      <c r="AP91" s="39"/>
      <c r="AQ91" s="39"/>
      <c r="AR91" s="39"/>
      <c r="AU91" s="84"/>
      <c r="AV91" s="7" t="s">
        <v>8</v>
      </c>
      <c r="AW91" s="10">
        <v>33370</v>
      </c>
      <c r="AX91" s="10">
        <v>32750</v>
      </c>
      <c r="AY91" s="10">
        <v>32750</v>
      </c>
      <c r="AZ91" s="10">
        <v>32140</v>
      </c>
      <c r="BA91" s="10">
        <v>32360</v>
      </c>
      <c r="BB91" s="11">
        <f>SUM(AW91:BA91)</f>
        <v>163370</v>
      </c>
      <c r="BT91" s="39"/>
      <c r="BU91" s="39"/>
      <c r="BV91" s="39"/>
      <c r="BY91" s="88"/>
      <c r="BZ91" s="78"/>
    </row>
    <row r="92" spans="1:78" ht="18" customHeight="1" x14ac:dyDescent="0.25">
      <c r="A92" s="7" t="s">
        <v>9</v>
      </c>
      <c r="B92" s="10">
        <v>80</v>
      </c>
      <c r="C92" s="10">
        <v>80</v>
      </c>
      <c r="D92" s="10">
        <v>80</v>
      </c>
      <c r="E92" s="10">
        <v>80</v>
      </c>
      <c r="F92" s="10">
        <v>80</v>
      </c>
      <c r="G92" s="11">
        <f>SUM(B92:F92)</f>
        <v>400</v>
      </c>
      <c r="I92" s="81">
        <v>438</v>
      </c>
      <c r="J92" s="81">
        <v>441</v>
      </c>
      <c r="K92" s="81">
        <v>447</v>
      </c>
      <c r="L92" s="81">
        <v>450</v>
      </c>
      <c r="M92" s="81">
        <v>453</v>
      </c>
      <c r="N92" s="9">
        <v>463</v>
      </c>
      <c r="O92" s="9">
        <v>468</v>
      </c>
      <c r="P92" s="9">
        <v>471</v>
      </c>
      <c r="Q92" s="9">
        <v>473</v>
      </c>
      <c r="R92" s="81">
        <v>476</v>
      </c>
      <c r="S92" s="81">
        <v>478</v>
      </c>
      <c r="T92" s="81">
        <v>482</v>
      </c>
      <c r="U92" s="81">
        <v>485</v>
      </c>
      <c r="V92" s="17" t="s">
        <v>43</v>
      </c>
      <c r="W92" s="17" t="s">
        <v>44</v>
      </c>
      <c r="X92" s="17" t="s">
        <v>46</v>
      </c>
      <c r="Y92" s="17" t="s">
        <v>47</v>
      </c>
      <c r="Z92" s="23" t="s">
        <v>49</v>
      </c>
      <c r="AA92" s="23" t="s">
        <v>51</v>
      </c>
      <c r="AB92" s="23" t="s">
        <v>57</v>
      </c>
      <c r="AC92" s="39" t="s">
        <v>58</v>
      </c>
      <c r="AD92" s="39" t="s">
        <v>60</v>
      </c>
      <c r="AE92" s="39" t="s">
        <v>62</v>
      </c>
      <c r="AF92" s="45" t="s">
        <v>64</v>
      </c>
      <c r="AG92" s="45" t="s">
        <v>65</v>
      </c>
      <c r="AH92" s="45" t="s">
        <v>66</v>
      </c>
      <c r="AI92" s="74" t="s">
        <v>67</v>
      </c>
      <c r="AJ92" s="74" t="s">
        <v>68</v>
      </c>
      <c r="AK92" s="74" t="s">
        <v>69</v>
      </c>
      <c r="AL92" s="23" t="s">
        <v>70</v>
      </c>
      <c r="AM92" s="23" t="s">
        <v>71</v>
      </c>
      <c r="AN92" s="23" t="s">
        <v>72</v>
      </c>
      <c r="AO92" s="23" t="s">
        <v>73</v>
      </c>
      <c r="AP92" s="39" t="s">
        <v>74</v>
      </c>
      <c r="AQ92" s="39" t="s">
        <v>88</v>
      </c>
      <c r="AR92" s="39" t="s">
        <v>90</v>
      </c>
      <c r="AS92" s="87" t="s">
        <v>92</v>
      </c>
      <c r="AT92" s="87" t="s">
        <v>95</v>
      </c>
      <c r="AU92" s="84" t="s">
        <v>96</v>
      </c>
      <c r="AV92" s="7" t="s">
        <v>9</v>
      </c>
      <c r="AW92" s="10">
        <v>80</v>
      </c>
      <c r="AX92" s="10">
        <v>80</v>
      </c>
      <c r="AY92" s="10">
        <v>80</v>
      </c>
      <c r="AZ92" s="10">
        <v>80</v>
      </c>
      <c r="BA92" s="10">
        <v>80</v>
      </c>
      <c r="BB92" s="11">
        <f>SUM(AW92:BA92)</f>
        <v>400</v>
      </c>
      <c r="BD92" s="23" t="s">
        <v>48</v>
      </c>
      <c r="BE92" s="23" t="s">
        <v>50</v>
      </c>
      <c r="BF92" s="34" t="s">
        <v>56</v>
      </c>
      <c r="BG92" s="39" t="s">
        <v>59</v>
      </c>
      <c r="BH92" s="39" t="s">
        <v>61</v>
      </c>
      <c r="BI92" s="39" t="s">
        <v>63</v>
      </c>
      <c r="BJ92" s="45" t="s">
        <v>76</v>
      </c>
      <c r="BK92" s="45" t="s">
        <v>77</v>
      </c>
      <c r="BL92" s="45" t="s">
        <v>78</v>
      </c>
      <c r="BM92" s="74" t="s">
        <v>79</v>
      </c>
      <c r="BN92" s="74" t="s">
        <v>80</v>
      </c>
      <c r="BO92" s="74" t="s">
        <v>81</v>
      </c>
      <c r="BP92" s="23" t="s">
        <v>82</v>
      </c>
      <c r="BQ92" s="23" t="s">
        <v>83</v>
      </c>
      <c r="BR92" s="23" t="s">
        <v>84</v>
      </c>
      <c r="BS92" s="23" t="s">
        <v>85</v>
      </c>
      <c r="BT92" s="39" t="s">
        <v>86</v>
      </c>
      <c r="BU92" s="39" t="s">
        <v>89</v>
      </c>
      <c r="BV92" s="39" t="s">
        <v>91</v>
      </c>
      <c r="BW92" s="87" t="s">
        <v>93</v>
      </c>
      <c r="BX92" s="87" t="s">
        <v>94</v>
      </c>
      <c r="BY92" s="87" t="s">
        <v>97</v>
      </c>
      <c r="BZ92" s="78"/>
    </row>
    <row r="93" spans="1:78" ht="18" customHeight="1" x14ac:dyDescent="0.25">
      <c r="A93" s="7" t="s">
        <v>10</v>
      </c>
      <c r="B93" s="6">
        <f>B91/B92</f>
        <v>309.75</v>
      </c>
      <c r="C93" s="6">
        <f>C91/C92</f>
        <v>288.25</v>
      </c>
      <c r="D93" s="6">
        <f>D91/D92</f>
        <v>304</v>
      </c>
      <c r="E93" s="6">
        <f>E91/E92</f>
        <v>293.25</v>
      </c>
      <c r="F93" s="6">
        <f t="shared" ref="F93" si="94">F91/F92</f>
        <v>312.125</v>
      </c>
      <c r="G93" s="12">
        <f>G91/G92</f>
        <v>301.47500000000002</v>
      </c>
      <c r="H93" s="2" t="s">
        <v>10</v>
      </c>
      <c r="I93" s="18">
        <v>310.66666666666669</v>
      </c>
      <c r="J93" s="18">
        <v>302.75</v>
      </c>
      <c r="K93" s="18">
        <v>316.63</v>
      </c>
      <c r="L93" s="18">
        <v>287.39999999999998</v>
      </c>
      <c r="M93" s="18">
        <v>308.5</v>
      </c>
      <c r="N93" s="19">
        <v>338.2</v>
      </c>
      <c r="O93" s="19">
        <v>307.2</v>
      </c>
      <c r="P93" s="19">
        <v>333.6</v>
      </c>
      <c r="Q93" s="19">
        <v>275.01846153846157</v>
      </c>
      <c r="R93" s="18">
        <v>304.61</v>
      </c>
      <c r="S93" s="18">
        <v>309.17</v>
      </c>
      <c r="T93" s="18">
        <v>312.45999999999998</v>
      </c>
      <c r="U93" s="18">
        <v>282.8</v>
      </c>
      <c r="V93" s="13">
        <v>301.3</v>
      </c>
      <c r="W93" s="13">
        <v>288.64</v>
      </c>
      <c r="X93" s="13">
        <v>323.63</v>
      </c>
      <c r="Y93" s="13">
        <v>336.78</v>
      </c>
      <c r="Z93" s="30">
        <v>356</v>
      </c>
      <c r="AA93" s="30">
        <v>366.11111111111109</v>
      </c>
      <c r="AB93" s="30">
        <v>355.66666666666669</v>
      </c>
      <c r="AC93" s="40">
        <v>369.0625</v>
      </c>
      <c r="AD93" s="40">
        <v>367.1875</v>
      </c>
      <c r="AE93" s="40">
        <v>367.6875</v>
      </c>
      <c r="AF93" s="46">
        <v>311.66000000000003</v>
      </c>
      <c r="AG93" s="46">
        <v>334.9</v>
      </c>
      <c r="AH93" s="46">
        <v>319.8</v>
      </c>
      <c r="AI93" s="75">
        <v>301</v>
      </c>
      <c r="AJ93" s="75">
        <v>339.375</v>
      </c>
      <c r="AK93" s="75">
        <v>278</v>
      </c>
      <c r="AL93" s="25">
        <v>296.17</v>
      </c>
      <c r="AM93" s="25">
        <v>262.10000000000002</v>
      </c>
      <c r="AN93" s="25">
        <v>293.04583333333335</v>
      </c>
      <c r="AO93" s="25">
        <v>203.96</v>
      </c>
      <c r="AP93" s="40">
        <v>341.7</v>
      </c>
      <c r="AQ93" s="40">
        <v>352.32499999999999</v>
      </c>
      <c r="AR93" s="40">
        <v>292.27499999999998</v>
      </c>
      <c r="AS93" s="90">
        <v>338.45333333333332</v>
      </c>
      <c r="AT93" s="90">
        <v>310.10000000000002</v>
      </c>
      <c r="AU93" s="85">
        <f>G93</f>
        <v>301.47500000000002</v>
      </c>
      <c r="AV93" s="7" t="s">
        <v>10</v>
      </c>
      <c r="AW93" s="6">
        <f>AW91/AW92</f>
        <v>417.125</v>
      </c>
      <c r="AX93" s="6">
        <f>AX91/AX92</f>
        <v>409.375</v>
      </c>
      <c r="AY93" s="6">
        <f>AY91/AY92</f>
        <v>409.375</v>
      </c>
      <c r="AZ93" s="6">
        <f>AZ91/AZ92</f>
        <v>401.75</v>
      </c>
      <c r="BA93" s="6">
        <f t="shared" ref="BA93" si="95">BA91/BA92</f>
        <v>404.5</v>
      </c>
      <c r="BB93" s="12">
        <f>BB91/BB92</f>
        <v>408.42500000000001</v>
      </c>
      <c r="BC93" s="2" t="s">
        <v>10</v>
      </c>
      <c r="BD93" s="30">
        <v>419.8</v>
      </c>
      <c r="BE93" s="30">
        <v>419.7</v>
      </c>
      <c r="BF93" s="34">
        <v>411</v>
      </c>
      <c r="BG93" s="40">
        <v>426.96875</v>
      </c>
      <c r="BH93" s="40">
        <v>442.375</v>
      </c>
      <c r="BI93" s="40">
        <v>435.75</v>
      </c>
      <c r="BJ93" s="46">
        <v>342.57</v>
      </c>
      <c r="BK93" s="46">
        <v>402.3</v>
      </c>
      <c r="BL93" s="46">
        <v>381.2</v>
      </c>
      <c r="BM93" s="75">
        <v>385.04166666666669</v>
      </c>
      <c r="BN93" s="75">
        <v>353.33333333333331</v>
      </c>
      <c r="BO93" s="75">
        <v>360.44444444444446</v>
      </c>
      <c r="BP93" s="25">
        <v>381.13</v>
      </c>
      <c r="BQ93" s="25">
        <v>383.64</v>
      </c>
      <c r="BR93" s="25">
        <v>388.625</v>
      </c>
      <c r="BS93" s="25">
        <v>311.87</v>
      </c>
      <c r="BT93" s="40">
        <v>421.95</v>
      </c>
      <c r="BU93" s="40">
        <v>408.15</v>
      </c>
      <c r="BV93" s="40">
        <v>380.92500000000001</v>
      </c>
      <c r="BW93" s="90">
        <v>374.42666666666668</v>
      </c>
      <c r="BX93" s="90">
        <v>387.45</v>
      </c>
      <c r="BY93" s="90">
        <f>BB93</f>
        <v>408.42500000000001</v>
      </c>
      <c r="BZ93" s="78"/>
    </row>
    <row r="94" spans="1:78" ht="18" customHeight="1" thickBot="1" x14ac:dyDescent="0.3">
      <c r="A94" s="53" t="s">
        <v>11</v>
      </c>
      <c r="B94" s="15">
        <f>B93-B85</f>
        <v>27</v>
      </c>
      <c r="C94" s="15">
        <f t="shared" ref="C94:G94" si="96">C93-C85</f>
        <v>25.125</v>
      </c>
      <c r="D94" s="15">
        <f t="shared" si="96"/>
        <v>25.875</v>
      </c>
      <c r="E94" s="15">
        <f t="shared" si="96"/>
        <v>24.375</v>
      </c>
      <c r="F94" s="15">
        <f t="shared" si="96"/>
        <v>32.125</v>
      </c>
      <c r="G94" s="16">
        <f t="shared" si="96"/>
        <v>26.900000000000034</v>
      </c>
      <c r="H94" s="5" t="s">
        <v>11</v>
      </c>
      <c r="I94" s="18">
        <f>I93-I85</f>
        <v>27.836666666666702</v>
      </c>
      <c r="J94" s="18">
        <f>J93-J85</f>
        <v>39.25</v>
      </c>
      <c r="K94" s="18">
        <f>K93-K85</f>
        <v>41.75</v>
      </c>
      <c r="L94" s="81">
        <v>31.4</v>
      </c>
      <c r="M94" s="81">
        <v>34.200000000000003</v>
      </c>
      <c r="N94" s="9">
        <v>46.5</v>
      </c>
      <c r="O94" s="9">
        <v>40.700000000000003</v>
      </c>
      <c r="P94" s="9">
        <v>45.9</v>
      </c>
      <c r="Q94" s="21">
        <v>37.374289759320448</v>
      </c>
      <c r="R94" s="18">
        <f>R93-R85</f>
        <v>41.080000000000041</v>
      </c>
      <c r="S94" s="18">
        <f>S93-S85</f>
        <v>37.29000000000002</v>
      </c>
      <c r="T94" s="18">
        <f>T93-T85</f>
        <v>44.089999999999975</v>
      </c>
      <c r="U94" s="18">
        <f>U93-U85</f>
        <v>33.100000000000023</v>
      </c>
      <c r="V94" s="13">
        <f>+V93-V85</f>
        <v>30.5</v>
      </c>
      <c r="W94" s="13">
        <f>+W93-W85</f>
        <v>34.599999999999994</v>
      </c>
      <c r="X94" s="13">
        <f>+X93-X85</f>
        <v>33.980000000000018</v>
      </c>
      <c r="Y94" s="13">
        <f>+Y93-Y85</f>
        <v>45.059999999999945</v>
      </c>
      <c r="Z94" s="30">
        <v>45.59375</v>
      </c>
      <c r="AA94" s="30">
        <v>53.236111111111086</v>
      </c>
      <c r="AB94" s="30">
        <v>46.916666666666686</v>
      </c>
      <c r="AC94" s="41">
        <v>40.03125</v>
      </c>
      <c r="AD94" s="41">
        <v>42.375</v>
      </c>
      <c r="AE94" s="41">
        <v>38.8125</v>
      </c>
      <c r="AF94" s="47">
        <v>44</v>
      </c>
      <c r="AG94" s="47">
        <v>35.769999999999982</v>
      </c>
      <c r="AH94" s="47">
        <v>35.133333333333326</v>
      </c>
      <c r="AI94" s="76">
        <v>42.269999999999982</v>
      </c>
      <c r="AJ94" s="76">
        <v>46.041666666666686</v>
      </c>
      <c r="AK94" s="76">
        <v>31</v>
      </c>
      <c r="AL94" s="30">
        <v>37.390000000000043</v>
      </c>
      <c r="AM94" s="30">
        <v>15.810000000000031</v>
      </c>
      <c r="AN94" s="30">
        <v>34.204166666666708</v>
      </c>
      <c r="AO94" s="30">
        <v>23.010000000000019</v>
      </c>
      <c r="AP94" s="41">
        <v>41.449999999999989</v>
      </c>
      <c r="AQ94" s="41">
        <v>55.474999999999966</v>
      </c>
      <c r="AR94" s="41">
        <v>30.224999999999966</v>
      </c>
      <c r="AS94" s="91">
        <v>24.133333333333326</v>
      </c>
      <c r="AT94" s="91">
        <v>45.900000000000034</v>
      </c>
      <c r="AU94" s="86">
        <f>AU93-AU85</f>
        <v>26.900000000000034</v>
      </c>
      <c r="AV94" s="53" t="s">
        <v>11</v>
      </c>
      <c r="AW94" s="15">
        <f>AW93-AW85</f>
        <v>52.25</v>
      </c>
      <c r="AX94" s="15">
        <f t="shared" ref="AX94:BB94" si="97">AX93-AX85</f>
        <v>45.25</v>
      </c>
      <c r="AY94" s="15">
        <f t="shared" si="97"/>
        <v>51.75</v>
      </c>
      <c r="AZ94" s="15">
        <f t="shared" si="97"/>
        <v>42.75</v>
      </c>
      <c r="BA94" s="15">
        <f t="shared" si="97"/>
        <v>30.375</v>
      </c>
      <c r="BB94" s="16">
        <f t="shared" si="97"/>
        <v>44.475000000000023</v>
      </c>
      <c r="BC94" s="5" t="s">
        <v>11</v>
      </c>
      <c r="BD94" s="30">
        <v>84.5</v>
      </c>
      <c r="BE94" s="30">
        <v>54.4</v>
      </c>
      <c r="BF94" s="36">
        <v>55.083333333333314</v>
      </c>
      <c r="BG94" s="41">
        <v>33</v>
      </c>
      <c r="BH94" s="41">
        <v>40</v>
      </c>
      <c r="BI94" s="41">
        <v>47.7</v>
      </c>
      <c r="BJ94" s="47">
        <v>43.949999999999989</v>
      </c>
      <c r="BK94" s="47">
        <v>50.300000000000011</v>
      </c>
      <c r="BL94" s="47">
        <v>53.733333333333348</v>
      </c>
      <c r="BM94" s="76">
        <v>46.41166666666669</v>
      </c>
      <c r="BN94" s="76">
        <v>40.333333333333314</v>
      </c>
      <c r="BO94" s="76">
        <v>42.333333333333371</v>
      </c>
      <c r="BP94" s="30">
        <v>47.180000000000007</v>
      </c>
      <c r="BQ94" s="30">
        <v>41.849999999999966</v>
      </c>
      <c r="BR94" s="30">
        <v>46.47083333333336</v>
      </c>
      <c r="BS94" s="30">
        <v>37.170000000000016</v>
      </c>
      <c r="BT94" s="41">
        <v>48.449999999999989</v>
      </c>
      <c r="BU94" s="41">
        <v>51.324999999999989</v>
      </c>
      <c r="BV94" s="41">
        <v>27.525000000000034</v>
      </c>
      <c r="BW94" s="91">
        <v>40.720000000000027</v>
      </c>
      <c r="BX94" s="91">
        <v>56.149999999999977</v>
      </c>
      <c r="BY94" s="91">
        <f>BY93-BY85</f>
        <v>44.475000000000023</v>
      </c>
      <c r="BZ94" s="78"/>
    </row>
    <row r="95" spans="1:78" ht="18" customHeight="1" x14ac:dyDescent="0.25">
      <c r="A95" s="62"/>
      <c r="B95" s="82"/>
      <c r="C95" s="82"/>
      <c r="D95" s="82"/>
      <c r="E95" s="82"/>
      <c r="F95" s="82"/>
      <c r="G95" s="82"/>
      <c r="H95" s="4"/>
      <c r="I95" s="14"/>
      <c r="J95" s="14"/>
      <c r="K95" s="14"/>
      <c r="L95" s="81"/>
      <c r="M95" s="81"/>
      <c r="Q95" s="21"/>
      <c r="R95" s="14"/>
      <c r="S95" s="14"/>
      <c r="T95" s="14"/>
      <c r="U95" s="14"/>
      <c r="V95" s="22"/>
      <c r="W95" s="22"/>
      <c r="X95" s="22"/>
      <c r="Y95" s="22"/>
      <c r="Z95" s="30"/>
      <c r="AA95" s="30"/>
      <c r="AB95" s="30"/>
      <c r="AF95" s="45"/>
      <c r="AG95" s="45"/>
      <c r="AH95" s="45"/>
      <c r="AP95" s="39"/>
      <c r="AQ95" s="39"/>
      <c r="AR95" s="39"/>
      <c r="AU95" s="84"/>
      <c r="AV95" s="62"/>
      <c r="AW95" s="95"/>
      <c r="AX95" s="95"/>
      <c r="AY95" s="95"/>
      <c r="AZ95" s="95"/>
      <c r="BA95" s="95"/>
      <c r="BB95" s="95"/>
      <c r="BC95" s="4"/>
      <c r="BG95" s="40"/>
      <c r="BT95" s="39"/>
      <c r="BU95" s="39"/>
      <c r="BV95" s="39"/>
      <c r="BY95" s="88"/>
      <c r="BZ95" s="78"/>
    </row>
    <row r="96" spans="1:78" ht="18" customHeight="1" thickBot="1" x14ac:dyDescent="0.3">
      <c r="A96" s="64">
        <f t="shared" ref="A96:B96" si="98">A88+1</f>
        <v>13</v>
      </c>
      <c r="B96" s="8">
        <f t="shared" si="98"/>
        <v>44903</v>
      </c>
      <c r="C96" s="81"/>
      <c r="D96" s="81"/>
      <c r="E96" s="81"/>
      <c r="F96" s="81"/>
      <c r="G96" s="82"/>
      <c r="I96" s="81"/>
      <c r="J96" s="81"/>
      <c r="K96" s="81"/>
      <c r="L96" s="81"/>
      <c r="M96" s="81"/>
      <c r="Q96" s="21"/>
      <c r="R96" s="14"/>
      <c r="S96" s="14"/>
      <c r="T96" s="14"/>
      <c r="U96" s="14"/>
      <c r="V96" s="22"/>
      <c r="W96" s="22"/>
      <c r="X96" s="22"/>
      <c r="Y96" s="22"/>
      <c r="Z96" s="30"/>
      <c r="AA96" s="30"/>
      <c r="AB96" s="30"/>
      <c r="AF96" s="45"/>
      <c r="AG96" s="45"/>
      <c r="AH96" s="45"/>
      <c r="AP96" s="39"/>
      <c r="AQ96" s="39"/>
      <c r="AR96" s="39"/>
      <c r="AU96" s="84"/>
      <c r="AV96" s="64">
        <f t="shared" ref="AV96:AW96" si="99">AV88+1</f>
        <v>13</v>
      </c>
      <c r="AW96" s="8">
        <f t="shared" si="99"/>
        <v>44903</v>
      </c>
      <c r="AX96" s="94"/>
      <c r="AY96" s="94"/>
      <c r="AZ96" s="94"/>
      <c r="BA96" s="94"/>
      <c r="BB96" s="95"/>
      <c r="BG96" s="40"/>
      <c r="BT96" s="39"/>
      <c r="BU96" s="39"/>
      <c r="BV96" s="39"/>
      <c r="BY96" s="88"/>
      <c r="BZ96" s="78"/>
    </row>
    <row r="97" spans="1:78" ht="18" customHeight="1" x14ac:dyDescent="0.25">
      <c r="A97" s="57" t="s">
        <v>0</v>
      </c>
      <c r="B97" s="58" t="s">
        <v>1</v>
      </c>
      <c r="C97" s="58" t="s">
        <v>2</v>
      </c>
      <c r="D97" s="58" t="s">
        <v>3</v>
      </c>
      <c r="E97" s="58" t="s">
        <v>4</v>
      </c>
      <c r="F97" s="58" t="s">
        <v>5</v>
      </c>
      <c r="G97" s="59" t="s">
        <v>6</v>
      </c>
      <c r="I97" s="81"/>
      <c r="J97" s="81"/>
      <c r="K97" s="81"/>
      <c r="L97" s="81"/>
      <c r="M97" s="81"/>
      <c r="Q97" s="21"/>
      <c r="R97" s="14"/>
      <c r="S97" s="14"/>
      <c r="T97" s="14"/>
      <c r="U97" s="14"/>
      <c r="V97" s="22"/>
      <c r="W97" s="22"/>
      <c r="X97" s="22"/>
      <c r="Y97" s="22"/>
      <c r="Z97" s="30"/>
      <c r="AA97" s="30"/>
      <c r="AB97" s="30"/>
      <c r="AF97" s="45"/>
      <c r="AG97" s="45"/>
      <c r="AH97" s="45"/>
      <c r="AP97" s="39"/>
      <c r="AQ97" s="39"/>
      <c r="AR97" s="39"/>
      <c r="AU97" s="84"/>
      <c r="AV97" s="57" t="s">
        <v>0</v>
      </c>
      <c r="AW97" s="58" t="s">
        <v>1</v>
      </c>
      <c r="AX97" s="58" t="s">
        <v>2</v>
      </c>
      <c r="AY97" s="58" t="s">
        <v>3</v>
      </c>
      <c r="AZ97" s="58" t="s">
        <v>4</v>
      </c>
      <c r="BA97" s="58" t="s">
        <v>5</v>
      </c>
      <c r="BB97" s="59" t="s">
        <v>6</v>
      </c>
      <c r="BG97" s="40"/>
      <c r="BT97" s="39"/>
      <c r="BU97" s="39"/>
      <c r="BV97" s="39"/>
      <c r="BY97" s="88"/>
      <c r="BZ97" s="78"/>
    </row>
    <row r="98" spans="1:78" ht="18" customHeight="1" x14ac:dyDescent="0.25">
      <c r="A98" s="7" t="s">
        <v>7</v>
      </c>
      <c r="B98" s="48">
        <v>300</v>
      </c>
      <c r="C98" s="48">
        <v>300</v>
      </c>
      <c r="D98" s="48">
        <v>300</v>
      </c>
      <c r="E98" s="48">
        <v>300</v>
      </c>
      <c r="F98" s="48">
        <v>300</v>
      </c>
      <c r="G98" s="52">
        <v>300</v>
      </c>
      <c r="I98" s="81"/>
      <c r="J98" s="81"/>
      <c r="K98" s="81"/>
      <c r="L98" s="81"/>
      <c r="M98" s="81"/>
      <c r="Q98" s="21"/>
      <c r="R98" s="14"/>
      <c r="S98" s="14"/>
      <c r="T98" s="14"/>
      <c r="U98" s="14"/>
      <c r="V98" s="22"/>
      <c r="W98" s="22"/>
      <c r="X98" s="22"/>
      <c r="Y98" s="22"/>
      <c r="Z98" s="30"/>
      <c r="AA98" s="30"/>
      <c r="AB98" s="30"/>
      <c r="AF98" s="45"/>
      <c r="AG98" s="45"/>
      <c r="AH98" s="45"/>
      <c r="AP98" s="39"/>
      <c r="AQ98" s="39"/>
      <c r="AR98" s="39"/>
      <c r="AU98" s="84"/>
      <c r="AV98" s="7" t="s">
        <v>7</v>
      </c>
      <c r="AW98" s="48">
        <v>300</v>
      </c>
      <c r="AX98" s="48">
        <v>300</v>
      </c>
      <c r="AY98" s="48">
        <v>300</v>
      </c>
      <c r="AZ98" s="48">
        <v>300</v>
      </c>
      <c r="BA98" s="48">
        <v>300</v>
      </c>
      <c r="BB98" s="52">
        <v>300</v>
      </c>
      <c r="BT98" s="39"/>
      <c r="BU98" s="39"/>
      <c r="BV98" s="39"/>
      <c r="BY98" s="88"/>
      <c r="BZ98" s="78"/>
    </row>
    <row r="99" spans="1:78" ht="18" customHeight="1" x14ac:dyDescent="0.25">
      <c r="A99" s="7" t="s">
        <v>8</v>
      </c>
      <c r="B99" s="10">
        <v>28750</v>
      </c>
      <c r="C99" s="10">
        <v>27250</v>
      </c>
      <c r="D99" s="10">
        <v>28500</v>
      </c>
      <c r="E99" s="10">
        <v>27500</v>
      </c>
      <c r="F99" s="10">
        <v>29350</v>
      </c>
      <c r="G99" s="11">
        <f>SUM(B99:F99)</f>
        <v>141350</v>
      </c>
      <c r="I99" s="81" t="s">
        <v>26</v>
      </c>
      <c r="J99" s="81"/>
      <c r="K99" s="81"/>
      <c r="L99" s="81"/>
      <c r="M99" s="81"/>
      <c r="Q99" s="21"/>
      <c r="R99" s="14"/>
      <c r="S99" s="14"/>
      <c r="T99" s="14"/>
      <c r="U99" s="14"/>
      <c r="V99" s="22"/>
      <c r="W99" s="22"/>
      <c r="X99" s="22"/>
      <c r="Y99" s="22"/>
      <c r="Z99" s="30"/>
      <c r="AA99" s="30"/>
      <c r="AB99" s="30"/>
      <c r="AF99" s="45"/>
      <c r="AG99" s="45"/>
      <c r="AH99" s="45"/>
      <c r="AP99" s="39"/>
      <c r="AQ99" s="39"/>
      <c r="AR99" s="39"/>
      <c r="AU99" s="84"/>
      <c r="AV99" s="7" t="s">
        <v>8</v>
      </c>
      <c r="AW99" s="10">
        <v>37650</v>
      </c>
      <c r="AX99" s="10">
        <v>36200</v>
      </c>
      <c r="AY99" s="10">
        <v>37250</v>
      </c>
      <c r="AZ99" s="10">
        <v>36700</v>
      </c>
      <c r="BA99" s="10">
        <v>37550</v>
      </c>
      <c r="BB99" s="11">
        <f>SUM(AW99:BA99)</f>
        <v>185350</v>
      </c>
      <c r="BT99" s="39"/>
      <c r="BU99" s="39"/>
      <c r="BV99" s="39"/>
      <c r="BY99" s="88"/>
      <c r="BZ99" s="78"/>
    </row>
    <row r="100" spans="1:78" ht="18" customHeight="1" x14ac:dyDescent="0.25">
      <c r="A100" s="7" t="s">
        <v>9</v>
      </c>
      <c r="B100" s="10">
        <v>80</v>
      </c>
      <c r="C100" s="10">
        <v>80</v>
      </c>
      <c r="D100" s="10">
        <v>80</v>
      </c>
      <c r="E100" s="10">
        <v>80</v>
      </c>
      <c r="F100" s="10">
        <v>80</v>
      </c>
      <c r="G100" s="11">
        <f>SUM(B100:F100)</f>
        <v>400</v>
      </c>
      <c r="I100" s="81">
        <v>438</v>
      </c>
      <c r="J100" s="81">
        <v>441</v>
      </c>
      <c r="K100" s="81">
        <v>447</v>
      </c>
      <c r="L100" s="81">
        <v>450</v>
      </c>
      <c r="M100" s="81">
        <v>453</v>
      </c>
      <c r="N100" s="9">
        <v>463</v>
      </c>
      <c r="O100" s="9">
        <v>468</v>
      </c>
      <c r="P100" s="9">
        <v>471</v>
      </c>
      <c r="Q100" s="21">
        <v>473</v>
      </c>
      <c r="R100" s="81">
        <v>476</v>
      </c>
      <c r="S100" s="81">
        <v>478</v>
      </c>
      <c r="T100" s="81">
        <v>482</v>
      </c>
      <c r="U100" s="81">
        <v>485</v>
      </c>
      <c r="V100" s="17" t="s">
        <v>43</v>
      </c>
      <c r="W100" s="17" t="s">
        <v>44</v>
      </c>
      <c r="X100" s="17" t="s">
        <v>46</v>
      </c>
      <c r="Y100" s="17" t="s">
        <v>47</v>
      </c>
      <c r="Z100" s="23" t="s">
        <v>49</v>
      </c>
      <c r="AA100" s="23" t="s">
        <v>54</v>
      </c>
      <c r="AB100" s="23" t="s">
        <v>57</v>
      </c>
      <c r="AC100" s="39" t="s">
        <v>58</v>
      </c>
      <c r="AD100" s="39" t="s">
        <v>60</v>
      </c>
      <c r="AE100" s="39" t="s">
        <v>62</v>
      </c>
      <c r="AF100" s="45" t="s">
        <v>64</v>
      </c>
      <c r="AG100" s="45" t="s">
        <v>65</v>
      </c>
      <c r="AH100" s="45" t="s">
        <v>66</v>
      </c>
      <c r="AI100" s="74" t="s">
        <v>67</v>
      </c>
      <c r="AJ100" s="74" t="s">
        <v>68</v>
      </c>
      <c r="AK100" s="74" t="s">
        <v>69</v>
      </c>
      <c r="AL100" s="23" t="s">
        <v>70</v>
      </c>
      <c r="AM100" s="23" t="s">
        <v>71</v>
      </c>
      <c r="AN100" s="23" t="s">
        <v>72</v>
      </c>
      <c r="AO100" s="23" t="s">
        <v>73</v>
      </c>
      <c r="AP100" s="39" t="s">
        <v>74</v>
      </c>
      <c r="AQ100" s="39" t="s">
        <v>88</v>
      </c>
      <c r="AR100" s="39" t="s">
        <v>90</v>
      </c>
      <c r="AS100" s="87" t="s">
        <v>92</v>
      </c>
      <c r="AT100" s="87" t="s">
        <v>95</v>
      </c>
      <c r="AU100" s="84" t="s">
        <v>96</v>
      </c>
      <c r="AV100" s="7" t="s">
        <v>9</v>
      </c>
      <c r="AW100" s="10">
        <v>80</v>
      </c>
      <c r="AX100" s="10">
        <v>80</v>
      </c>
      <c r="AY100" s="10">
        <v>80</v>
      </c>
      <c r="AZ100" s="10">
        <v>80</v>
      </c>
      <c r="BA100" s="10">
        <v>80</v>
      </c>
      <c r="BB100" s="11">
        <f>SUM(AW100:BA100)</f>
        <v>400</v>
      </c>
      <c r="BD100" s="23" t="s">
        <v>48</v>
      </c>
      <c r="BE100" s="23" t="s">
        <v>55</v>
      </c>
      <c r="BF100" s="34" t="s">
        <v>56</v>
      </c>
      <c r="BG100" s="39" t="s">
        <v>59</v>
      </c>
      <c r="BH100" s="39" t="s">
        <v>61</v>
      </c>
      <c r="BI100" s="39" t="s">
        <v>63</v>
      </c>
      <c r="BJ100" s="45" t="s">
        <v>76</v>
      </c>
      <c r="BK100" s="45" t="s">
        <v>77</v>
      </c>
      <c r="BL100" s="45" t="s">
        <v>78</v>
      </c>
      <c r="BM100" s="74" t="s">
        <v>79</v>
      </c>
      <c r="BN100" s="74" t="s">
        <v>80</v>
      </c>
      <c r="BO100" s="74" t="s">
        <v>81</v>
      </c>
      <c r="BP100" s="23" t="s">
        <v>82</v>
      </c>
      <c r="BQ100" s="23" t="s">
        <v>83</v>
      </c>
      <c r="BR100" s="23" t="s">
        <v>84</v>
      </c>
      <c r="BS100" s="23" t="s">
        <v>85</v>
      </c>
      <c r="BT100" s="39" t="s">
        <v>86</v>
      </c>
      <c r="BU100" s="39" t="s">
        <v>89</v>
      </c>
      <c r="BV100" s="39" t="s">
        <v>91</v>
      </c>
      <c r="BW100" s="87" t="s">
        <v>93</v>
      </c>
      <c r="BX100" s="87" t="s">
        <v>94</v>
      </c>
      <c r="BY100" s="87" t="s">
        <v>97</v>
      </c>
      <c r="BZ100" s="78"/>
    </row>
    <row r="101" spans="1:78" ht="18" customHeight="1" x14ac:dyDescent="0.25">
      <c r="A101" s="7" t="s">
        <v>10</v>
      </c>
      <c r="B101" s="6">
        <f>B99/B100</f>
        <v>359.375</v>
      </c>
      <c r="C101" s="6">
        <f>C99/C100</f>
        <v>340.625</v>
      </c>
      <c r="D101" s="6">
        <f>D99/D100</f>
        <v>356.25</v>
      </c>
      <c r="E101" s="6">
        <f>E99/E100</f>
        <v>343.75</v>
      </c>
      <c r="F101" s="6">
        <f t="shared" ref="F101" si="100">F99/F100</f>
        <v>366.875</v>
      </c>
      <c r="G101" s="12">
        <f>G99/G100</f>
        <v>353.375</v>
      </c>
      <c r="H101" s="2" t="s">
        <v>10</v>
      </c>
      <c r="I101" s="18">
        <v>360.04166666666669</v>
      </c>
      <c r="J101" s="18">
        <v>342</v>
      </c>
      <c r="K101" s="18">
        <v>362.63</v>
      </c>
      <c r="L101" s="18">
        <v>330.08</v>
      </c>
      <c r="M101" s="18">
        <v>349.34</v>
      </c>
      <c r="N101" s="19">
        <v>380.4</v>
      </c>
      <c r="O101" s="19">
        <v>349.7</v>
      </c>
      <c r="P101" s="19">
        <v>376.6</v>
      </c>
      <c r="Q101" s="19">
        <v>313</v>
      </c>
      <c r="R101" s="18">
        <v>352</v>
      </c>
      <c r="S101" s="18">
        <v>354.29</v>
      </c>
      <c r="T101" s="18">
        <v>353.49</v>
      </c>
      <c r="U101" s="18">
        <v>324.39999999999998</v>
      </c>
      <c r="V101" s="13">
        <v>342.5</v>
      </c>
      <c r="W101" s="13">
        <v>331.98</v>
      </c>
      <c r="X101" s="13">
        <v>359.7</v>
      </c>
      <c r="Y101" s="13">
        <v>377.78</v>
      </c>
      <c r="Z101" s="25">
        <v>406.15625</v>
      </c>
      <c r="AA101" s="25">
        <v>412.39</v>
      </c>
      <c r="AB101" s="30">
        <v>405.33333333333331</v>
      </c>
      <c r="AC101" s="40">
        <v>406.34375</v>
      </c>
      <c r="AD101" s="40">
        <v>409.625</v>
      </c>
      <c r="AE101" s="40">
        <v>418.6875</v>
      </c>
      <c r="AF101" s="46">
        <v>359.14</v>
      </c>
      <c r="AG101" s="46">
        <v>385.87</v>
      </c>
      <c r="AH101" s="46">
        <v>376.06666666666666</v>
      </c>
      <c r="AI101" s="75">
        <v>334.88</v>
      </c>
      <c r="AJ101" s="75">
        <v>382.70833333333331</v>
      </c>
      <c r="AK101" s="75">
        <v>333.22222222222223</v>
      </c>
      <c r="AL101" s="25">
        <v>338.06</v>
      </c>
      <c r="AM101" s="25">
        <v>309.89</v>
      </c>
      <c r="AN101" s="25">
        <v>331.27499999999998</v>
      </c>
      <c r="AO101" s="25">
        <v>235.73</v>
      </c>
      <c r="AP101" s="40">
        <v>367.16666666666669</v>
      </c>
      <c r="AQ101" s="40">
        <v>397.85</v>
      </c>
      <c r="AR101" s="40">
        <v>334.32499999999999</v>
      </c>
      <c r="AS101" s="90">
        <v>402.94285714285712</v>
      </c>
      <c r="AT101" s="90">
        <v>342.9</v>
      </c>
      <c r="AU101" s="85">
        <f>G101</f>
        <v>353.375</v>
      </c>
      <c r="AV101" s="7" t="s">
        <v>10</v>
      </c>
      <c r="AW101" s="6">
        <f>AW99/AW100</f>
        <v>470.625</v>
      </c>
      <c r="AX101" s="6">
        <f>AX99/AX100</f>
        <v>452.5</v>
      </c>
      <c r="AY101" s="6">
        <f>AY99/AY100</f>
        <v>465.625</v>
      </c>
      <c r="AZ101" s="6">
        <f>AZ99/AZ100</f>
        <v>458.75</v>
      </c>
      <c r="BA101" s="6">
        <f t="shared" ref="BA101" si="101">BA99/BA100</f>
        <v>469.375</v>
      </c>
      <c r="BB101" s="12">
        <f>BB99/BB100</f>
        <v>463.375</v>
      </c>
      <c r="BC101" s="2" t="s">
        <v>10</v>
      </c>
      <c r="BD101" s="25">
        <v>452.03</v>
      </c>
      <c r="BE101" s="23">
        <v>474.56</v>
      </c>
      <c r="BF101" s="36">
        <v>467.16666666666669</v>
      </c>
      <c r="BG101" s="40">
        <v>476.95924764890282</v>
      </c>
      <c r="BH101" s="40">
        <v>521.90625</v>
      </c>
      <c r="BI101" s="40">
        <v>495.13</v>
      </c>
      <c r="BJ101" s="46">
        <v>401.52</v>
      </c>
      <c r="BK101" s="46">
        <v>473.6</v>
      </c>
      <c r="BL101" s="46">
        <v>437.13333333333333</v>
      </c>
      <c r="BM101" s="75">
        <v>440.38</v>
      </c>
      <c r="BN101" s="75">
        <v>407.83333333333331</v>
      </c>
      <c r="BO101" s="75">
        <v>429</v>
      </c>
      <c r="BP101" s="25">
        <v>431.1</v>
      </c>
      <c r="BQ101" s="25">
        <v>448.77</v>
      </c>
      <c r="BR101" s="25">
        <v>441.40416666666664</v>
      </c>
      <c r="BS101" s="25">
        <v>359.5</v>
      </c>
      <c r="BT101" s="40">
        <v>459.86666666666667</v>
      </c>
      <c r="BU101" s="40">
        <v>467.625</v>
      </c>
      <c r="BV101" s="40">
        <v>458.25</v>
      </c>
      <c r="BW101" s="90">
        <v>432.8857142857143</v>
      </c>
      <c r="BX101" s="90">
        <v>429.7</v>
      </c>
      <c r="BY101" s="90">
        <f t="shared" ref="BY101" si="102">BB101</f>
        <v>463.375</v>
      </c>
      <c r="BZ101" s="78"/>
    </row>
    <row r="102" spans="1:78" ht="18" customHeight="1" thickBot="1" x14ac:dyDescent="0.3">
      <c r="A102" s="53" t="s">
        <v>11</v>
      </c>
      <c r="B102" s="15">
        <f>B101-B93</f>
        <v>49.625</v>
      </c>
      <c r="C102" s="15">
        <f t="shared" ref="C102:G102" si="103">C101-C93</f>
        <v>52.375</v>
      </c>
      <c r="D102" s="15">
        <f t="shared" si="103"/>
        <v>52.25</v>
      </c>
      <c r="E102" s="15">
        <f t="shared" si="103"/>
        <v>50.5</v>
      </c>
      <c r="F102" s="15">
        <f t="shared" si="103"/>
        <v>54.75</v>
      </c>
      <c r="G102" s="16">
        <f t="shared" si="103"/>
        <v>51.899999999999977</v>
      </c>
      <c r="H102" s="5" t="s">
        <v>11</v>
      </c>
      <c r="I102" s="18">
        <f>I101-I93</f>
        <v>49.375</v>
      </c>
      <c r="J102" s="18">
        <f>J101-J93</f>
        <v>39.25</v>
      </c>
      <c r="K102" s="18">
        <f>K101-K93</f>
        <v>46</v>
      </c>
      <c r="L102" s="81">
        <v>42.7</v>
      </c>
      <c r="M102" s="81">
        <v>40.799999999999997</v>
      </c>
      <c r="N102" s="9">
        <v>42.2</v>
      </c>
      <c r="O102" s="9">
        <v>42.5</v>
      </c>
      <c r="P102" s="9">
        <v>43</v>
      </c>
      <c r="Q102" s="21">
        <v>37.981538461538435</v>
      </c>
      <c r="R102" s="18">
        <f>R101-R93</f>
        <v>47.389999999999986</v>
      </c>
      <c r="S102" s="18">
        <f>S101-S93</f>
        <v>45.120000000000005</v>
      </c>
      <c r="T102" s="18">
        <f>T101-T93</f>
        <v>41.03000000000003</v>
      </c>
      <c r="U102" s="18">
        <f>U101-U93</f>
        <v>41.599999999999966</v>
      </c>
      <c r="V102" s="13">
        <f>+V101-V93</f>
        <v>41.199999999999989</v>
      </c>
      <c r="W102" s="13">
        <f>+W101-W93</f>
        <v>43.340000000000032</v>
      </c>
      <c r="X102" s="13">
        <f>+X101-X93</f>
        <v>36.069999999999993</v>
      </c>
      <c r="Y102" s="13">
        <f>+Y101-Y93</f>
        <v>41</v>
      </c>
      <c r="Z102" s="25">
        <v>50.15625</v>
      </c>
      <c r="AA102" s="25">
        <v>46.3</v>
      </c>
      <c r="AB102" s="30">
        <v>49.666666666666629</v>
      </c>
      <c r="AC102" s="41">
        <v>37.28125</v>
      </c>
      <c r="AD102" s="41">
        <v>42.4375</v>
      </c>
      <c r="AE102" s="41">
        <v>51</v>
      </c>
      <c r="AF102" s="47">
        <v>47.479999999999961</v>
      </c>
      <c r="AG102" s="47">
        <v>50.970000000000027</v>
      </c>
      <c r="AH102" s="47">
        <v>56.266666666666652</v>
      </c>
      <c r="AI102" s="76">
        <v>33.879999999999995</v>
      </c>
      <c r="AJ102" s="76">
        <v>43.333333333333314</v>
      </c>
      <c r="AK102" s="76">
        <v>55.222222222222229</v>
      </c>
      <c r="AL102" s="30">
        <v>41.889999999999986</v>
      </c>
      <c r="AM102" s="30">
        <v>47.789999999999964</v>
      </c>
      <c r="AN102" s="30">
        <v>38.229166666666629</v>
      </c>
      <c r="AO102" s="30">
        <v>31.769999999999982</v>
      </c>
      <c r="AP102" s="41">
        <v>25.466666666666697</v>
      </c>
      <c r="AQ102" s="41">
        <v>45.525000000000034</v>
      </c>
      <c r="AR102" s="41">
        <v>42.050000000000011</v>
      </c>
      <c r="AS102" s="91">
        <v>64.489523809523803</v>
      </c>
      <c r="AT102" s="91">
        <v>32.799999999999955</v>
      </c>
      <c r="AU102" s="86">
        <f>AU101-AU93</f>
        <v>51.899999999999977</v>
      </c>
      <c r="AV102" s="53" t="s">
        <v>11</v>
      </c>
      <c r="AW102" s="15">
        <f>AW101-AW93</f>
        <v>53.5</v>
      </c>
      <c r="AX102" s="15">
        <f t="shared" ref="AX102:BB102" si="104">AX101-AX93</f>
        <v>43.125</v>
      </c>
      <c r="AY102" s="15">
        <f t="shared" si="104"/>
        <v>56.25</v>
      </c>
      <c r="AZ102" s="15">
        <f t="shared" si="104"/>
        <v>57</v>
      </c>
      <c r="BA102" s="15">
        <f t="shared" si="104"/>
        <v>64.875</v>
      </c>
      <c r="BB102" s="16">
        <f t="shared" si="104"/>
        <v>54.949999999999989</v>
      </c>
      <c r="BC102" s="5" t="s">
        <v>11</v>
      </c>
      <c r="BD102" s="30">
        <v>32.200000000000003</v>
      </c>
      <c r="BE102" s="23">
        <v>54.8</v>
      </c>
      <c r="BF102" s="36">
        <v>56.166666666666686</v>
      </c>
      <c r="BG102" s="41">
        <v>49.990497648902817</v>
      </c>
      <c r="BH102" s="41">
        <v>79.53125</v>
      </c>
      <c r="BI102" s="41">
        <v>59.4</v>
      </c>
      <c r="BJ102" s="47">
        <v>58.949999999999989</v>
      </c>
      <c r="BK102" s="47">
        <v>71.300000000000011</v>
      </c>
      <c r="BL102" s="47">
        <v>55.933333333333337</v>
      </c>
      <c r="BM102" s="76">
        <v>55.33833333333331</v>
      </c>
      <c r="BN102" s="76">
        <v>54.5</v>
      </c>
      <c r="BO102" s="76">
        <v>68.555555555555543</v>
      </c>
      <c r="BP102" s="30">
        <v>49.970000000000027</v>
      </c>
      <c r="BQ102" s="30">
        <v>65.13</v>
      </c>
      <c r="BR102" s="30">
        <v>52.77916666666664</v>
      </c>
      <c r="BS102" s="30">
        <v>47.629999999999995</v>
      </c>
      <c r="BT102" s="41">
        <v>37.916666666666686</v>
      </c>
      <c r="BU102" s="41">
        <v>59.475000000000023</v>
      </c>
      <c r="BV102" s="41">
        <v>77.324999999999989</v>
      </c>
      <c r="BW102" s="91">
        <v>58.459047619047624</v>
      </c>
      <c r="BX102" s="91">
        <v>42.25</v>
      </c>
      <c r="BY102" s="91">
        <f t="shared" ref="BY102" si="105">BY101-BY93</f>
        <v>54.949999999999989</v>
      </c>
      <c r="BZ102" s="78"/>
    </row>
    <row r="103" spans="1:78" ht="18" customHeight="1" x14ac:dyDescent="0.25">
      <c r="A103" s="62"/>
      <c r="B103" s="82"/>
      <c r="C103" s="82"/>
      <c r="D103" s="82"/>
      <c r="E103" s="82"/>
      <c r="F103" s="82"/>
      <c r="G103" s="82"/>
      <c r="H103" s="4"/>
      <c r="I103" s="14"/>
      <c r="J103" s="14"/>
      <c r="K103" s="14"/>
      <c r="L103" s="81"/>
      <c r="M103" s="81"/>
      <c r="Q103" s="21"/>
      <c r="R103" s="14"/>
      <c r="S103" s="14"/>
      <c r="T103" s="14"/>
      <c r="U103" s="14"/>
      <c r="V103" s="22"/>
      <c r="W103" s="22"/>
      <c r="X103" s="22"/>
      <c r="Y103" s="22"/>
      <c r="Z103" s="30"/>
      <c r="AA103" s="30"/>
      <c r="AB103" s="30"/>
      <c r="AF103" s="45"/>
      <c r="AG103" s="45"/>
      <c r="AH103" s="45"/>
      <c r="AP103" s="39"/>
      <c r="AQ103" s="39"/>
      <c r="AR103" s="39"/>
      <c r="AU103" s="84"/>
      <c r="AV103" s="62"/>
      <c r="AW103" s="95"/>
      <c r="AX103" s="95"/>
      <c r="AY103" s="95"/>
      <c r="AZ103" s="95"/>
      <c r="BA103" s="95"/>
      <c r="BB103" s="95"/>
      <c r="BC103" s="4"/>
      <c r="BG103" s="41"/>
      <c r="BT103" s="39"/>
      <c r="BU103" s="39"/>
      <c r="BV103" s="39"/>
      <c r="BY103" s="88"/>
      <c r="BZ103" s="78"/>
    </row>
    <row r="104" spans="1:78" ht="18" customHeight="1" thickBot="1" x14ac:dyDescent="0.3">
      <c r="A104" s="64">
        <f t="shared" ref="A104:B104" si="106">A96+1</f>
        <v>14</v>
      </c>
      <c r="B104" s="8">
        <f t="shared" si="106"/>
        <v>44904</v>
      </c>
      <c r="C104" s="81"/>
      <c r="D104" s="81"/>
      <c r="E104" s="81"/>
      <c r="F104" s="81"/>
      <c r="G104" s="82"/>
      <c r="I104" s="81"/>
      <c r="J104" s="81"/>
      <c r="K104" s="81"/>
      <c r="L104" s="81"/>
      <c r="M104" s="81"/>
      <c r="Q104" s="21"/>
      <c r="R104" s="14"/>
      <c r="S104" s="14"/>
      <c r="T104" s="14"/>
      <c r="U104" s="14"/>
      <c r="V104" s="22"/>
      <c r="W104" s="22"/>
      <c r="X104" s="22"/>
      <c r="Y104" s="22"/>
      <c r="Z104" s="30"/>
      <c r="AA104" s="30"/>
      <c r="AB104" s="30"/>
      <c r="AF104" s="45"/>
      <c r="AG104" s="45"/>
      <c r="AH104" s="45"/>
      <c r="AP104" s="39"/>
      <c r="AQ104" s="39"/>
      <c r="AR104" s="39"/>
      <c r="AU104" s="84"/>
      <c r="AV104" s="64">
        <f t="shared" ref="AV104:AW104" si="107">AV96+1</f>
        <v>14</v>
      </c>
      <c r="AW104" s="8">
        <f t="shared" si="107"/>
        <v>44904</v>
      </c>
      <c r="AX104" s="94"/>
      <c r="AY104" s="94"/>
      <c r="AZ104" s="94"/>
      <c r="BA104" s="94"/>
      <c r="BB104" s="95"/>
      <c r="BG104" s="41"/>
      <c r="BT104" s="39"/>
      <c r="BU104" s="39"/>
      <c r="BV104" s="39"/>
      <c r="BY104" s="88"/>
      <c r="BZ104" s="78"/>
    </row>
    <row r="105" spans="1:78" ht="18" customHeight="1" x14ac:dyDescent="0.25">
      <c r="A105" s="57" t="s">
        <v>0</v>
      </c>
      <c r="B105" s="58" t="s">
        <v>1</v>
      </c>
      <c r="C105" s="58" t="s">
        <v>2</v>
      </c>
      <c r="D105" s="58" t="s">
        <v>3</v>
      </c>
      <c r="E105" s="58" t="s">
        <v>4</v>
      </c>
      <c r="F105" s="58" t="s">
        <v>5</v>
      </c>
      <c r="G105" s="59" t="s">
        <v>6</v>
      </c>
      <c r="I105" s="81"/>
      <c r="J105" s="81"/>
      <c r="K105" s="81"/>
      <c r="L105" s="81"/>
      <c r="M105" s="81"/>
      <c r="Q105" s="21"/>
      <c r="R105" s="14"/>
      <c r="S105" s="14"/>
      <c r="T105" s="14"/>
      <c r="U105" s="14"/>
      <c r="V105" s="22"/>
      <c r="W105" s="22"/>
      <c r="X105" s="22"/>
      <c r="Y105" s="22"/>
      <c r="Z105" s="30"/>
      <c r="AA105" s="30"/>
      <c r="AB105" s="30"/>
      <c r="AF105" s="45"/>
      <c r="AG105" s="45"/>
      <c r="AH105" s="45"/>
      <c r="AP105" s="39"/>
      <c r="AQ105" s="39"/>
      <c r="AR105" s="39"/>
      <c r="AU105" s="84"/>
      <c r="AV105" s="57" t="s">
        <v>0</v>
      </c>
      <c r="AW105" s="58" t="s">
        <v>1</v>
      </c>
      <c r="AX105" s="58" t="s">
        <v>2</v>
      </c>
      <c r="AY105" s="58" t="s">
        <v>3</v>
      </c>
      <c r="AZ105" s="58" t="s">
        <v>4</v>
      </c>
      <c r="BA105" s="58" t="s">
        <v>5</v>
      </c>
      <c r="BB105" s="59" t="s">
        <v>6</v>
      </c>
      <c r="BG105" s="41"/>
      <c r="BT105" s="39"/>
      <c r="BU105" s="39"/>
      <c r="BV105" s="39"/>
      <c r="BY105" s="88"/>
      <c r="BZ105" s="78"/>
    </row>
    <row r="106" spans="1:78" ht="18" customHeight="1" x14ac:dyDescent="0.25">
      <c r="A106" s="7" t="s">
        <v>7</v>
      </c>
      <c r="B106" s="48">
        <v>300</v>
      </c>
      <c r="C106" s="48">
        <v>300</v>
      </c>
      <c r="D106" s="48">
        <v>300</v>
      </c>
      <c r="E106" s="48">
        <v>300</v>
      </c>
      <c r="F106" s="48">
        <v>300</v>
      </c>
      <c r="G106" s="52">
        <v>300</v>
      </c>
      <c r="I106" s="81"/>
      <c r="J106" s="81"/>
      <c r="K106" s="81"/>
      <c r="L106" s="81"/>
      <c r="M106" s="81"/>
      <c r="Q106" s="21"/>
      <c r="R106" s="14"/>
      <c r="S106" s="14"/>
      <c r="T106" s="14"/>
      <c r="U106" s="14"/>
      <c r="V106" s="22"/>
      <c r="W106" s="22"/>
      <c r="X106" s="22"/>
      <c r="Y106" s="22"/>
      <c r="Z106" s="30"/>
      <c r="AA106" s="30"/>
      <c r="AB106" s="30"/>
      <c r="AF106" s="45"/>
      <c r="AG106" s="45"/>
      <c r="AH106" s="45"/>
      <c r="AP106" s="39"/>
      <c r="AQ106" s="39"/>
      <c r="AR106" s="39"/>
      <c r="AU106" s="84"/>
      <c r="AV106" s="7" t="s">
        <v>7</v>
      </c>
      <c r="AW106" s="48">
        <v>300</v>
      </c>
      <c r="AX106" s="48">
        <v>300</v>
      </c>
      <c r="AY106" s="48">
        <v>300</v>
      </c>
      <c r="AZ106" s="48">
        <v>300</v>
      </c>
      <c r="BA106" s="48">
        <v>300</v>
      </c>
      <c r="BB106" s="52">
        <v>300</v>
      </c>
      <c r="BG106" s="41"/>
      <c r="BT106" s="39"/>
      <c r="BU106" s="39"/>
      <c r="BV106" s="39"/>
      <c r="BY106" s="88"/>
      <c r="BZ106" s="78"/>
    </row>
    <row r="107" spans="1:78" ht="18" customHeight="1" x14ac:dyDescent="0.25">
      <c r="A107" s="7" t="s">
        <v>8</v>
      </c>
      <c r="B107" s="10">
        <v>32250</v>
      </c>
      <c r="C107" s="10">
        <v>31380</v>
      </c>
      <c r="D107" s="10">
        <v>32450</v>
      </c>
      <c r="E107" s="10">
        <v>31940</v>
      </c>
      <c r="F107" s="10">
        <v>32280</v>
      </c>
      <c r="G107" s="11">
        <f>SUM(B107:F107)</f>
        <v>160300</v>
      </c>
      <c r="I107" s="81" t="s">
        <v>27</v>
      </c>
      <c r="J107" s="81"/>
      <c r="K107" s="81"/>
      <c r="L107" s="81"/>
      <c r="M107" s="81"/>
      <c r="Q107" s="21"/>
      <c r="R107" s="14"/>
      <c r="S107" s="14"/>
      <c r="T107" s="14"/>
      <c r="U107" s="14"/>
      <c r="V107" s="22"/>
      <c r="W107" s="22"/>
      <c r="X107" s="22"/>
      <c r="Y107" s="22"/>
      <c r="Z107" s="30"/>
      <c r="AA107" s="30"/>
      <c r="AB107" s="30"/>
      <c r="AF107" s="45"/>
      <c r="AG107" s="45"/>
      <c r="AH107" s="45"/>
      <c r="AP107" s="39"/>
      <c r="AQ107" s="39"/>
      <c r="AR107" s="39"/>
      <c r="AU107" s="84"/>
      <c r="AV107" s="7" t="s">
        <v>8</v>
      </c>
      <c r="AW107" s="10">
        <v>39490</v>
      </c>
      <c r="AX107" s="10">
        <v>39060</v>
      </c>
      <c r="AY107" s="10">
        <v>39800</v>
      </c>
      <c r="AZ107" s="10">
        <v>40600</v>
      </c>
      <c r="BA107" s="10">
        <v>40110</v>
      </c>
      <c r="BB107" s="11">
        <f>SUM(AW107:BA107)</f>
        <v>199060</v>
      </c>
      <c r="BT107" s="39"/>
      <c r="BU107" s="39"/>
      <c r="BV107" s="39"/>
      <c r="BY107" s="88"/>
      <c r="BZ107" s="78"/>
    </row>
    <row r="108" spans="1:78" ht="18" customHeight="1" x14ac:dyDescent="0.25">
      <c r="A108" s="7" t="s">
        <v>9</v>
      </c>
      <c r="B108" s="10">
        <v>80</v>
      </c>
      <c r="C108" s="10">
        <v>80</v>
      </c>
      <c r="D108" s="10">
        <v>80</v>
      </c>
      <c r="E108" s="10">
        <v>80</v>
      </c>
      <c r="F108" s="10">
        <v>80</v>
      </c>
      <c r="G108" s="11">
        <f>SUM(B108:F108)</f>
        <v>400</v>
      </c>
      <c r="I108" s="81">
        <v>438</v>
      </c>
      <c r="J108" s="81">
        <v>441</v>
      </c>
      <c r="K108" s="81">
        <v>447</v>
      </c>
      <c r="L108" s="81">
        <v>450</v>
      </c>
      <c r="M108" s="81">
        <v>453</v>
      </c>
      <c r="N108" s="9">
        <v>463</v>
      </c>
      <c r="O108" s="9">
        <v>468</v>
      </c>
      <c r="P108" s="9">
        <v>471</v>
      </c>
      <c r="Q108" s="21">
        <v>473</v>
      </c>
      <c r="R108" s="81">
        <v>476</v>
      </c>
      <c r="S108" s="81">
        <v>478</v>
      </c>
      <c r="T108" s="81">
        <v>482</v>
      </c>
      <c r="U108" s="81">
        <v>485</v>
      </c>
      <c r="V108" s="17" t="s">
        <v>43</v>
      </c>
      <c r="W108" s="17" t="s">
        <v>44</v>
      </c>
      <c r="X108" s="17" t="s">
        <v>46</v>
      </c>
      <c r="Y108" s="17" t="s">
        <v>47</v>
      </c>
      <c r="Z108" s="23" t="s">
        <v>52</v>
      </c>
      <c r="AA108" s="23" t="s">
        <v>54</v>
      </c>
      <c r="AB108" s="23" t="s">
        <v>57</v>
      </c>
      <c r="AC108" s="39" t="s">
        <v>58</v>
      </c>
      <c r="AD108" s="39" t="s">
        <v>60</v>
      </c>
      <c r="AE108" s="39" t="s">
        <v>62</v>
      </c>
      <c r="AF108" s="45" t="s">
        <v>64</v>
      </c>
      <c r="AG108" s="45" t="s">
        <v>65</v>
      </c>
      <c r="AH108" s="45" t="s">
        <v>66</v>
      </c>
      <c r="AI108" s="74" t="s">
        <v>67</v>
      </c>
      <c r="AJ108" s="74" t="s">
        <v>68</v>
      </c>
      <c r="AK108" s="74" t="s">
        <v>69</v>
      </c>
      <c r="AL108" s="23" t="s">
        <v>70</v>
      </c>
      <c r="AM108" s="23" t="s">
        <v>71</v>
      </c>
      <c r="AN108" s="23" t="s">
        <v>72</v>
      </c>
      <c r="AO108" s="23" t="s">
        <v>73</v>
      </c>
      <c r="AP108" s="39" t="s">
        <v>74</v>
      </c>
      <c r="AQ108" s="39" t="s">
        <v>88</v>
      </c>
      <c r="AR108" s="39" t="s">
        <v>90</v>
      </c>
      <c r="AS108" s="87" t="s">
        <v>92</v>
      </c>
      <c r="AT108" s="87" t="s">
        <v>95</v>
      </c>
      <c r="AU108" s="84" t="s">
        <v>96</v>
      </c>
      <c r="AV108" s="7" t="s">
        <v>9</v>
      </c>
      <c r="AW108" s="10">
        <v>75</v>
      </c>
      <c r="AX108" s="10">
        <v>75</v>
      </c>
      <c r="AY108" s="10">
        <v>75</v>
      </c>
      <c r="AZ108" s="10">
        <v>75</v>
      </c>
      <c r="BA108" s="10">
        <v>75</v>
      </c>
      <c r="BB108" s="11">
        <f>SUM(AW108:BA108)</f>
        <v>375</v>
      </c>
      <c r="BD108" s="23" t="s">
        <v>53</v>
      </c>
      <c r="BE108" s="23" t="s">
        <v>55</v>
      </c>
      <c r="BF108" s="34" t="s">
        <v>56</v>
      </c>
      <c r="BG108" s="39" t="s">
        <v>59</v>
      </c>
      <c r="BH108" s="39" t="s">
        <v>61</v>
      </c>
      <c r="BI108" s="39" t="s">
        <v>63</v>
      </c>
      <c r="BJ108" s="45" t="s">
        <v>76</v>
      </c>
      <c r="BK108" s="45" t="s">
        <v>77</v>
      </c>
      <c r="BL108" s="45" t="s">
        <v>78</v>
      </c>
      <c r="BM108" s="74" t="s">
        <v>79</v>
      </c>
      <c r="BN108" s="74" t="s">
        <v>80</v>
      </c>
      <c r="BO108" s="74" t="s">
        <v>81</v>
      </c>
      <c r="BP108" s="23" t="s">
        <v>82</v>
      </c>
      <c r="BQ108" s="23" t="s">
        <v>83</v>
      </c>
      <c r="BR108" s="23" t="s">
        <v>84</v>
      </c>
      <c r="BS108" s="23" t="s">
        <v>85</v>
      </c>
      <c r="BT108" s="39" t="s">
        <v>86</v>
      </c>
      <c r="BU108" s="39" t="s">
        <v>89</v>
      </c>
      <c r="BV108" s="39" t="s">
        <v>91</v>
      </c>
      <c r="BW108" s="87" t="s">
        <v>93</v>
      </c>
      <c r="BX108" s="87" t="s">
        <v>94</v>
      </c>
      <c r="BY108" s="87" t="s">
        <v>97</v>
      </c>
      <c r="BZ108" s="78"/>
    </row>
    <row r="109" spans="1:78" ht="18" customHeight="1" x14ac:dyDescent="0.25">
      <c r="A109" s="7" t="s">
        <v>10</v>
      </c>
      <c r="B109" s="6">
        <f>B107/B108</f>
        <v>403.125</v>
      </c>
      <c r="C109" s="6">
        <f>C107/C108</f>
        <v>392.25</v>
      </c>
      <c r="D109" s="6">
        <f>D107/D108</f>
        <v>405.625</v>
      </c>
      <c r="E109" s="6">
        <f>E107/E108</f>
        <v>399.25</v>
      </c>
      <c r="F109" s="6">
        <f t="shared" ref="F109" si="108">F107/F108</f>
        <v>403.5</v>
      </c>
      <c r="G109" s="12">
        <f>G107/G108</f>
        <v>400.75</v>
      </c>
      <c r="H109" s="2" t="s">
        <v>10</v>
      </c>
      <c r="I109" s="18">
        <v>409.78260869565219</v>
      </c>
      <c r="J109" s="18">
        <v>402.25</v>
      </c>
      <c r="K109" s="18">
        <v>396.21</v>
      </c>
      <c r="L109" s="18">
        <v>358.6</v>
      </c>
      <c r="M109" s="18">
        <v>396.16</v>
      </c>
      <c r="N109" s="19">
        <v>427.2</v>
      </c>
      <c r="O109" s="19">
        <v>393.6</v>
      </c>
      <c r="P109" s="19">
        <v>426.1</v>
      </c>
      <c r="Q109" s="19">
        <v>359.89333333333332</v>
      </c>
      <c r="R109" s="18">
        <v>385.8</v>
      </c>
      <c r="S109" s="18">
        <v>390.25</v>
      </c>
      <c r="T109" s="18">
        <v>390.09</v>
      </c>
      <c r="U109" s="18">
        <v>363.7</v>
      </c>
      <c r="V109" s="13">
        <v>383.77</v>
      </c>
      <c r="W109" s="13">
        <v>376.38</v>
      </c>
      <c r="X109" s="13">
        <v>405.9</v>
      </c>
      <c r="Y109" s="13">
        <v>425.11</v>
      </c>
      <c r="Z109" s="25">
        <v>454.91</v>
      </c>
      <c r="AA109" s="25">
        <v>472.55555555555554</v>
      </c>
      <c r="AB109" s="25">
        <v>461.5</v>
      </c>
      <c r="AC109" s="40">
        <v>465.4375</v>
      </c>
      <c r="AD109" s="40">
        <v>465.625</v>
      </c>
      <c r="AE109" s="40">
        <v>465.625</v>
      </c>
      <c r="AF109" s="46">
        <v>410.8</v>
      </c>
      <c r="AG109" s="46">
        <v>437.53</v>
      </c>
      <c r="AH109" s="46">
        <v>403.73333333333335</v>
      </c>
      <c r="AI109" s="75">
        <v>375.16666666666669</v>
      </c>
      <c r="AJ109" s="75">
        <v>428.54166666666669</v>
      </c>
      <c r="AK109" s="75">
        <v>376.44444444444446</v>
      </c>
      <c r="AL109" s="25">
        <v>373.7</v>
      </c>
      <c r="AM109" s="25">
        <v>359.17</v>
      </c>
      <c r="AN109" s="25">
        <v>372.02</v>
      </c>
      <c r="AO109" s="25">
        <v>260.88</v>
      </c>
      <c r="AP109" s="40">
        <v>399.93</v>
      </c>
      <c r="AQ109" s="40">
        <v>452.92500000000001</v>
      </c>
      <c r="AR109" s="40">
        <v>375.875</v>
      </c>
      <c r="AS109" s="90">
        <v>452.2</v>
      </c>
      <c r="AT109" s="90">
        <v>372.65</v>
      </c>
      <c r="AU109" s="85">
        <f>G109</f>
        <v>400.75</v>
      </c>
      <c r="AV109" s="7" t="s">
        <v>10</v>
      </c>
      <c r="AW109" s="6">
        <f>AW107/AW108</f>
        <v>526.5333333333333</v>
      </c>
      <c r="AX109" s="6">
        <f>AX107/AX108</f>
        <v>520.79999999999995</v>
      </c>
      <c r="AY109" s="6">
        <f>AY107/AY108</f>
        <v>530.66666666666663</v>
      </c>
      <c r="AZ109" s="6">
        <f>AZ107/AZ108</f>
        <v>541.33333333333337</v>
      </c>
      <c r="BA109" s="6">
        <f t="shared" ref="BA109" si="109">BA107/BA108</f>
        <v>534.79999999999995</v>
      </c>
      <c r="BB109" s="12">
        <f>BB107/BB108</f>
        <v>530.82666666666671</v>
      </c>
      <c r="BC109" s="2" t="s">
        <v>10</v>
      </c>
      <c r="BD109" s="23">
        <v>547.28</v>
      </c>
      <c r="BE109" s="30">
        <v>551.29999999999995</v>
      </c>
      <c r="BF109" s="34">
        <v>498.54166666666669</v>
      </c>
      <c r="BG109" s="40">
        <v>558.375</v>
      </c>
      <c r="BH109" s="40">
        <v>561.5625</v>
      </c>
      <c r="BI109" s="40">
        <v>556.55999999999995</v>
      </c>
      <c r="BJ109" s="46">
        <v>456.62</v>
      </c>
      <c r="BK109" s="46">
        <v>527.73</v>
      </c>
      <c r="BL109" s="46">
        <v>488.86666666666667</v>
      </c>
      <c r="BM109" s="75">
        <v>473.08333333333331</v>
      </c>
      <c r="BN109" s="75">
        <v>478.33333333333331</v>
      </c>
      <c r="BO109" s="75">
        <v>485.77777777777777</v>
      </c>
      <c r="BP109" s="25">
        <v>494.45</v>
      </c>
      <c r="BQ109" s="25">
        <v>502.36</v>
      </c>
      <c r="BR109" s="25">
        <v>483.36</v>
      </c>
      <c r="BS109" s="25">
        <v>411.46</v>
      </c>
      <c r="BT109" s="40">
        <v>524.76666666666665</v>
      </c>
      <c r="BU109" s="40">
        <v>533.85</v>
      </c>
      <c r="BV109" s="40">
        <v>498.55</v>
      </c>
      <c r="BW109" s="90">
        <v>501.71428571428572</v>
      </c>
      <c r="BX109" s="90">
        <v>475.4</v>
      </c>
      <c r="BY109" s="90">
        <f>BB109</f>
        <v>530.82666666666671</v>
      </c>
      <c r="BZ109" s="78"/>
    </row>
    <row r="110" spans="1:78" ht="18" customHeight="1" thickBot="1" x14ac:dyDescent="0.3">
      <c r="A110" s="53" t="s">
        <v>11</v>
      </c>
      <c r="B110" s="15">
        <f>B109-B101</f>
        <v>43.75</v>
      </c>
      <c r="C110" s="15">
        <f t="shared" ref="C110:G110" si="110">C109-C101</f>
        <v>51.625</v>
      </c>
      <c r="D110" s="15">
        <f t="shared" si="110"/>
        <v>49.375</v>
      </c>
      <c r="E110" s="15">
        <f t="shared" si="110"/>
        <v>55.5</v>
      </c>
      <c r="F110" s="15">
        <f t="shared" si="110"/>
        <v>36.625</v>
      </c>
      <c r="G110" s="16">
        <f t="shared" si="110"/>
        <v>47.375</v>
      </c>
      <c r="H110" s="5" t="s">
        <v>11</v>
      </c>
      <c r="I110" s="18">
        <f>I109-I101</f>
        <v>49.740942028985501</v>
      </c>
      <c r="J110" s="18">
        <f>J109-J101</f>
        <v>60.25</v>
      </c>
      <c r="K110" s="18">
        <f>K109-K101</f>
        <v>33.579999999999984</v>
      </c>
      <c r="L110" s="81">
        <v>28.52</v>
      </c>
      <c r="M110" s="81">
        <v>46.8</v>
      </c>
      <c r="N110" s="9">
        <v>46.8</v>
      </c>
      <c r="O110" s="9">
        <v>43.9</v>
      </c>
      <c r="P110" s="9">
        <v>49.4</v>
      </c>
      <c r="Q110" s="21">
        <v>46.893333333333317</v>
      </c>
      <c r="R110" s="18">
        <f>R109-R101</f>
        <v>33.800000000000011</v>
      </c>
      <c r="S110" s="18">
        <f>S109-S101</f>
        <v>35.95999999999998</v>
      </c>
      <c r="T110" s="18">
        <f>T109-T101</f>
        <v>36.599999999999966</v>
      </c>
      <c r="U110" s="18">
        <f>U109-U101</f>
        <v>39.300000000000011</v>
      </c>
      <c r="V110" s="13">
        <f>+V109-V101</f>
        <v>41.269999999999982</v>
      </c>
      <c r="W110" s="13">
        <f>+W109-W101</f>
        <v>44.399999999999977</v>
      </c>
      <c r="X110" s="13">
        <f>+X109-X101</f>
        <v>46.199999999999989</v>
      </c>
      <c r="Y110" s="13">
        <f>+Y109-Y101</f>
        <v>47.330000000000041</v>
      </c>
      <c r="Z110" s="25">
        <v>48.8</v>
      </c>
      <c r="AA110" s="25">
        <v>60.165555555555557</v>
      </c>
      <c r="AB110" s="25">
        <v>56.166666666666686</v>
      </c>
      <c r="AC110" s="41">
        <v>59.09375</v>
      </c>
      <c r="AD110" s="41">
        <v>56</v>
      </c>
      <c r="AE110" s="41">
        <v>46.9375</v>
      </c>
      <c r="AF110" s="47">
        <v>51.660000000000025</v>
      </c>
      <c r="AG110" s="47">
        <v>51.659999999999968</v>
      </c>
      <c r="AH110" s="47">
        <v>27.666666666666686</v>
      </c>
      <c r="AI110" s="76">
        <v>40.28666666666669</v>
      </c>
      <c r="AJ110" s="76">
        <v>45.833333333333371</v>
      </c>
      <c r="AK110" s="76">
        <v>43.222222222222229</v>
      </c>
      <c r="AL110" s="30">
        <v>35.639999999999986</v>
      </c>
      <c r="AM110" s="30">
        <v>49.28000000000003</v>
      </c>
      <c r="AN110" s="30">
        <v>40.745000000000005</v>
      </c>
      <c r="AO110" s="30">
        <v>25.150000000000006</v>
      </c>
      <c r="AP110" s="41">
        <v>32.763333333333321</v>
      </c>
      <c r="AQ110" s="41">
        <v>55.074999999999989</v>
      </c>
      <c r="AR110" s="41">
        <v>41.550000000000011</v>
      </c>
      <c r="AS110" s="91">
        <v>49.257142857142867</v>
      </c>
      <c r="AT110" s="91">
        <v>29.75</v>
      </c>
      <c r="AU110" s="86">
        <f>AU109-AU101</f>
        <v>47.375</v>
      </c>
      <c r="AV110" s="53" t="s">
        <v>11</v>
      </c>
      <c r="AW110" s="15">
        <f>AW109-AW101</f>
        <v>55.908333333333303</v>
      </c>
      <c r="AX110" s="15">
        <f t="shared" ref="AX110:BB110" si="111">AX109-AX101</f>
        <v>68.299999999999955</v>
      </c>
      <c r="AY110" s="15">
        <f t="shared" si="111"/>
        <v>65.041666666666629</v>
      </c>
      <c r="AZ110" s="15">
        <f t="shared" si="111"/>
        <v>82.583333333333371</v>
      </c>
      <c r="BA110" s="15">
        <f t="shared" si="111"/>
        <v>65.424999999999955</v>
      </c>
      <c r="BB110" s="16">
        <f t="shared" si="111"/>
        <v>67.451666666666711</v>
      </c>
      <c r="BC110" s="5" t="s">
        <v>11</v>
      </c>
      <c r="BD110" s="23">
        <v>95.3</v>
      </c>
      <c r="BE110" s="30">
        <v>76.8</v>
      </c>
      <c r="BF110" s="34">
        <v>31.375</v>
      </c>
      <c r="BG110" s="41">
        <v>81.415752351097183</v>
      </c>
      <c r="BH110" s="41">
        <v>39.65625</v>
      </c>
      <c r="BI110" s="41">
        <v>61.4</v>
      </c>
      <c r="BJ110" s="47">
        <v>55.100000000000023</v>
      </c>
      <c r="BK110" s="47">
        <v>54.129999999999995</v>
      </c>
      <c r="BL110" s="47">
        <v>51.733333333333348</v>
      </c>
      <c r="BM110" s="76">
        <v>32.703333333333319</v>
      </c>
      <c r="BN110" s="76">
        <v>70.5</v>
      </c>
      <c r="BO110" s="76">
        <v>56.777777777777771</v>
      </c>
      <c r="BP110" s="30">
        <v>63.349999999999966</v>
      </c>
      <c r="BQ110" s="30">
        <v>53.590000000000032</v>
      </c>
      <c r="BR110" s="30">
        <v>41.955833333333374</v>
      </c>
      <c r="BS110" s="30">
        <v>51.95999999999998</v>
      </c>
      <c r="BT110" s="41">
        <v>64.899999999999977</v>
      </c>
      <c r="BU110" s="41">
        <v>66.225000000000023</v>
      </c>
      <c r="BV110" s="41">
        <v>40.300000000000011</v>
      </c>
      <c r="BW110" s="91">
        <v>68.828571428571422</v>
      </c>
      <c r="BX110" s="91">
        <v>45.699999999999989</v>
      </c>
      <c r="BY110" s="91">
        <f>BY109-BY101</f>
        <v>67.451666666666711</v>
      </c>
      <c r="BZ110" s="78"/>
    </row>
    <row r="111" spans="1:78" ht="18" customHeight="1" x14ac:dyDescent="0.25">
      <c r="A111" s="62"/>
      <c r="B111" s="82"/>
      <c r="C111" s="82"/>
      <c r="D111" s="82"/>
      <c r="E111" s="82"/>
      <c r="F111" s="82"/>
      <c r="G111" s="82"/>
      <c r="H111" s="4"/>
      <c r="I111" s="14"/>
      <c r="J111" s="14"/>
      <c r="K111" s="14"/>
      <c r="L111" s="81"/>
      <c r="M111" s="81"/>
      <c r="R111" s="81"/>
      <c r="S111" s="81"/>
      <c r="T111" s="81"/>
      <c r="U111" s="81"/>
      <c r="AF111" s="45"/>
      <c r="AG111" s="45"/>
      <c r="AH111" s="45"/>
      <c r="AP111" s="39"/>
      <c r="AQ111" s="39"/>
      <c r="AR111" s="39"/>
      <c r="AU111" s="84"/>
      <c r="AV111" s="62"/>
      <c r="AW111" s="95"/>
      <c r="AX111" s="95"/>
      <c r="AY111" s="95"/>
      <c r="AZ111" s="95"/>
      <c r="BA111" s="95"/>
      <c r="BB111" s="95"/>
      <c r="BC111" s="4"/>
      <c r="BT111" s="39"/>
      <c r="BU111" s="39"/>
      <c r="BV111" s="39"/>
      <c r="BY111" s="88"/>
      <c r="BZ111" s="78"/>
    </row>
    <row r="112" spans="1:78" ht="18" customHeight="1" thickBot="1" x14ac:dyDescent="0.3">
      <c r="A112" s="64">
        <f t="shared" ref="A112:B112" si="112">A104+1</f>
        <v>15</v>
      </c>
      <c r="B112" s="8">
        <f t="shared" si="112"/>
        <v>44905</v>
      </c>
      <c r="C112" s="81"/>
      <c r="D112" s="81"/>
      <c r="E112" s="81"/>
      <c r="F112" s="81"/>
      <c r="G112" s="82"/>
      <c r="I112" s="81"/>
      <c r="J112" s="81"/>
      <c r="K112" s="81"/>
      <c r="L112" s="81"/>
      <c r="M112" s="81"/>
      <c r="R112" s="81"/>
      <c r="S112" s="81"/>
      <c r="T112" s="81"/>
      <c r="U112" s="81"/>
      <c r="AF112" s="45"/>
      <c r="AG112" s="45"/>
      <c r="AH112" s="45"/>
      <c r="AP112" s="39"/>
      <c r="AQ112" s="39"/>
      <c r="AR112" s="39"/>
      <c r="AU112" s="84"/>
      <c r="AV112" s="64">
        <f t="shared" ref="AV112:AW112" si="113">AV104+1</f>
        <v>15</v>
      </c>
      <c r="AW112" s="8">
        <f t="shared" si="113"/>
        <v>44905</v>
      </c>
      <c r="AX112" s="94"/>
      <c r="AY112" s="94"/>
      <c r="AZ112" s="94"/>
      <c r="BA112" s="94"/>
      <c r="BB112" s="95"/>
      <c r="BT112" s="39"/>
      <c r="BU112" s="39"/>
      <c r="BV112" s="39"/>
      <c r="BY112" s="88"/>
      <c r="BZ112" s="78"/>
    </row>
    <row r="113" spans="1:78" ht="18" customHeight="1" x14ac:dyDescent="0.25">
      <c r="A113" s="57" t="s">
        <v>0</v>
      </c>
      <c r="B113" s="58" t="s">
        <v>1</v>
      </c>
      <c r="C113" s="58" t="s">
        <v>2</v>
      </c>
      <c r="D113" s="58" t="s">
        <v>3</v>
      </c>
      <c r="E113" s="58" t="s">
        <v>4</v>
      </c>
      <c r="F113" s="58" t="s">
        <v>5</v>
      </c>
      <c r="G113" s="59" t="s">
        <v>6</v>
      </c>
      <c r="I113" s="81"/>
      <c r="J113" s="81"/>
      <c r="K113" s="81"/>
      <c r="L113" s="81"/>
      <c r="M113" s="81"/>
      <c r="R113" s="81"/>
      <c r="S113" s="81"/>
      <c r="T113" s="81"/>
      <c r="U113" s="81"/>
      <c r="AF113" s="45"/>
      <c r="AG113" s="45"/>
      <c r="AH113" s="45"/>
      <c r="AP113" s="39"/>
      <c r="AQ113" s="39"/>
      <c r="AR113" s="39"/>
      <c r="AU113" s="84"/>
      <c r="AV113" s="57" t="s">
        <v>0</v>
      </c>
      <c r="AW113" s="58" t="s">
        <v>1</v>
      </c>
      <c r="AX113" s="58" t="s">
        <v>2</v>
      </c>
      <c r="AY113" s="58" t="s">
        <v>3</v>
      </c>
      <c r="AZ113" s="58" t="s">
        <v>4</v>
      </c>
      <c r="BA113" s="58" t="s">
        <v>5</v>
      </c>
      <c r="BB113" s="59" t="s">
        <v>6</v>
      </c>
      <c r="BT113" s="39"/>
      <c r="BU113" s="39"/>
      <c r="BV113" s="39"/>
      <c r="BY113" s="88"/>
      <c r="BZ113" s="78"/>
    </row>
    <row r="114" spans="1:78" ht="18" customHeight="1" x14ac:dyDescent="0.25">
      <c r="A114" s="7" t="s">
        <v>7</v>
      </c>
      <c r="B114" s="48">
        <v>490</v>
      </c>
      <c r="C114" s="48">
        <v>490</v>
      </c>
      <c r="D114" s="48">
        <v>490</v>
      </c>
      <c r="E114" s="48">
        <v>490</v>
      </c>
      <c r="F114" s="48">
        <v>490</v>
      </c>
      <c r="G114" s="52">
        <v>490</v>
      </c>
      <c r="I114" s="81"/>
      <c r="J114" s="81"/>
      <c r="K114" s="81"/>
      <c r="L114" s="81"/>
      <c r="M114" s="81"/>
      <c r="R114" s="81"/>
      <c r="S114" s="81"/>
      <c r="T114" s="81"/>
      <c r="U114" s="81"/>
      <c r="AF114" s="45"/>
      <c r="AG114" s="45"/>
      <c r="AH114" s="45"/>
      <c r="AP114" s="39"/>
      <c r="AQ114" s="39"/>
      <c r="AR114" s="39"/>
      <c r="AU114" s="84"/>
      <c r="AV114" s="7" t="s">
        <v>7</v>
      </c>
      <c r="AW114" s="48">
        <v>490</v>
      </c>
      <c r="AX114" s="48">
        <v>490</v>
      </c>
      <c r="AY114" s="48">
        <v>490</v>
      </c>
      <c r="AZ114" s="48">
        <v>490</v>
      </c>
      <c r="BA114" s="48">
        <v>490</v>
      </c>
      <c r="BB114" s="52">
        <v>490</v>
      </c>
      <c r="BT114" s="39"/>
      <c r="BU114" s="39"/>
      <c r="BV114" s="39"/>
      <c r="BY114" s="88"/>
      <c r="BZ114" s="78"/>
    </row>
    <row r="115" spans="1:78" ht="18" customHeight="1" x14ac:dyDescent="0.25">
      <c r="A115" s="7" t="s">
        <v>8</v>
      </c>
      <c r="B115" s="10">
        <v>37060</v>
      </c>
      <c r="C115" s="10">
        <v>33490</v>
      </c>
      <c r="D115" s="10">
        <v>35840</v>
      </c>
      <c r="E115" s="10">
        <v>35420</v>
      </c>
      <c r="F115" s="10">
        <v>36520</v>
      </c>
      <c r="G115" s="11">
        <f>SUM(B115:F115)</f>
        <v>178330</v>
      </c>
      <c r="I115" s="81" t="s">
        <v>28</v>
      </c>
      <c r="J115" s="81"/>
      <c r="K115" s="81"/>
      <c r="L115" s="81"/>
      <c r="M115" s="81"/>
      <c r="R115" s="81"/>
      <c r="S115" s="81"/>
      <c r="T115" s="81"/>
      <c r="U115" s="81"/>
      <c r="AF115" s="45"/>
      <c r="AG115" s="45"/>
      <c r="AH115" s="45"/>
      <c r="AP115" s="39"/>
      <c r="AQ115" s="39"/>
      <c r="AR115" s="39"/>
      <c r="AU115" s="84"/>
      <c r="AV115" s="7" t="s">
        <v>8</v>
      </c>
      <c r="AW115" s="10">
        <v>47240</v>
      </c>
      <c r="AX115" s="10">
        <v>47200</v>
      </c>
      <c r="AY115" s="10">
        <v>47240</v>
      </c>
      <c r="AZ115" s="10">
        <v>46660</v>
      </c>
      <c r="BA115" s="10">
        <v>47660</v>
      </c>
      <c r="BB115" s="11">
        <f>SUM(AW115:BA115)</f>
        <v>236000</v>
      </c>
      <c r="BT115" s="39"/>
      <c r="BU115" s="39"/>
      <c r="BV115" s="39"/>
      <c r="BY115" s="88"/>
      <c r="BZ115" s="78"/>
    </row>
    <row r="116" spans="1:78" ht="18" customHeight="1" x14ac:dyDescent="0.25">
      <c r="A116" s="7" t="s">
        <v>9</v>
      </c>
      <c r="B116" s="10">
        <v>80</v>
      </c>
      <c r="C116" s="10">
        <v>80</v>
      </c>
      <c r="D116" s="10">
        <v>80</v>
      </c>
      <c r="E116" s="10">
        <v>80</v>
      </c>
      <c r="F116" s="10">
        <v>80</v>
      </c>
      <c r="G116" s="11">
        <f>SUM(B116:F116)</f>
        <v>400</v>
      </c>
      <c r="I116" s="81">
        <v>438</v>
      </c>
      <c r="J116" s="81">
        <v>441</v>
      </c>
      <c r="K116" s="81">
        <v>447</v>
      </c>
      <c r="L116" s="81">
        <v>450</v>
      </c>
      <c r="M116" s="81">
        <v>453</v>
      </c>
      <c r="N116" s="9">
        <v>463</v>
      </c>
      <c r="O116" s="9">
        <v>468</v>
      </c>
      <c r="P116" s="9">
        <v>471</v>
      </c>
      <c r="Q116" s="9">
        <v>473</v>
      </c>
      <c r="R116" s="81">
        <v>476</v>
      </c>
      <c r="S116" s="81">
        <v>478</v>
      </c>
      <c r="T116" s="81">
        <v>482</v>
      </c>
      <c r="U116" s="81">
        <v>485</v>
      </c>
      <c r="V116" s="17" t="s">
        <v>43</v>
      </c>
      <c r="W116" s="17" t="s">
        <v>44</v>
      </c>
      <c r="X116" s="17" t="s">
        <v>46</v>
      </c>
      <c r="Y116" s="17" t="s">
        <v>47</v>
      </c>
      <c r="Z116" s="23" t="s">
        <v>52</v>
      </c>
      <c r="AA116" s="23" t="s">
        <v>54</v>
      </c>
      <c r="AB116" s="23" t="s">
        <v>57</v>
      </c>
      <c r="AC116" s="39" t="s">
        <v>58</v>
      </c>
      <c r="AD116" s="39" t="s">
        <v>60</v>
      </c>
      <c r="AE116" s="39" t="s">
        <v>62</v>
      </c>
      <c r="AF116" s="45" t="s">
        <v>64</v>
      </c>
      <c r="AG116" s="45" t="s">
        <v>65</v>
      </c>
      <c r="AH116" s="45" t="s">
        <v>66</v>
      </c>
      <c r="AI116" s="74" t="s">
        <v>67</v>
      </c>
      <c r="AJ116" s="74" t="s">
        <v>68</v>
      </c>
      <c r="AK116" s="74" t="s">
        <v>69</v>
      </c>
      <c r="AL116" s="23" t="s">
        <v>70</v>
      </c>
      <c r="AM116" s="23" t="s">
        <v>71</v>
      </c>
      <c r="AN116" s="23" t="s">
        <v>72</v>
      </c>
      <c r="AO116" s="23" t="s">
        <v>73</v>
      </c>
      <c r="AP116" s="39" t="s">
        <v>74</v>
      </c>
      <c r="AQ116" s="39" t="s">
        <v>88</v>
      </c>
      <c r="AR116" s="39" t="s">
        <v>90</v>
      </c>
      <c r="AS116" s="87" t="s">
        <v>92</v>
      </c>
      <c r="AT116" s="87" t="s">
        <v>95</v>
      </c>
      <c r="AU116" s="84" t="s">
        <v>96</v>
      </c>
      <c r="AV116" s="7" t="s">
        <v>9</v>
      </c>
      <c r="AW116" s="10">
        <v>80</v>
      </c>
      <c r="AX116" s="10">
        <v>80</v>
      </c>
      <c r="AY116" s="10">
        <v>80</v>
      </c>
      <c r="AZ116" s="10">
        <v>80</v>
      </c>
      <c r="BA116" s="10">
        <v>80</v>
      </c>
      <c r="BB116" s="11">
        <f>SUM(AW116:BA116)</f>
        <v>400</v>
      </c>
      <c r="BD116" s="23" t="s">
        <v>53</v>
      </c>
      <c r="BE116" s="23" t="s">
        <v>55</v>
      </c>
      <c r="BF116" s="34" t="s">
        <v>56</v>
      </c>
      <c r="BG116" s="39" t="s">
        <v>59</v>
      </c>
      <c r="BH116" s="39" t="s">
        <v>61</v>
      </c>
      <c r="BI116" s="39" t="s">
        <v>63</v>
      </c>
      <c r="BJ116" s="45" t="s">
        <v>76</v>
      </c>
      <c r="BK116" s="45" t="s">
        <v>77</v>
      </c>
      <c r="BL116" s="45" t="s">
        <v>78</v>
      </c>
      <c r="BM116" s="74" t="s">
        <v>79</v>
      </c>
      <c r="BN116" s="74" t="s">
        <v>80</v>
      </c>
      <c r="BO116" s="74" t="s">
        <v>81</v>
      </c>
      <c r="BP116" s="23" t="s">
        <v>82</v>
      </c>
      <c r="BQ116" s="23" t="s">
        <v>83</v>
      </c>
      <c r="BR116" s="23" t="s">
        <v>84</v>
      </c>
      <c r="BS116" s="23" t="s">
        <v>85</v>
      </c>
      <c r="BT116" s="39" t="s">
        <v>86</v>
      </c>
      <c r="BU116" s="39" t="s">
        <v>89</v>
      </c>
      <c r="BV116" s="39" t="s">
        <v>91</v>
      </c>
      <c r="BW116" s="87" t="s">
        <v>93</v>
      </c>
      <c r="BX116" s="87" t="s">
        <v>94</v>
      </c>
      <c r="BY116" s="87" t="s">
        <v>97</v>
      </c>
      <c r="BZ116" s="78"/>
    </row>
    <row r="117" spans="1:78" ht="18" customHeight="1" x14ac:dyDescent="0.25">
      <c r="A117" s="7" t="s">
        <v>10</v>
      </c>
      <c r="B117" s="6">
        <f>B115/B116</f>
        <v>463.25</v>
      </c>
      <c r="C117" s="6">
        <f>C115/C116</f>
        <v>418.625</v>
      </c>
      <c r="D117" s="6">
        <f>D115/D116</f>
        <v>448</v>
      </c>
      <c r="E117" s="6">
        <f>E115/E116</f>
        <v>442.75</v>
      </c>
      <c r="F117" s="6">
        <f t="shared" ref="F117" si="114">F115/F116</f>
        <v>456.5</v>
      </c>
      <c r="G117" s="12">
        <f>G115/G116</f>
        <v>445.82499999999999</v>
      </c>
      <c r="H117" s="2" t="s">
        <v>10</v>
      </c>
      <c r="I117" s="18">
        <v>493.5</v>
      </c>
      <c r="J117" s="18">
        <v>500.9375</v>
      </c>
      <c r="K117" s="18">
        <v>470.58</v>
      </c>
      <c r="L117" s="18">
        <v>400.6</v>
      </c>
      <c r="M117" s="18">
        <v>496.66</v>
      </c>
      <c r="N117" s="19">
        <v>474.7</v>
      </c>
      <c r="O117" s="19">
        <v>444.2</v>
      </c>
      <c r="P117" s="19">
        <v>471.9</v>
      </c>
      <c r="Q117" s="19">
        <v>386.76755447941889</v>
      </c>
      <c r="R117" s="18">
        <v>437.75</v>
      </c>
      <c r="S117" s="18">
        <v>448.24</v>
      </c>
      <c r="T117" s="18">
        <v>443.13</v>
      </c>
      <c r="U117" s="18">
        <v>418</v>
      </c>
      <c r="V117" s="13">
        <v>405.38</v>
      </c>
      <c r="W117" s="13">
        <v>394.74</v>
      </c>
      <c r="X117" s="13">
        <v>414.85</v>
      </c>
      <c r="Y117" s="13">
        <v>442.99</v>
      </c>
      <c r="Z117" s="25">
        <v>519.9375</v>
      </c>
      <c r="AA117" s="25">
        <v>522.72222222222217</v>
      </c>
      <c r="AB117" s="30">
        <v>490.25</v>
      </c>
      <c r="AC117" s="40">
        <v>519.875</v>
      </c>
      <c r="AD117" s="40">
        <v>517.4375</v>
      </c>
      <c r="AE117" s="40">
        <v>513.75</v>
      </c>
      <c r="AF117" s="46">
        <v>443.76</v>
      </c>
      <c r="AG117" s="46">
        <v>475.87</v>
      </c>
      <c r="AH117" s="46">
        <v>428.66666666666669</v>
      </c>
      <c r="AI117" s="75">
        <v>394.84584980237156</v>
      </c>
      <c r="AJ117" s="75">
        <v>454.75</v>
      </c>
      <c r="AK117" s="75">
        <v>391.03</v>
      </c>
      <c r="AL117" s="25">
        <v>416</v>
      </c>
      <c r="AM117" s="25">
        <v>386.45</v>
      </c>
      <c r="AN117" s="25">
        <v>420.26</v>
      </c>
      <c r="AO117" s="25">
        <v>287.89999999999998</v>
      </c>
      <c r="AP117" s="40">
        <v>451.26666666666665</v>
      </c>
      <c r="AQ117" s="40">
        <v>507.1</v>
      </c>
      <c r="AR117" s="40">
        <v>426.15</v>
      </c>
      <c r="AS117" s="90">
        <v>514.71428571428567</v>
      </c>
      <c r="AT117" s="90">
        <v>400.5</v>
      </c>
      <c r="AU117" s="85">
        <f>G117</f>
        <v>445.82499999999999</v>
      </c>
      <c r="AV117" s="7" t="s">
        <v>10</v>
      </c>
      <c r="AW117" s="6">
        <f>AW115/AW116</f>
        <v>590.5</v>
      </c>
      <c r="AX117" s="6">
        <f>AX115/AX116</f>
        <v>590</v>
      </c>
      <c r="AY117" s="6">
        <f>AY115/AY116</f>
        <v>590.5</v>
      </c>
      <c r="AZ117" s="6">
        <f>AZ115/AZ116</f>
        <v>583.25</v>
      </c>
      <c r="BA117" s="6">
        <f t="shared" ref="BA117" si="115">BA115/BA116</f>
        <v>595.75</v>
      </c>
      <c r="BB117" s="12">
        <f>BB115/BB116</f>
        <v>590</v>
      </c>
      <c r="BC117" s="2" t="s">
        <v>10</v>
      </c>
      <c r="BD117" s="25">
        <v>609.94000000000005</v>
      </c>
      <c r="BE117" s="30">
        <v>601.20000000000005</v>
      </c>
      <c r="BF117" s="36">
        <v>561.125</v>
      </c>
      <c r="BG117" s="40">
        <v>610.09375</v>
      </c>
      <c r="BH117" s="40">
        <v>603.3125</v>
      </c>
      <c r="BI117" s="40">
        <v>612.25</v>
      </c>
      <c r="BJ117" s="46">
        <v>502.28</v>
      </c>
      <c r="BK117" s="46">
        <v>583.45000000000005</v>
      </c>
      <c r="BL117" s="46">
        <v>514.3172413793103</v>
      </c>
      <c r="BM117" s="75">
        <v>502.56226415094341</v>
      </c>
      <c r="BN117" s="75">
        <v>508.10328638497651</v>
      </c>
      <c r="BO117" s="75">
        <v>491.68</v>
      </c>
      <c r="BP117" s="25">
        <v>511.67</v>
      </c>
      <c r="BQ117" s="25">
        <v>567.66</v>
      </c>
      <c r="BR117" s="25">
        <v>572.78</v>
      </c>
      <c r="BS117" s="25">
        <v>460.62</v>
      </c>
      <c r="BT117" s="40">
        <v>580.76666666666665</v>
      </c>
      <c r="BU117" s="40">
        <v>569</v>
      </c>
      <c r="BV117" s="40">
        <v>546.79999999999995</v>
      </c>
      <c r="BW117" s="90">
        <v>554.34285714285716</v>
      </c>
      <c r="BX117" s="90">
        <v>536.5333333333333</v>
      </c>
      <c r="BY117" s="90">
        <f>BB117</f>
        <v>590</v>
      </c>
      <c r="BZ117" s="78"/>
    </row>
    <row r="118" spans="1:78" ht="18" customHeight="1" thickBot="1" x14ac:dyDescent="0.3">
      <c r="A118" s="53" t="s">
        <v>11</v>
      </c>
      <c r="B118" s="15">
        <f>B117-B109</f>
        <v>60.125</v>
      </c>
      <c r="C118" s="15">
        <f t="shared" ref="C118" si="116">C117-C109</f>
        <v>26.375</v>
      </c>
      <c r="D118" s="15">
        <f t="shared" ref="D118" si="117">D117-D109</f>
        <v>42.375</v>
      </c>
      <c r="E118" s="15">
        <f t="shared" ref="E118" si="118">E117-E109</f>
        <v>43.5</v>
      </c>
      <c r="F118" s="15">
        <f t="shared" ref="F118" si="119">F117-F109</f>
        <v>53</v>
      </c>
      <c r="G118" s="16">
        <f t="shared" ref="G118" si="120">G117-G109</f>
        <v>45.074999999999989</v>
      </c>
      <c r="H118" s="5" t="s">
        <v>11</v>
      </c>
      <c r="I118" s="18">
        <f>I117-I109</f>
        <v>83.717391304347814</v>
      </c>
      <c r="J118" s="18">
        <f>J117-J109</f>
        <v>98.6875</v>
      </c>
      <c r="K118" s="18">
        <f>K117-K109</f>
        <v>74.37</v>
      </c>
      <c r="L118" s="81">
        <v>42</v>
      </c>
      <c r="M118" s="81">
        <v>29.3</v>
      </c>
      <c r="N118" s="9">
        <v>47.5</v>
      </c>
      <c r="O118" s="9">
        <v>50.6</v>
      </c>
      <c r="P118" s="9">
        <v>45.8</v>
      </c>
      <c r="Q118" s="19">
        <v>26.874221146085574</v>
      </c>
      <c r="R118" s="18">
        <f>R117-R109</f>
        <v>51.949999999999989</v>
      </c>
      <c r="S118" s="18">
        <f>S117-S109</f>
        <v>57.990000000000009</v>
      </c>
      <c r="T118" s="18">
        <f>T117-T109</f>
        <v>53.04000000000002</v>
      </c>
      <c r="U118" s="18">
        <f>U117-U109</f>
        <v>54.300000000000011</v>
      </c>
      <c r="V118" s="13">
        <f>+V117-V109</f>
        <v>21.610000000000014</v>
      </c>
      <c r="W118" s="13">
        <f>+W117-W109</f>
        <v>18.360000000000014</v>
      </c>
      <c r="X118" s="13">
        <f>+X117-X109</f>
        <v>8.9500000000000455</v>
      </c>
      <c r="Y118" s="13">
        <f>+Y117-Y109</f>
        <v>17.879999999999995</v>
      </c>
      <c r="Z118" s="25">
        <v>65.03125</v>
      </c>
      <c r="AA118" s="25">
        <v>50.166666666666629</v>
      </c>
      <c r="AB118" s="30">
        <v>28.75</v>
      </c>
      <c r="AC118" s="41">
        <v>54.4375</v>
      </c>
      <c r="AD118" s="41">
        <v>51.8125</v>
      </c>
      <c r="AE118" s="41">
        <v>48.125</v>
      </c>
      <c r="AF118" s="47">
        <v>32.95999999999998</v>
      </c>
      <c r="AG118" s="47">
        <v>38.340000000000032</v>
      </c>
      <c r="AH118" s="47">
        <v>24.933333333333337</v>
      </c>
      <c r="AI118" s="76">
        <v>19.679183135704875</v>
      </c>
      <c r="AJ118" s="76">
        <v>26.208333333333314</v>
      </c>
      <c r="AK118" s="76">
        <v>14.585555555555516</v>
      </c>
      <c r="AL118" s="30">
        <v>42.300000000000011</v>
      </c>
      <c r="AM118" s="30">
        <v>27.279999999999973</v>
      </c>
      <c r="AN118" s="30">
        <v>48.240000000000009</v>
      </c>
      <c r="AO118" s="30">
        <v>27.019999999999982</v>
      </c>
      <c r="AP118" s="41">
        <v>51.336666666666645</v>
      </c>
      <c r="AQ118" s="41">
        <v>54.175000000000011</v>
      </c>
      <c r="AR118" s="41">
        <v>50.274999999999977</v>
      </c>
      <c r="AS118" s="91">
        <v>62.514285714285677</v>
      </c>
      <c r="AT118" s="91">
        <v>27.850000000000023</v>
      </c>
      <c r="AU118" s="86">
        <f>AU117-AU109</f>
        <v>45.074999999999989</v>
      </c>
      <c r="AV118" s="53" t="s">
        <v>11</v>
      </c>
      <c r="AW118" s="15">
        <f>AW117-AW109</f>
        <v>63.966666666666697</v>
      </c>
      <c r="AX118" s="15">
        <f t="shared" ref="AX118:BB118" si="121">AX117-AX109</f>
        <v>69.200000000000045</v>
      </c>
      <c r="AY118" s="15">
        <f t="shared" si="121"/>
        <v>59.833333333333371</v>
      </c>
      <c r="AZ118" s="15">
        <f t="shared" si="121"/>
        <v>41.916666666666629</v>
      </c>
      <c r="BA118" s="15">
        <f t="shared" si="121"/>
        <v>60.950000000000045</v>
      </c>
      <c r="BB118" s="16">
        <f t="shared" si="121"/>
        <v>59.173333333333289</v>
      </c>
      <c r="BC118" s="5" t="s">
        <v>11</v>
      </c>
      <c r="BD118" s="30">
        <v>62.7</v>
      </c>
      <c r="BE118" s="30">
        <v>49.8</v>
      </c>
      <c r="BF118" s="36">
        <v>62.583333333333314</v>
      </c>
      <c r="BG118" s="41">
        <v>51.71875</v>
      </c>
      <c r="BH118" s="41">
        <v>41.75</v>
      </c>
      <c r="BI118" s="41">
        <v>55.7</v>
      </c>
      <c r="BJ118" s="47">
        <v>45.659999999999968</v>
      </c>
      <c r="BK118" s="47">
        <v>55.720000000000027</v>
      </c>
      <c r="BL118" s="47">
        <v>25.450574712643629</v>
      </c>
      <c r="BM118" s="76">
        <v>29.478930817610092</v>
      </c>
      <c r="BN118" s="76">
        <v>29.769953051643199</v>
      </c>
      <c r="BO118" s="76">
        <v>5.9022222222222354</v>
      </c>
      <c r="BP118" s="30">
        <v>17.220000000000027</v>
      </c>
      <c r="BQ118" s="30">
        <v>65.299999999999955</v>
      </c>
      <c r="BR118" s="30">
        <v>89.419999999999959</v>
      </c>
      <c r="BS118" s="30">
        <v>49.160000000000025</v>
      </c>
      <c r="BT118" s="41">
        <v>56</v>
      </c>
      <c r="BU118" s="41">
        <v>35.149999999999977</v>
      </c>
      <c r="BV118" s="41">
        <v>48.249999999999943</v>
      </c>
      <c r="BW118" s="91">
        <v>52.628571428571433</v>
      </c>
      <c r="BX118" s="91">
        <v>61.133333333333326</v>
      </c>
      <c r="BY118" s="91">
        <f>BY117-BY109</f>
        <v>59.173333333333289</v>
      </c>
      <c r="BZ118" s="78"/>
    </row>
    <row r="119" spans="1:78" ht="18" customHeight="1" x14ac:dyDescent="0.25">
      <c r="A119" s="62"/>
      <c r="B119" s="82"/>
      <c r="C119" s="82"/>
      <c r="D119" s="82"/>
      <c r="E119" s="82"/>
      <c r="F119" s="82"/>
      <c r="G119" s="82"/>
      <c r="H119" s="4"/>
      <c r="I119" s="14"/>
      <c r="J119" s="14"/>
      <c r="K119" s="14"/>
      <c r="L119" s="81"/>
      <c r="M119" s="81"/>
      <c r="Q119" s="19"/>
      <c r="R119" s="18"/>
      <c r="S119" s="18"/>
      <c r="T119" s="18"/>
      <c r="U119" s="18"/>
      <c r="V119" s="13"/>
      <c r="W119" s="13"/>
      <c r="X119" s="13"/>
      <c r="Y119" s="13"/>
      <c r="Z119" s="25"/>
      <c r="AA119" s="25"/>
      <c r="AB119" s="25"/>
      <c r="AF119" s="45"/>
      <c r="AG119" s="45"/>
      <c r="AH119" s="45"/>
      <c r="AP119" s="39"/>
      <c r="AQ119" s="39"/>
      <c r="AR119" s="39"/>
      <c r="AU119" s="84"/>
      <c r="AV119" s="62"/>
      <c r="AW119" s="95"/>
      <c r="AX119" s="95"/>
      <c r="AY119" s="95"/>
      <c r="AZ119" s="95"/>
      <c r="BA119" s="95"/>
      <c r="BB119" s="95"/>
      <c r="BC119" s="4"/>
      <c r="BT119" s="39"/>
      <c r="BU119" s="39"/>
      <c r="BV119" s="39"/>
      <c r="BY119" s="88"/>
      <c r="BZ119" s="78"/>
    </row>
    <row r="120" spans="1:78" ht="18" customHeight="1" thickBot="1" x14ac:dyDescent="0.3">
      <c r="A120" s="64">
        <f t="shared" ref="A120:B120" si="122">A112+1</f>
        <v>16</v>
      </c>
      <c r="B120" s="8">
        <f t="shared" si="122"/>
        <v>44906</v>
      </c>
      <c r="C120" s="81"/>
      <c r="D120" s="81"/>
      <c r="E120" s="81"/>
      <c r="F120" s="81"/>
      <c r="G120" s="82"/>
      <c r="I120" s="81"/>
      <c r="J120" s="81"/>
      <c r="K120" s="81"/>
      <c r="L120" s="81"/>
      <c r="M120" s="81"/>
      <c r="Q120" s="19"/>
      <c r="R120" s="18"/>
      <c r="S120" s="18"/>
      <c r="T120" s="18"/>
      <c r="U120" s="18"/>
      <c r="V120" s="13"/>
      <c r="W120" s="13"/>
      <c r="X120" s="13"/>
      <c r="Y120" s="13"/>
      <c r="Z120" s="25"/>
      <c r="AA120" s="25"/>
      <c r="AB120" s="25"/>
      <c r="AF120" s="45"/>
      <c r="AG120" s="45"/>
      <c r="AH120" s="45"/>
      <c r="AP120" s="39"/>
      <c r="AQ120" s="39"/>
      <c r="AR120" s="39"/>
      <c r="AU120" s="84"/>
      <c r="AV120" s="64">
        <f t="shared" ref="AV120:AW120" si="123">AV112+1</f>
        <v>16</v>
      </c>
      <c r="AW120" s="8">
        <f t="shared" si="123"/>
        <v>44906</v>
      </c>
      <c r="AX120" s="94"/>
      <c r="AY120" s="94"/>
      <c r="AZ120" s="94"/>
      <c r="BA120" s="94"/>
      <c r="BB120" s="95"/>
      <c r="BT120" s="39"/>
      <c r="BU120" s="39"/>
      <c r="BV120" s="39"/>
      <c r="BY120" s="88"/>
      <c r="BZ120" s="78"/>
    </row>
    <row r="121" spans="1:78" ht="18" customHeight="1" x14ac:dyDescent="0.25">
      <c r="A121" s="57" t="s">
        <v>0</v>
      </c>
      <c r="B121" s="58" t="s">
        <v>1</v>
      </c>
      <c r="C121" s="58" t="s">
        <v>2</v>
      </c>
      <c r="D121" s="58" t="s">
        <v>3</v>
      </c>
      <c r="E121" s="58" t="s">
        <v>4</v>
      </c>
      <c r="F121" s="58" t="s">
        <v>5</v>
      </c>
      <c r="G121" s="59" t="s">
        <v>6</v>
      </c>
      <c r="I121" s="81"/>
      <c r="J121" s="81"/>
      <c r="K121" s="81"/>
      <c r="L121" s="81"/>
      <c r="M121" s="81"/>
      <c r="Q121" s="19"/>
      <c r="R121" s="18"/>
      <c r="S121" s="18"/>
      <c r="T121" s="18"/>
      <c r="U121" s="18"/>
      <c r="V121" s="13"/>
      <c r="W121" s="13"/>
      <c r="X121" s="13"/>
      <c r="Y121" s="13"/>
      <c r="Z121" s="25"/>
      <c r="AA121" s="25"/>
      <c r="AB121" s="25"/>
      <c r="AF121" s="45"/>
      <c r="AG121" s="45"/>
      <c r="AH121" s="45"/>
      <c r="AP121" s="39"/>
      <c r="AQ121" s="39"/>
      <c r="AR121" s="39"/>
      <c r="AU121" s="84"/>
      <c r="AV121" s="57" t="s">
        <v>0</v>
      </c>
      <c r="AW121" s="58" t="s">
        <v>1</v>
      </c>
      <c r="AX121" s="58" t="s">
        <v>2</v>
      </c>
      <c r="AY121" s="58" t="s">
        <v>3</v>
      </c>
      <c r="AZ121" s="58" t="s">
        <v>4</v>
      </c>
      <c r="BA121" s="58" t="s">
        <v>5</v>
      </c>
      <c r="BB121" s="59" t="s">
        <v>6</v>
      </c>
      <c r="BT121" s="39"/>
      <c r="BU121" s="39"/>
      <c r="BV121" s="39"/>
      <c r="BY121" s="88"/>
      <c r="BZ121" s="78"/>
    </row>
    <row r="122" spans="1:78" ht="18" customHeight="1" x14ac:dyDescent="0.25">
      <c r="A122" s="7" t="s">
        <v>7</v>
      </c>
      <c r="B122" s="48">
        <v>490</v>
      </c>
      <c r="C122" s="48">
        <v>490</v>
      </c>
      <c r="D122" s="48">
        <v>490</v>
      </c>
      <c r="E122" s="48">
        <v>490</v>
      </c>
      <c r="F122" s="48">
        <v>490</v>
      </c>
      <c r="G122" s="52">
        <v>490</v>
      </c>
      <c r="I122" s="81"/>
      <c r="J122" s="81"/>
      <c r="K122" s="81"/>
      <c r="L122" s="81"/>
      <c r="M122" s="81"/>
      <c r="Q122" s="19"/>
      <c r="R122" s="18"/>
      <c r="S122" s="18"/>
      <c r="T122" s="18"/>
      <c r="U122" s="18"/>
      <c r="V122" s="13"/>
      <c r="W122" s="13"/>
      <c r="X122" s="13"/>
      <c r="Y122" s="13"/>
      <c r="Z122" s="25"/>
      <c r="AA122" s="25"/>
      <c r="AB122" s="25"/>
      <c r="AF122" s="45"/>
      <c r="AG122" s="45"/>
      <c r="AH122" s="45"/>
      <c r="AP122" s="39"/>
      <c r="AQ122" s="39"/>
      <c r="AR122" s="39"/>
      <c r="AU122" s="84"/>
      <c r="AV122" s="7" t="s">
        <v>7</v>
      </c>
      <c r="AW122" s="48">
        <v>490</v>
      </c>
      <c r="AX122" s="48">
        <v>490</v>
      </c>
      <c r="AY122" s="48">
        <v>490</v>
      </c>
      <c r="AZ122" s="48">
        <v>490</v>
      </c>
      <c r="BA122" s="48">
        <v>490</v>
      </c>
      <c r="BB122" s="52">
        <v>490</v>
      </c>
      <c r="BT122" s="39"/>
      <c r="BU122" s="39"/>
      <c r="BV122" s="39"/>
      <c r="BY122" s="88"/>
      <c r="BZ122" s="78"/>
    </row>
    <row r="123" spans="1:78" ht="18" customHeight="1" x14ac:dyDescent="0.25">
      <c r="A123" s="7" t="s">
        <v>8</v>
      </c>
      <c r="B123" s="10">
        <v>41465</v>
      </c>
      <c r="C123" s="10">
        <v>35420</v>
      </c>
      <c r="D123" s="10">
        <v>39540</v>
      </c>
      <c r="E123" s="10">
        <v>39210</v>
      </c>
      <c r="F123" s="10">
        <v>38540</v>
      </c>
      <c r="G123" s="11">
        <f>SUM(B123:F123)</f>
        <v>194175</v>
      </c>
      <c r="I123" s="81" t="s">
        <v>29</v>
      </c>
      <c r="J123" s="81"/>
      <c r="K123" s="81"/>
      <c r="L123" s="81"/>
      <c r="M123" s="81"/>
      <c r="R123" s="81"/>
      <c r="S123" s="81"/>
      <c r="T123" s="81"/>
      <c r="U123" s="81"/>
      <c r="AF123" s="45"/>
      <c r="AG123" s="45"/>
      <c r="AH123" s="45"/>
      <c r="AP123" s="39"/>
      <c r="AQ123" s="39"/>
      <c r="AR123" s="39"/>
      <c r="AU123" s="84"/>
      <c r="AV123" s="7" t="s">
        <v>8</v>
      </c>
      <c r="AW123" s="10">
        <v>52240</v>
      </c>
      <c r="AX123" s="10">
        <v>51250</v>
      </c>
      <c r="AY123" s="10">
        <v>51560</v>
      </c>
      <c r="AZ123" s="10">
        <v>53140</v>
      </c>
      <c r="BA123" s="10">
        <v>53280</v>
      </c>
      <c r="BB123" s="11">
        <f>SUM(AW123:BA123)</f>
        <v>261470</v>
      </c>
      <c r="BT123" s="39"/>
      <c r="BU123" s="39"/>
      <c r="BV123" s="39"/>
      <c r="BY123" s="88"/>
      <c r="BZ123" s="78"/>
    </row>
    <row r="124" spans="1:78" ht="18" customHeight="1" x14ac:dyDescent="0.25">
      <c r="A124" s="7" t="s">
        <v>9</v>
      </c>
      <c r="B124" s="10">
        <v>80</v>
      </c>
      <c r="C124" s="10">
        <v>80</v>
      </c>
      <c r="D124" s="10">
        <v>80</v>
      </c>
      <c r="E124" s="10">
        <v>80</v>
      </c>
      <c r="F124" s="10">
        <v>80</v>
      </c>
      <c r="G124" s="11">
        <f>SUM(B124:F124)</f>
        <v>400</v>
      </c>
      <c r="I124" s="81">
        <v>438</v>
      </c>
      <c r="J124" s="81">
        <v>441</v>
      </c>
      <c r="K124" s="81">
        <v>447</v>
      </c>
      <c r="L124" s="81">
        <v>450</v>
      </c>
      <c r="M124" s="81">
        <v>453</v>
      </c>
      <c r="N124" s="9">
        <v>463</v>
      </c>
      <c r="O124" s="9">
        <v>468</v>
      </c>
      <c r="P124" s="9">
        <v>471</v>
      </c>
      <c r="Q124" s="9">
        <v>473</v>
      </c>
      <c r="R124" s="81">
        <v>476</v>
      </c>
      <c r="S124" s="81">
        <v>478</v>
      </c>
      <c r="T124" s="81">
        <v>482</v>
      </c>
      <c r="U124" s="81">
        <v>485</v>
      </c>
      <c r="V124" s="17" t="s">
        <v>43</v>
      </c>
      <c r="W124" s="17" t="s">
        <v>44</v>
      </c>
      <c r="X124" s="17" t="s">
        <v>46</v>
      </c>
      <c r="Y124" s="17" t="s">
        <v>47</v>
      </c>
      <c r="Z124" s="23" t="s">
        <v>52</v>
      </c>
      <c r="AA124" s="23" t="s">
        <v>54</v>
      </c>
      <c r="AB124" s="23" t="s">
        <v>57</v>
      </c>
      <c r="AC124" s="39" t="s">
        <v>58</v>
      </c>
      <c r="AD124" s="39" t="s">
        <v>60</v>
      </c>
      <c r="AE124" s="39" t="s">
        <v>62</v>
      </c>
      <c r="AF124" s="45" t="s">
        <v>64</v>
      </c>
      <c r="AG124" s="45" t="s">
        <v>65</v>
      </c>
      <c r="AH124" s="45" t="s">
        <v>66</v>
      </c>
      <c r="AI124" s="74" t="s">
        <v>67</v>
      </c>
      <c r="AJ124" s="74" t="s">
        <v>68</v>
      </c>
      <c r="AK124" s="74" t="s">
        <v>69</v>
      </c>
      <c r="AL124" s="23" t="s">
        <v>70</v>
      </c>
      <c r="AM124" s="23" t="s">
        <v>71</v>
      </c>
      <c r="AN124" s="23" t="s">
        <v>72</v>
      </c>
      <c r="AO124" s="23" t="s">
        <v>73</v>
      </c>
      <c r="AP124" s="39" t="s">
        <v>74</v>
      </c>
      <c r="AQ124" s="39" t="s">
        <v>88</v>
      </c>
      <c r="AR124" s="39" t="s">
        <v>90</v>
      </c>
      <c r="AS124" s="87" t="s">
        <v>92</v>
      </c>
      <c r="AT124" s="87" t="s">
        <v>95</v>
      </c>
      <c r="AU124" s="84" t="s">
        <v>96</v>
      </c>
      <c r="AV124" s="7" t="s">
        <v>9</v>
      </c>
      <c r="AW124" s="10">
        <v>80</v>
      </c>
      <c r="AX124" s="10">
        <v>80</v>
      </c>
      <c r="AY124" s="10">
        <v>80</v>
      </c>
      <c r="AZ124" s="10">
        <v>80</v>
      </c>
      <c r="BA124" s="10">
        <v>80</v>
      </c>
      <c r="BB124" s="11">
        <f>SUM(AW124:BA124)</f>
        <v>400</v>
      </c>
      <c r="BD124" s="23" t="s">
        <v>53</v>
      </c>
      <c r="BE124" s="23" t="s">
        <v>55</v>
      </c>
      <c r="BF124" s="34" t="s">
        <v>56</v>
      </c>
      <c r="BG124" s="39" t="s">
        <v>59</v>
      </c>
      <c r="BH124" s="39" t="s">
        <v>61</v>
      </c>
      <c r="BI124" s="39" t="s">
        <v>63</v>
      </c>
      <c r="BJ124" s="45" t="s">
        <v>76</v>
      </c>
      <c r="BK124" s="45" t="s">
        <v>77</v>
      </c>
      <c r="BL124" s="45" t="s">
        <v>78</v>
      </c>
      <c r="BM124" s="74" t="s">
        <v>79</v>
      </c>
      <c r="BN124" s="74" t="s">
        <v>80</v>
      </c>
      <c r="BO124" s="74" t="s">
        <v>81</v>
      </c>
      <c r="BP124" s="23" t="s">
        <v>82</v>
      </c>
      <c r="BQ124" s="23" t="s">
        <v>83</v>
      </c>
      <c r="BR124" s="23" t="s">
        <v>84</v>
      </c>
      <c r="BS124" s="23" t="s">
        <v>85</v>
      </c>
      <c r="BT124" s="39" t="s">
        <v>86</v>
      </c>
      <c r="BU124" s="39" t="s">
        <v>89</v>
      </c>
      <c r="BV124" s="39" t="s">
        <v>91</v>
      </c>
      <c r="BW124" s="87" t="s">
        <v>93</v>
      </c>
      <c r="BX124" s="87" t="s">
        <v>94</v>
      </c>
      <c r="BY124" s="87" t="s">
        <v>97</v>
      </c>
      <c r="BZ124" s="78"/>
    </row>
    <row r="125" spans="1:78" ht="18" customHeight="1" x14ac:dyDescent="0.25">
      <c r="A125" s="7" t="s">
        <v>10</v>
      </c>
      <c r="B125" s="6">
        <f>B123/B124</f>
        <v>518.3125</v>
      </c>
      <c r="C125" s="6">
        <f>C123/C124</f>
        <v>442.75</v>
      </c>
      <c r="D125" s="6">
        <f>D123/D124</f>
        <v>494.25</v>
      </c>
      <c r="E125" s="6">
        <f>E123/E124</f>
        <v>490.125</v>
      </c>
      <c r="F125" s="6">
        <f t="shared" ref="F125" si="124">F123/F124</f>
        <v>481.75</v>
      </c>
      <c r="G125" s="12">
        <f>G123/G124</f>
        <v>485.4375</v>
      </c>
      <c r="H125" s="2" t="s">
        <v>10</v>
      </c>
      <c r="I125" s="18">
        <v>548.16999999999996</v>
      </c>
      <c r="J125" s="18">
        <v>563.75</v>
      </c>
      <c r="K125" s="18">
        <v>534.54</v>
      </c>
      <c r="L125" s="18">
        <v>445.33</v>
      </c>
      <c r="M125" s="18">
        <v>527</v>
      </c>
      <c r="N125" s="19">
        <v>522.13</v>
      </c>
      <c r="O125" s="19">
        <v>494.44</v>
      </c>
      <c r="P125" s="19">
        <v>509.1</v>
      </c>
      <c r="Q125" s="19">
        <v>449.95</v>
      </c>
      <c r="R125" s="18">
        <v>508.93</v>
      </c>
      <c r="S125" s="18">
        <v>514.83000000000004</v>
      </c>
      <c r="T125" s="18">
        <v>499.31</v>
      </c>
      <c r="U125" s="18">
        <v>448.6</v>
      </c>
      <c r="V125" s="13">
        <v>469.63</v>
      </c>
      <c r="W125" s="13">
        <v>440.76</v>
      </c>
      <c r="X125" s="13">
        <v>477.13</v>
      </c>
      <c r="Y125" s="13">
        <v>517.55999999999995</v>
      </c>
      <c r="Z125" s="25">
        <v>582.03125</v>
      </c>
      <c r="AA125" s="25">
        <v>586</v>
      </c>
      <c r="AB125" s="30">
        <v>554.33333333333337</v>
      </c>
      <c r="AC125" s="40">
        <v>582.78125</v>
      </c>
      <c r="AD125" s="40">
        <v>572.375</v>
      </c>
      <c r="AE125" s="40">
        <v>565.1875</v>
      </c>
      <c r="AF125" s="46">
        <v>508.29</v>
      </c>
      <c r="AG125" s="46">
        <v>551.07000000000005</v>
      </c>
      <c r="AH125" s="46">
        <v>510.33333333333331</v>
      </c>
      <c r="AI125" s="75">
        <v>460.16666666666669</v>
      </c>
      <c r="AJ125" s="75">
        <v>540</v>
      </c>
      <c r="AK125" s="75">
        <v>470.89</v>
      </c>
      <c r="AL125" s="25">
        <v>472.98</v>
      </c>
      <c r="AM125" s="25">
        <v>415.67</v>
      </c>
      <c r="AN125" s="25">
        <v>470.47</v>
      </c>
      <c r="AO125" s="25">
        <v>338.3</v>
      </c>
      <c r="AP125" s="40">
        <v>481.96666666666664</v>
      </c>
      <c r="AQ125" s="40">
        <v>555.35</v>
      </c>
      <c r="AR125" s="40">
        <v>440.2</v>
      </c>
      <c r="AS125" s="90">
        <v>575.51428571428573</v>
      </c>
      <c r="AT125" s="90">
        <v>440.53333333333336</v>
      </c>
      <c r="AU125" s="85">
        <f>G125</f>
        <v>485.4375</v>
      </c>
      <c r="AV125" s="7" t="s">
        <v>10</v>
      </c>
      <c r="AW125" s="6">
        <f>AW123/AW124</f>
        <v>653</v>
      </c>
      <c r="AX125" s="6">
        <f>AX123/AX124</f>
        <v>640.625</v>
      </c>
      <c r="AY125" s="6">
        <f>AY123/AY124</f>
        <v>644.5</v>
      </c>
      <c r="AZ125" s="6">
        <f>AZ123/AZ124</f>
        <v>664.25</v>
      </c>
      <c r="BA125" s="6">
        <f t="shared" ref="BA125" si="125">BA123/BA124</f>
        <v>666</v>
      </c>
      <c r="BB125" s="12">
        <f>BB123/BB124</f>
        <v>653.67499999999995</v>
      </c>
      <c r="BC125" s="2" t="s">
        <v>10</v>
      </c>
      <c r="BD125" s="30">
        <v>680.2</v>
      </c>
      <c r="BE125" s="30">
        <v>648.6</v>
      </c>
      <c r="BF125" s="35">
        <v>614.16666666666663</v>
      </c>
      <c r="BG125" s="40">
        <v>687.1875</v>
      </c>
      <c r="BH125" s="40">
        <v>673.5625</v>
      </c>
      <c r="BI125" s="40">
        <v>663.25</v>
      </c>
      <c r="BJ125" s="46">
        <v>578.86</v>
      </c>
      <c r="BK125" s="46">
        <v>658.2</v>
      </c>
      <c r="BL125" s="46">
        <v>620.94444444444446</v>
      </c>
      <c r="BM125" s="75">
        <v>587.16666666666663</v>
      </c>
      <c r="BN125" s="75">
        <v>609.83000000000004</v>
      </c>
      <c r="BO125" s="75">
        <v>609.22</v>
      </c>
      <c r="BP125" s="25">
        <v>563.99</v>
      </c>
      <c r="BQ125" s="25">
        <v>601.5</v>
      </c>
      <c r="BR125" s="25">
        <v>702.1</v>
      </c>
      <c r="BS125" s="25">
        <v>543.82000000000005</v>
      </c>
      <c r="BT125" s="40">
        <v>632.93666666666661</v>
      </c>
      <c r="BU125" s="40">
        <v>680.52499999999998</v>
      </c>
      <c r="BV125" s="40">
        <v>607.92499999999995</v>
      </c>
      <c r="BW125" s="90">
        <v>605.51428571428573</v>
      </c>
      <c r="BX125" s="90">
        <v>589.06666666666672</v>
      </c>
      <c r="BY125" s="90">
        <f t="shared" ref="BY125" si="126">BB125</f>
        <v>653.67499999999995</v>
      </c>
      <c r="BZ125" s="78"/>
    </row>
    <row r="126" spans="1:78" ht="18" customHeight="1" thickBot="1" x14ac:dyDescent="0.3">
      <c r="A126" s="53" t="s">
        <v>11</v>
      </c>
      <c r="B126" s="15">
        <f>B125-B117</f>
        <v>55.0625</v>
      </c>
      <c r="C126" s="15">
        <f t="shared" ref="C126:G126" si="127">C125-C117</f>
        <v>24.125</v>
      </c>
      <c r="D126" s="15">
        <f t="shared" si="127"/>
        <v>46.25</v>
      </c>
      <c r="E126" s="15">
        <f t="shared" si="127"/>
        <v>47.375</v>
      </c>
      <c r="F126" s="15">
        <f t="shared" si="127"/>
        <v>25.25</v>
      </c>
      <c r="G126" s="16">
        <f t="shared" si="127"/>
        <v>39.612500000000011</v>
      </c>
      <c r="H126" s="5" t="s">
        <v>11</v>
      </c>
      <c r="I126" s="18">
        <f>I125-I117</f>
        <v>54.669999999999959</v>
      </c>
      <c r="J126" s="18">
        <f>J125-J117</f>
        <v>62.8125</v>
      </c>
      <c r="K126" s="18">
        <f>K125-K117</f>
        <v>63.95999999999998</v>
      </c>
      <c r="L126" s="81">
        <v>44.7</v>
      </c>
      <c r="M126" s="81">
        <v>71.2</v>
      </c>
      <c r="N126" s="9">
        <v>47.4</v>
      </c>
      <c r="O126" s="9">
        <v>50.3</v>
      </c>
      <c r="P126" s="9">
        <v>37.200000000000003</v>
      </c>
      <c r="Q126" s="19">
        <v>63.182445520581098</v>
      </c>
      <c r="R126" s="18">
        <f>R125-R117</f>
        <v>71.180000000000007</v>
      </c>
      <c r="S126" s="18">
        <f>S125-S117</f>
        <v>66.590000000000032</v>
      </c>
      <c r="T126" s="18">
        <f>T125-T117</f>
        <v>56.180000000000007</v>
      </c>
      <c r="U126" s="18">
        <f>U125-U117</f>
        <v>30.600000000000023</v>
      </c>
      <c r="V126" s="13">
        <f>+V125-V117</f>
        <v>64.25</v>
      </c>
      <c r="W126" s="13">
        <f>+W125-W117</f>
        <v>46.019999999999982</v>
      </c>
      <c r="X126" s="13">
        <f>+X125-X117</f>
        <v>62.279999999999973</v>
      </c>
      <c r="Y126" s="13">
        <f>+Y125-Y117</f>
        <v>74.569999999999936</v>
      </c>
      <c r="Z126" s="25">
        <v>62.09375</v>
      </c>
      <c r="AA126" s="25">
        <v>63.277777777777828</v>
      </c>
      <c r="AB126" s="30">
        <v>64.083333333333371</v>
      </c>
      <c r="AC126" s="41">
        <v>62.90625</v>
      </c>
      <c r="AD126" s="41">
        <v>54.9375</v>
      </c>
      <c r="AE126" s="41">
        <v>51.4375</v>
      </c>
      <c r="AF126" s="47">
        <v>64.53000000000003</v>
      </c>
      <c r="AG126" s="47">
        <v>75.200000000000045</v>
      </c>
      <c r="AH126" s="47">
        <v>81.666666666666629</v>
      </c>
      <c r="AI126" s="76">
        <v>65.320816864295125</v>
      </c>
      <c r="AJ126" s="76">
        <v>85.25</v>
      </c>
      <c r="AK126" s="76">
        <v>79.860000000000014</v>
      </c>
      <c r="AL126" s="30">
        <v>56.980000000000018</v>
      </c>
      <c r="AM126" s="30">
        <v>29.220000000000027</v>
      </c>
      <c r="AN126" s="30">
        <v>50.210000000000036</v>
      </c>
      <c r="AO126" s="30">
        <v>50.400000000000034</v>
      </c>
      <c r="AP126" s="41">
        <v>30.699999999999989</v>
      </c>
      <c r="AQ126" s="41">
        <v>48.25</v>
      </c>
      <c r="AR126" s="41">
        <v>14.050000000000011</v>
      </c>
      <c r="AS126" s="91">
        <v>60.800000000000068</v>
      </c>
      <c r="AT126" s="91">
        <v>40.03333333333336</v>
      </c>
      <c r="AU126" s="86">
        <f>AU125-AU117</f>
        <v>39.612500000000011</v>
      </c>
      <c r="AV126" s="53" t="s">
        <v>11</v>
      </c>
      <c r="AW126" s="15">
        <f>AW125-AW117</f>
        <v>62.5</v>
      </c>
      <c r="AX126" s="15">
        <f t="shared" ref="AX126:BB126" si="128">AX125-AX117</f>
        <v>50.625</v>
      </c>
      <c r="AY126" s="15">
        <f t="shared" si="128"/>
        <v>54</v>
      </c>
      <c r="AZ126" s="15">
        <f t="shared" si="128"/>
        <v>81</v>
      </c>
      <c r="BA126" s="15">
        <f t="shared" si="128"/>
        <v>70.25</v>
      </c>
      <c r="BB126" s="16">
        <f t="shared" si="128"/>
        <v>63.674999999999955</v>
      </c>
      <c r="BC126" s="5" t="s">
        <v>11</v>
      </c>
      <c r="BD126" s="30">
        <v>70.2</v>
      </c>
      <c r="BE126" s="30">
        <v>47.4</v>
      </c>
      <c r="BF126" s="35">
        <v>53.041666666666629</v>
      </c>
      <c r="BG126" s="41">
        <v>77.09375</v>
      </c>
      <c r="BH126" s="41">
        <v>70.25</v>
      </c>
      <c r="BI126" s="41">
        <v>51</v>
      </c>
      <c r="BJ126" s="47">
        <v>76.580000000000041</v>
      </c>
      <c r="BK126" s="47">
        <v>74.75</v>
      </c>
      <c r="BL126" s="47">
        <v>106.62720306513415</v>
      </c>
      <c r="BM126" s="76">
        <v>84.604402515723223</v>
      </c>
      <c r="BN126" s="76">
        <v>101.72671361502353</v>
      </c>
      <c r="BO126" s="76">
        <v>117.54000000000002</v>
      </c>
      <c r="BP126" s="30">
        <v>52.319999999999993</v>
      </c>
      <c r="BQ126" s="30">
        <v>33.840000000000032</v>
      </c>
      <c r="BR126" s="30">
        <v>129.32000000000005</v>
      </c>
      <c r="BS126" s="30">
        <v>83.200000000000045</v>
      </c>
      <c r="BT126" s="41">
        <v>52.169999999999959</v>
      </c>
      <c r="BU126" s="41">
        <v>111.52499999999998</v>
      </c>
      <c r="BV126" s="41">
        <v>61.125</v>
      </c>
      <c r="BW126" s="91">
        <v>51.171428571428578</v>
      </c>
      <c r="BX126" s="91">
        <v>52.533333333333417</v>
      </c>
      <c r="BY126" s="91">
        <f t="shared" ref="BY126" si="129">BY125-BY117</f>
        <v>63.674999999999955</v>
      </c>
      <c r="BZ126" s="78"/>
    </row>
    <row r="127" spans="1:78" ht="18" customHeight="1" x14ac:dyDescent="0.25">
      <c r="A127" s="62"/>
      <c r="B127" s="82"/>
      <c r="C127" s="82"/>
      <c r="D127" s="82"/>
      <c r="E127" s="82"/>
      <c r="F127" s="82"/>
      <c r="G127" s="82"/>
      <c r="H127" s="4"/>
      <c r="I127" s="14"/>
      <c r="J127" s="14"/>
      <c r="K127" s="14"/>
      <c r="L127" s="81"/>
      <c r="M127" s="81"/>
      <c r="R127" s="81"/>
      <c r="S127" s="81"/>
      <c r="T127" s="81"/>
      <c r="U127" s="81"/>
      <c r="AF127" s="45"/>
      <c r="AG127" s="45"/>
      <c r="AH127" s="45"/>
      <c r="AP127" s="39"/>
      <c r="AQ127" s="39"/>
      <c r="AR127" s="39"/>
      <c r="AU127" s="84"/>
      <c r="AV127" s="62"/>
      <c r="AW127" s="95"/>
      <c r="AX127" s="95"/>
      <c r="AY127" s="95"/>
      <c r="AZ127" s="95"/>
      <c r="BA127" s="95"/>
      <c r="BB127" s="95"/>
      <c r="BC127" s="4"/>
      <c r="BT127" s="39"/>
      <c r="BU127" s="39"/>
      <c r="BV127" s="39"/>
      <c r="BY127" s="88"/>
      <c r="BZ127" s="78"/>
    </row>
    <row r="128" spans="1:78" ht="18" customHeight="1" thickBot="1" x14ac:dyDescent="0.3">
      <c r="A128" s="64">
        <f t="shared" ref="A128:B128" si="130">A120+1</f>
        <v>17</v>
      </c>
      <c r="B128" s="8">
        <f t="shared" si="130"/>
        <v>44907</v>
      </c>
      <c r="C128" s="81"/>
      <c r="D128" s="81"/>
      <c r="E128" s="81"/>
      <c r="F128" s="81"/>
      <c r="G128" s="82"/>
      <c r="I128" s="81"/>
      <c r="J128" s="81"/>
      <c r="K128" s="81"/>
      <c r="L128" s="81"/>
      <c r="M128" s="81"/>
      <c r="R128" s="81"/>
      <c r="S128" s="81"/>
      <c r="T128" s="81"/>
      <c r="U128" s="81"/>
      <c r="AF128" s="45"/>
      <c r="AG128" s="45"/>
      <c r="AH128" s="45"/>
      <c r="AP128" s="39"/>
      <c r="AQ128" s="39"/>
      <c r="AR128" s="39"/>
      <c r="AU128" s="84"/>
      <c r="AV128" s="64">
        <f t="shared" ref="AV128:AW128" si="131">AV120+1</f>
        <v>17</v>
      </c>
      <c r="AW128" s="8">
        <f t="shared" si="131"/>
        <v>44907</v>
      </c>
      <c r="AX128" s="94"/>
      <c r="AY128" s="94"/>
      <c r="AZ128" s="94"/>
      <c r="BA128" s="94"/>
      <c r="BB128" s="95"/>
      <c r="BT128" s="39"/>
      <c r="BU128" s="39"/>
      <c r="BV128" s="39"/>
      <c r="BY128" s="88"/>
      <c r="BZ128" s="78"/>
    </row>
    <row r="129" spans="1:78" ht="18" customHeight="1" x14ac:dyDescent="0.25">
      <c r="A129" s="57" t="s">
        <v>0</v>
      </c>
      <c r="B129" s="58" t="s">
        <v>1</v>
      </c>
      <c r="C129" s="58" t="s">
        <v>2</v>
      </c>
      <c r="D129" s="58" t="s">
        <v>3</v>
      </c>
      <c r="E129" s="58" t="s">
        <v>4</v>
      </c>
      <c r="F129" s="58" t="s">
        <v>5</v>
      </c>
      <c r="G129" s="59" t="s">
        <v>6</v>
      </c>
      <c r="I129" s="81"/>
      <c r="J129" s="81"/>
      <c r="K129" s="81"/>
      <c r="L129" s="81"/>
      <c r="M129" s="81"/>
      <c r="R129" s="81"/>
      <c r="S129" s="81"/>
      <c r="T129" s="81"/>
      <c r="U129" s="81"/>
      <c r="AF129" s="45"/>
      <c r="AG129" s="45"/>
      <c r="AH129" s="45"/>
      <c r="AP129" s="39"/>
      <c r="AQ129" s="39"/>
      <c r="AR129" s="39"/>
      <c r="AU129" s="84"/>
      <c r="AV129" s="57" t="s">
        <v>0</v>
      </c>
      <c r="AW129" s="58" t="s">
        <v>1</v>
      </c>
      <c r="AX129" s="58" t="s">
        <v>2</v>
      </c>
      <c r="AY129" s="58" t="s">
        <v>3</v>
      </c>
      <c r="AZ129" s="58" t="s">
        <v>4</v>
      </c>
      <c r="BA129" s="58" t="s">
        <v>5</v>
      </c>
      <c r="BB129" s="59" t="s">
        <v>6</v>
      </c>
      <c r="BT129" s="39"/>
      <c r="BU129" s="39"/>
      <c r="BV129" s="39"/>
      <c r="BY129" s="88"/>
      <c r="BZ129" s="78"/>
    </row>
    <row r="130" spans="1:78" ht="18" customHeight="1" x14ac:dyDescent="0.25">
      <c r="A130" s="7" t="s">
        <v>7</v>
      </c>
      <c r="B130" s="48">
        <v>490</v>
      </c>
      <c r="C130" s="48">
        <v>490</v>
      </c>
      <c r="D130" s="48">
        <v>490</v>
      </c>
      <c r="E130" s="48">
        <v>490</v>
      </c>
      <c r="F130" s="48">
        <v>490</v>
      </c>
      <c r="G130" s="52">
        <v>490</v>
      </c>
      <c r="I130" s="81"/>
      <c r="J130" s="81"/>
      <c r="K130" s="81"/>
      <c r="L130" s="81"/>
      <c r="M130" s="81"/>
      <c r="R130" s="81"/>
      <c r="S130" s="81"/>
      <c r="T130" s="81"/>
      <c r="U130" s="81"/>
      <c r="AF130" s="45"/>
      <c r="AG130" s="45"/>
      <c r="AH130" s="45"/>
      <c r="AP130" s="39"/>
      <c r="AQ130" s="39"/>
      <c r="AR130" s="39"/>
      <c r="AU130" s="84"/>
      <c r="AV130" s="7" t="s">
        <v>7</v>
      </c>
      <c r="AW130" s="48">
        <v>490</v>
      </c>
      <c r="AX130" s="48">
        <v>490</v>
      </c>
      <c r="AY130" s="48">
        <v>490</v>
      </c>
      <c r="AZ130" s="48">
        <v>490</v>
      </c>
      <c r="BA130" s="48">
        <v>490</v>
      </c>
      <c r="BB130" s="52">
        <v>490</v>
      </c>
      <c r="BT130" s="39"/>
      <c r="BU130" s="39"/>
      <c r="BV130" s="39"/>
      <c r="BY130" s="88"/>
      <c r="BZ130" s="78"/>
    </row>
    <row r="131" spans="1:78" ht="18" customHeight="1" x14ac:dyDescent="0.25">
      <c r="A131" s="7" t="s">
        <v>8</v>
      </c>
      <c r="B131" s="10">
        <v>44860</v>
      </c>
      <c r="C131" s="10">
        <v>40000</v>
      </c>
      <c r="D131" s="10">
        <v>42320</v>
      </c>
      <c r="E131" s="10">
        <v>42140</v>
      </c>
      <c r="F131" s="10">
        <v>42160</v>
      </c>
      <c r="G131" s="11">
        <f>SUM(B131:F131)</f>
        <v>211480</v>
      </c>
      <c r="I131" s="81" t="s">
        <v>30</v>
      </c>
      <c r="J131" s="81"/>
      <c r="K131" s="81"/>
      <c r="L131" s="81"/>
      <c r="M131" s="81"/>
      <c r="R131" s="81"/>
      <c r="S131" s="81"/>
      <c r="T131" s="81"/>
      <c r="U131" s="81"/>
      <c r="AF131" s="45"/>
      <c r="AG131" s="45"/>
      <c r="AH131" s="45"/>
      <c r="AP131" s="39"/>
      <c r="AQ131" s="39"/>
      <c r="AR131" s="39"/>
      <c r="AU131" s="84"/>
      <c r="AV131" s="7" t="s">
        <v>8</v>
      </c>
      <c r="AW131" s="10">
        <v>54960</v>
      </c>
      <c r="AX131" s="10">
        <v>54380</v>
      </c>
      <c r="AY131" s="10">
        <v>54400</v>
      </c>
      <c r="AZ131" s="10">
        <v>53260</v>
      </c>
      <c r="BA131" s="10">
        <v>54800</v>
      </c>
      <c r="BB131" s="11">
        <f>SUM(AW131:BA131)</f>
        <v>271800</v>
      </c>
      <c r="BT131" s="39"/>
      <c r="BU131" s="39"/>
      <c r="BV131" s="39"/>
      <c r="BY131" s="88"/>
      <c r="BZ131" s="78"/>
    </row>
    <row r="132" spans="1:78" ht="18" customHeight="1" x14ac:dyDescent="0.25">
      <c r="A132" s="7" t="s">
        <v>9</v>
      </c>
      <c r="B132" s="10">
        <v>80</v>
      </c>
      <c r="C132" s="10">
        <v>80</v>
      </c>
      <c r="D132" s="10">
        <v>80</v>
      </c>
      <c r="E132" s="10">
        <v>80</v>
      </c>
      <c r="F132" s="10">
        <v>80</v>
      </c>
      <c r="G132" s="11">
        <f>SUM(B132:F132)</f>
        <v>400</v>
      </c>
      <c r="I132" s="81">
        <v>438</v>
      </c>
      <c r="J132" s="81">
        <v>441</v>
      </c>
      <c r="K132" s="81">
        <v>447</v>
      </c>
      <c r="L132" s="81">
        <v>450</v>
      </c>
      <c r="M132" s="81">
        <v>453</v>
      </c>
      <c r="N132" s="9">
        <v>463</v>
      </c>
      <c r="O132" s="9">
        <v>468</v>
      </c>
      <c r="P132" s="9">
        <v>471</v>
      </c>
      <c r="Q132" s="9">
        <v>473</v>
      </c>
      <c r="R132" s="81">
        <v>476</v>
      </c>
      <c r="S132" s="81">
        <v>478</v>
      </c>
      <c r="T132" s="81">
        <v>482</v>
      </c>
      <c r="U132" s="81">
        <v>485</v>
      </c>
      <c r="V132" s="17" t="s">
        <v>43</v>
      </c>
      <c r="W132" s="17" t="s">
        <v>44</v>
      </c>
      <c r="X132" s="17" t="s">
        <v>46</v>
      </c>
      <c r="Y132" s="17" t="s">
        <v>47</v>
      </c>
      <c r="Z132" s="23" t="s">
        <v>52</v>
      </c>
      <c r="AA132" s="23" t="s">
        <v>54</v>
      </c>
      <c r="AB132" s="23" t="s">
        <v>57</v>
      </c>
      <c r="AC132" s="39" t="s">
        <v>58</v>
      </c>
      <c r="AD132" s="39" t="s">
        <v>60</v>
      </c>
      <c r="AE132" s="39" t="s">
        <v>62</v>
      </c>
      <c r="AF132" s="45" t="s">
        <v>64</v>
      </c>
      <c r="AG132" s="45" t="s">
        <v>65</v>
      </c>
      <c r="AH132" s="45" t="s">
        <v>66</v>
      </c>
      <c r="AI132" s="74" t="s">
        <v>67</v>
      </c>
      <c r="AJ132" s="74" t="s">
        <v>68</v>
      </c>
      <c r="AK132" s="74" t="s">
        <v>69</v>
      </c>
      <c r="AL132" s="23" t="s">
        <v>70</v>
      </c>
      <c r="AM132" s="23" t="s">
        <v>71</v>
      </c>
      <c r="AN132" s="23" t="s">
        <v>72</v>
      </c>
      <c r="AO132" s="23" t="s">
        <v>73</v>
      </c>
      <c r="AP132" s="39" t="s">
        <v>74</v>
      </c>
      <c r="AQ132" s="39" t="s">
        <v>88</v>
      </c>
      <c r="AR132" s="39" t="s">
        <v>90</v>
      </c>
      <c r="AS132" s="87" t="s">
        <v>92</v>
      </c>
      <c r="AT132" s="87" t="s">
        <v>95</v>
      </c>
      <c r="AU132" s="84" t="s">
        <v>96</v>
      </c>
      <c r="AV132" s="7" t="s">
        <v>9</v>
      </c>
      <c r="AW132" s="10">
        <v>75</v>
      </c>
      <c r="AX132" s="10">
        <v>75</v>
      </c>
      <c r="AY132" s="10">
        <v>75</v>
      </c>
      <c r="AZ132" s="10">
        <v>75</v>
      </c>
      <c r="BA132" s="10">
        <v>75</v>
      </c>
      <c r="BB132" s="11">
        <f>SUM(AW132:BA132)</f>
        <v>375</v>
      </c>
      <c r="BD132" s="23" t="s">
        <v>53</v>
      </c>
      <c r="BE132" s="23" t="s">
        <v>55</v>
      </c>
      <c r="BF132" s="34" t="s">
        <v>56</v>
      </c>
      <c r="BG132" s="39" t="s">
        <v>59</v>
      </c>
      <c r="BH132" s="39" t="s">
        <v>61</v>
      </c>
      <c r="BI132" s="39" t="s">
        <v>63</v>
      </c>
      <c r="BJ132" s="45" t="s">
        <v>76</v>
      </c>
      <c r="BK132" s="45" t="s">
        <v>77</v>
      </c>
      <c r="BL132" s="45" t="s">
        <v>78</v>
      </c>
      <c r="BM132" s="74" t="s">
        <v>79</v>
      </c>
      <c r="BN132" s="74" t="s">
        <v>80</v>
      </c>
      <c r="BO132" s="74" t="s">
        <v>81</v>
      </c>
      <c r="BP132" s="23" t="s">
        <v>82</v>
      </c>
      <c r="BQ132" s="23" t="s">
        <v>83</v>
      </c>
      <c r="BR132" s="23" t="s">
        <v>84</v>
      </c>
      <c r="BS132" s="23" t="s">
        <v>85</v>
      </c>
      <c r="BT132" s="39" t="s">
        <v>86</v>
      </c>
      <c r="BU132" s="39" t="s">
        <v>89</v>
      </c>
      <c r="BV132" s="39" t="s">
        <v>91</v>
      </c>
      <c r="BW132" s="87" t="s">
        <v>93</v>
      </c>
      <c r="BX132" s="87" t="s">
        <v>94</v>
      </c>
      <c r="BY132" s="87" t="s">
        <v>97</v>
      </c>
      <c r="BZ132" s="78"/>
    </row>
    <row r="133" spans="1:78" ht="18" customHeight="1" x14ac:dyDescent="0.25">
      <c r="A133" s="7" t="s">
        <v>10</v>
      </c>
      <c r="B133" s="6">
        <f>B131/B132</f>
        <v>560.75</v>
      </c>
      <c r="C133" s="6">
        <f>C131/C132</f>
        <v>500</v>
      </c>
      <c r="D133" s="6">
        <f>D131/D132</f>
        <v>529</v>
      </c>
      <c r="E133" s="6">
        <f>E131/E132</f>
        <v>526.75</v>
      </c>
      <c r="F133" s="6">
        <f t="shared" ref="F133" si="132">F131/F132</f>
        <v>527</v>
      </c>
      <c r="G133" s="12">
        <f>G131/G132</f>
        <v>528.70000000000005</v>
      </c>
      <c r="H133" s="2" t="s">
        <v>10</v>
      </c>
      <c r="I133" s="18">
        <v>578.33000000000004</v>
      </c>
      <c r="J133" s="18">
        <v>612.79999999999995</v>
      </c>
      <c r="K133" s="18">
        <v>591.04</v>
      </c>
      <c r="L133" s="18">
        <v>499.2</v>
      </c>
      <c r="M133" s="18">
        <v>573.78</v>
      </c>
      <c r="N133" s="19">
        <v>568.63</v>
      </c>
      <c r="O133" s="19">
        <v>564.39</v>
      </c>
      <c r="P133" s="19">
        <v>559.22</v>
      </c>
      <c r="Q133" s="19">
        <v>503.35</v>
      </c>
      <c r="R133" s="18">
        <v>558.13</v>
      </c>
      <c r="S133" s="18">
        <v>559.29</v>
      </c>
      <c r="T133" s="18">
        <v>546.16999999999996</v>
      </c>
      <c r="U133" s="18">
        <v>495.3</v>
      </c>
      <c r="V133" s="13">
        <v>518.6</v>
      </c>
      <c r="W133" s="13">
        <v>511.91</v>
      </c>
      <c r="X133" s="13">
        <v>544.42999999999995</v>
      </c>
      <c r="Y133" s="13">
        <v>559.05999999999995</v>
      </c>
      <c r="Z133" s="30">
        <v>620.21875</v>
      </c>
      <c r="AA133" s="30">
        <v>627.44000000000005</v>
      </c>
      <c r="AB133" s="30">
        <v>584.91999999999996</v>
      </c>
      <c r="AC133" s="40">
        <v>636.6875</v>
      </c>
      <c r="AD133" s="40">
        <v>650.25</v>
      </c>
      <c r="AE133" s="40">
        <v>634.75</v>
      </c>
      <c r="AF133" s="46">
        <v>565.09</v>
      </c>
      <c r="AG133" s="46">
        <v>599.79999999999995</v>
      </c>
      <c r="AH133" s="46">
        <v>573</v>
      </c>
      <c r="AI133" s="75">
        <v>511</v>
      </c>
      <c r="AJ133" s="75">
        <v>575.21</v>
      </c>
      <c r="AK133" s="75">
        <v>511.67</v>
      </c>
      <c r="AL133" s="25">
        <v>523.04</v>
      </c>
      <c r="AM133" s="25">
        <v>487.05</v>
      </c>
      <c r="AN133" s="25">
        <v>520.70000000000005</v>
      </c>
      <c r="AO133" s="25">
        <v>364.44</v>
      </c>
      <c r="AP133" s="40">
        <v>536.1</v>
      </c>
      <c r="AQ133" s="40">
        <v>622.75</v>
      </c>
      <c r="AR133" s="40">
        <v>524.77499999999998</v>
      </c>
      <c r="AS133" s="90">
        <v>644.82857142857142</v>
      </c>
      <c r="AT133" s="90">
        <v>509.46666666666664</v>
      </c>
      <c r="AU133" s="85">
        <f>G133</f>
        <v>528.70000000000005</v>
      </c>
      <c r="AV133" s="7" t="s">
        <v>10</v>
      </c>
      <c r="AW133" s="6">
        <f>AW131/AW132</f>
        <v>732.8</v>
      </c>
      <c r="AX133" s="6">
        <f>AX131/AX132</f>
        <v>725.06666666666672</v>
      </c>
      <c r="AY133" s="6">
        <f>AY131/AY132</f>
        <v>725.33333333333337</v>
      </c>
      <c r="AZ133" s="6">
        <f>AZ131/AZ132</f>
        <v>710.13333333333333</v>
      </c>
      <c r="BA133" s="6">
        <f t="shared" ref="BA133" si="133">BA131/BA132</f>
        <v>730.66666666666663</v>
      </c>
      <c r="BB133" s="12">
        <f>BB131/BB132</f>
        <v>724.8</v>
      </c>
      <c r="BC133" s="2" t="s">
        <v>10</v>
      </c>
      <c r="BD133" s="30">
        <v>765.7</v>
      </c>
      <c r="BE133" s="23">
        <v>676</v>
      </c>
      <c r="BF133" s="34">
        <v>693</v>
      </c>
      <c r="BG133" s="40">
        <v>764.15625</v>
      </c>
      <c r="BH133" s="40">
        <v>737.875</v>
      </c>
      <c r="BI133" s="40">
        <v>725.19</v>
      </c>
      <c r="BJ133" s="46">
        <v>645.80999999999995</v>
      </c>
      <c r="BK133" s="46">
        <v>714.8</v>
      </c>
      <c r="BL133" s="46">
        <v>681.4</v>
      </c>
      <c r="BM133" s="75">
        <v>655.20833333333337</v>
      </c>
      <c r="BN133" s="75">
        <v>651.83000000000004</v>
      </c>
      <c r="BO133" s="75">
        <v>665.36</v>
      </c>
      <c r="BP133" s="25">
        <v>638.79</v>
      </c>
      <c r="BQ133" s="25">
        <v>663.36</v>
      </c>
      <c r="BR133" s="25">
        <v>696.38</v>
      </c>
      <c r="BS133" s="25">
        <v>590.48</v>
      </c>
      <c r="BT133" s="40">
        <v>680.0333333333333</v>
      </c>
      <c r="BU133" s="40">
        <v>762.15</v>
      </c>
      <c r="BV133" s="40">
        <v>714.625</v>
      </c>
      <c r="BW133" s="90">
        <v>679.39285714285711</v>
      </c>
      <c r="BX133" s="90">
        <v>669.26666666666665</v>
      </c>
      <c r="BY133" s="90">
        <f>BB133</f>
        <v>724.8</v>
      </c>
      <c r="BZ133" s="78"/>
    </row>
    <row r="134" spans="1:78" ht="18" customHeight="1" thickBot="1" x14ac:dyDescent="0.3">
      <c r="A134" s="53" t="s">
        <v>11</v>
      </c>
      <c r="B134" s="15">
        <f>B133-B125</f>
        <v>42.4375</v>
      </c>
      <c r="C134" s="15">
        <f t="shared" ref="C134:G134" si="134">C133-C125</f>
        <v>57.25</v>
      </c>
      <c r="D134" s="15">
        <f t="shared" si="134"/>
        <v>34.75</v>
      </c>
      <c r="E134" s="15">
        <f t="shared" si="134"/>
        <v>36.625</v>
      </c>
      <c r="F134" s="15">
        <f t="shared" si="134"/>
        <v>45.25</v>
      </c>
      <c r="G134" s="16">
        <f t="shared" si="134"/>
        <v>43.262500000000045</v>
      </c>
      <c r="H134" s="5" t="s">
        <v>11</v>
      </c>
      <c r="I134" s="18">
        <f>I133-I125</f>
        <v>30.160000000000082</v>
      </c>
      <c r="J134" s="18">
        <f>J133-J125</f>
        <v>49.049999999999955</v>
      </c>
      <c r="K134" s="18">
        <f>K133-K125</f>
        <v>56.5</v>
      </c>
      <c r="L134" s="81">
        <v>53.9</v>
      </c>
      <c r="M134" s="81">
        <v>46.78</v>
      </c>
      <c r="N134" s="9">
        <v>46.5</v>
      </c>
      <c r="O134" s="9" t="s">
        <v>31</v>
      </c>
      <c r="P134" s="9">
        <v>50.1</v>
      </c>
      <c r="Q134" s="19">
        <v>53.400000000000034</v>
      </c>
      <c r="R134" s="18">
        <f>R133-R125</f>
        <v>49.199999999999989</v>
      </c>
      <c r="S134" s="18">
        <f>S133-S125</f>
        <v>44.459999999999923</v>
      </c>
      <c r="T134" s="18">
        <f>T133-T125</f>
        <v>46.859999999999957</v>
      </c>
      <c r="U134" s="18">
        <f>U133-U125</f>
        <v>46.699999999999989</v>
      </c>
      <c r="V134" s="13">
        <f>+V133-V125</f>
        <v>48.970000000000027</v>
      </c>
      <c r="W134" s="13">
        <f>+W133-W125</f>
        <v>71.150000000000034</v>
      </c>
      <c r="X134" s="13">
        <f>+X133-X125</f>
        <v>67.299999999999955</v>
      </c>
      <c r="Y134" s="13">
        <f>+Y133-Y125</f>
        <v>41.5</v>
      </c>
      <c r="Z134" s="30">
        <v>38.1875</v>
      </c>
      <c r="AA134" s="30">
        <v>41.440000000000055</v>
      </c>
      <c r="AB134" s="30">
        <v>30.6</v>
      </c>
      <c r="AC134" s="41">
        <v>53.90625</v>
      </c>
      <c r="AD134" s="41">
        <v>77.875</v>
      </c>
      <c r="AE134" s="41">
        <v>69.5625</v>
      </c>
      <c r="AF134" s="47">
        <v>56.800000000000011</v>
      </c>
      <c r="AG134" s="47">
        <v>48.729999999999905</v>
      </c>
      <c r="AH134" s="47">
        <v>62.666666666666686</v>
      </c>
      <c r="AI134" s="76">
        <v>50.833333333333314</v>
      </c>
      <c r="AJ134" s="76">
        <v>35.210000000000036</v>
      </c>
      <c r="AK134" s="76">
        <v>40.78000000000003</v>
      </c>
      <c r="AL134" s="30">
        <v>50.059999999999945</v>
      </c>
      <c r="AM134" s="30">
        <v>71.38</v>
      </c>
      <c r="AN134" s="30">
        <v>50.230000000000018</v>
      </c>
      <c r="AO134" s="30">
        <v>26.139999999999986</v>
      </c>
      <c r="AP134" s="41">
        <v>54.133333333333383</v>
      </c>
      <c r="AQ134" s="41">
        <v>574.5</v>
      </c>
      <c r="AR134" s="41">
        <v>84.574999999999989</v>
      </c>
      <c r="AS134" s="91">
        <v>69.314285714285688</v>
      </c>
      <c r="AT134" s="91">
        <v>68.93333333333328</v>
      </c>
      <c r="AU134" s="86">
        <f>AU133-AU125</f>
        <v>43.262500000000045</v>
      </c>
      <c r="AV134" s="53" t="s">
        <v>11</v>
      </c>
      <c r="AW134" s="15">
        <f>AW133-AW125</f>
        <v>79.799999999999955</v>
      </c>
      <c r="AX134" s="15">
        <f t="shared" ref="AX134:BB134" si="135">AX133-AX125</f>
        <v>84.44166666666672</v>
      </c>
      <c r="AY134" s="15">
        <f t="shared" si="135"/>
        <v>80.833333333333371</v>
      </c>
      <c r="AZ134" s="15">
        <f t="shared" si="135"/>
        <v>45.883333333333326</v>
      </c>
      <c r="BA134" s="15">
        <f t="shared" si="135"/>
        <v>64.666666666666629</v>
      </c>
      <c r="BB134" s="16">
        <f t="shared" si="135"/>
        <v>71.125</v>
      </c>
      <c r="BC134" s="5" t="s">
        <v>11</v>
      </c>
      <c r="BD134" s="30">
        <v>85.5</v>
      </c>
      <c r="BE134" s="23">
        <v>27.4</v>
      </c>
      <c r="BF134" s="34">
        <v>78.8</v>
      </c>
      <c r="BG134" s="41">
        <v>76.96875</v>
      </c>
      <c r="BH134" s="41">
        <v>64.3125</v>
      </c>
      <c r="BI134" s="41">
        <v>61.9</v>
      </c>
      <c r="BJ134" s="47">
        <v>66.949999999999932</v>
      </c>
      <c r="BK134" s="47">
        <v>56.599999999999909</v>
      </c>
      <c r="BL134" s="47">
        <v>60.45555555555552</v>
      </c>
      <c r="BM134" s="76">
        <v>68.041666666666742</v>
      </c>
      <c r="BN134" s="76">
        <v>42</v>
      </c>
      <c r="BO134" s="76">
        <v>56.139999999999986</v>
      </c>
      <c r="BP134" s="30">
        <v>74.799999999999955</v>
      </c>
      <c r="BQ134" s="30">
        <v>61.860000000000014</v>
      </c>
      <c r="BR134" s="30">
        <v>-5.7200000000000273</v>
      </c>
      <c r="BS134" s="30">
        <v>46.659999999999968</v>
      </c>
      <c r="BT134" s="41">
        <v>47.096666666666692</v>
      </c>
      <c r="BU134" s="41">
        <v>81.625</v>
      </c>
      <c r="BV134" s="41">
        <v>106.70000000000005</v>
      </c>
      <c r="BW134" s="91">
        <v>73.878571428571377</v>
      </c>
      <c r="BX134" s="91">
        <v>80.199999999999932</v>
      </c>
      <c r="BY134" s="91">
        <f>BY133-BY126</f>
        <v>661.125</v>
      </c>
      <c r="BZ134" s="78"/>
    </row>
    <row r="135" spans="1:78" ht="18" customHeight="1" x14ac:dyDescent="0.25">
      <c r="A135" s="62"/>
      <c r="B135" s="82"/>
      <c r="C135" s="82"/>
      <c r="D135" s="82"/>
      <c r="E135" s="82"/>
      <c r="F135" s="82"/>
      <c r="G135" s="82"/>
      <c r="H135" s="4"/>
      <c r="I135" s="14"/>
      <c r="J135" s="14"/>
      <c r="K135" s="14"/>
      <c r="L135" s="81"/>
      <c r="M135" s="81"/>
      <c r="R135" s="81"/>
      <c r="S135" s="81"/>
      <c r="T135" s="81"/>
      <c r="U135" s="81"/>
      <c r="AF135" s="45"/>
      <c r="AG135" s="45"/>
      <c r="AH135" s="45"/>
      <c r="AP135" s="39"/>
      <c r="AQ135" s="39"/>
      <c r="AR135" s="39"/>
      <c r="AU135" s="84"/>
      <c r="AV135" s="62"/>
      <c r="AW135" s="95"/>
      <c r="AX135" s="95"/>
      <c r="AY135" s="95"/>
      <c r="AZ135" s="95"/>
      <c r="BA135" s="95"/>
      <c r="BB135" s="95"/>
      <c r="BC135" s="4"/>
      <c r="BT135" s="39"/>
      <c r="BU135" s="39"/>
      <c r="BV135" s="39"/>
      <c r="BY135" s="88"/>
      <c r="BZ135" s="78"/>
    </row>
    <row r="136" spans="1:78" ht="18" customHeight="1" thickBot="1" x14ac:dyDescent="0.3">
      <c r="A136" s="64">
        <f t="shared" ref="A136:B136" si="136">A128+1</f>
        <v>18</v>
      </c>
      <c r="B136" s="8">
        <f t="shared" si="136"/>
        <v>44908</v>
      </c>
      <c r="C136" s="81"/>
      <c r="D136" s="81"/>
      <c r="E136" s="81"/>
      <c r="F136" s="81"/>
      <c r="G136" s="82"/>
      <c r="I136" s="81"/>
      <c r="J136" s="81"/>
      <c r="K136" s="81"/>
      <c r="L136" s="81"/>
      <c r="M136" s="81"/>
      <c r="R136" s="81"/>
      <c r="S136" s="81"/>
      <c r="T136" s="81"/>
      <c r="U136" s="81"/>
      <c r="AF136" s="45"/>
      <c r="AG136" s="45"/>
      <c r="AH136" s="45"/>
      <c r="AP136" s="39"/>
      <c r="AQ136" s="39"/>
      <c r="AR136" s="39"/>
      <c r="AU136" s="84"/>
      <c r="AV136" s="64">
        <f t="shared" ref="AV136:AW136" si="137">AV128+1</f>
        <v>18</v>
      </c>
      <c r="AW136" s="8">
        <f t="shared" si="137"/>
        <v>44908</v>
      </c>
      <c r="AX136" s="94"/>
      <c r="AY136" s="94"/>
      <c r="AZ136" s="94"/>
      <c r="BA136" s="94"/>
      <c r="BB136" s="95"/>
      <c r="BT136" s="39"/>
      <c r="BU136" s="39"/>
      <c r="BV136" s="39"/>
      <c r="BY136" s="88"/>
      <c r="BZ136" s="78"/>
    </row>
    <row r="137" spans="1:78" ht="18" customHeight="1" x14ac:dyDescent="0.25">
      <c r="A137" s="57" t="s">
        <v>0</v>
      </c>
      <c r="B137" s="58" t="s">
        <v>1</v>
      </c>
      <c r="C137" s="58" t="s">
        <v>2</v>
      </c>
      <c r="D137" s="58" t="s">
        <v>3</v>
      </c>
      <c r="E137" s="58" t="s">
        <v>4</v>
      </c>
      <c r="F137" s="58" t="s">
        <v>5</v>
      </c>
      <c r="G137" s="59" t="s">
        <v>6</v>
      </c>
      <c r="I137" s="81"/>
      <c r="J137" s="81"/>
      <c r="K137" s="81"/>
      <c r="L137" s="81"/>
      <c r="M137" s="81"/>
      <c r="R137" s="81"/>
      <c r="S137" s="81"/>
      <c r="T137" s="81"/>
      <c r="U137" s="81"/>
      <c r="AF137" s="45"/>
      <c r="AG137" s="45"/>
      <c r="AH137" s="45"/>
      <c r="AP137" s="39"/>
      <c r="AQ137" s="39"/>
      <c r="AR137" s="39"/>
      <c r="AU137" s="84"/>
      <c r="AV137" s="57" t="s">
        <v>0</v>
      </c>
      <c r="AW137" s="58" t="s">
        <v>1</v>
      </c>
      <c r="AX137" s="58" t="s">
        <v>2</v>
      </c>
      <c r="AY137" s="58" t="s">
        <v>3</v>
      </c>
      <c r="AZ137" s="58" t="s">
        <v>4</v>
      </c>
      <c r="BA137" s="58" t="s">
        <v>5</v>
      </c>
      <c r="BB137" s="59" t="s">
        <v>6</v>
      </c>
      <c r="BT137" s="39"/>
      <c r="BU137" s="39"/>
      <c r="BV137" s="39"/>
      <c r="BY137" s="88"/>
      <c r="BZ137" s="78"/>
    </row>
    <row r="138" spans="1:78" ht="18" customHeight="1" x14ac:dyDescent="0.25">
      <c r="A138" s="7" t="s">
        <v>7</v>
      </c>
      <c r="B138" s="48">
        <v>490</v>
      </c>
      <c r="C138" s="48">
        <v>490</v>
      </c>
      <c r="D138" s="48">
        <v>490</v>
      </c>
      <c r="E138" s="48">
        <v>490</v>
      </c>
      <c r="F138" s="48">
        <v>490</v>
      </c>
      <c r="G138" s="52">
        <v>490</v>
      </c>
      <c r="I138" s="81"/>
      <c r="J138" s="81"/>
      <c r="K138" s="81"/>
      <c r="L138" s="81"/>
      <c r="M138" s="81"/>
      <c r="R138" s="81"/>
      <c r="S138" s="81"/>
      <c r="T138" s="81"/>
      <c r="U138" s="81"/>
      <c r="AF138" s="45"/>
      <c r="AG138" s="45"/>
      <c r="AH138" s="45"/>
      <c r="AP138" s="39"/>
      <c r="AQ138" s="39"/>
      <c r="AR138" s="39"/>
      <c r="AU138" s="84"/>
      <c r="AV138" s="7" t="s">
        <v>7</v>
      </c>
      <c r="AW138" s="48">
        <v>490</v>
      </c>
      <c r="AX138" s="48">
        <v>490</v>
      </c>
      <c r="AY138" s="48">
        <v>490</v>
      </c>
      <c r="AZ138" s="48">
        <v>490</v>
      </c>
      <c r="BA138" s="48">
        <v>490</v>
      </c>
      <c r="BB138" s="52">
        <v>490</v>
      </c>
      <c r="BT138" s="39"/>
      <c r="BU138" s="39"/>
      <c r="BV138" s="39"/>
      <c r="BY138" s="88"/>
      <c r="BZ138" s="78"/>
    </row>
    <row r="139" spans="1:78" ht="18" customHeight="1" x14ac:dyDescent="0.25">
      <c r="A139" s="7" t="s">
        <v>8</v>
      </c>
      <c r="B139" s="10">
        <v>57550</v>
      </c>
      <c r="C139" s="10">
        <v>57250</v>
      </c>
      <c r="D139" s="10">
        <v>58450</v>
      </c>
      <c r="E139" s="10">
        <v>57850</v>
      </c>
      <c r="F139" s="10"/>
      <c r="G139" s="11">
        <f>SUM(B139:F139)</f>
        <v>231100</v>
      </c>
      <c r="I139" s="81" t="s">
        <v>32</v>
      </c>
      <c r="J139" s="81"/>
      <c r="K139" s="81"/>
      <c r="L139" s="81"/>
      <c r="M139" s="81"/>
      <c r="R139" s="81"/>
      <c r="S139" s="81"/>
      <c r="T139" s="81"/>
      <c r="U139" s="81"/>
      <c r="AF139" s="45"/>
      <c r="AG139" s="45"/>
      <c r="AH139" s="45"/>
      <c r="AP139" s="39"/>
      <c r="AQ139" s="39"/>
      <c r="AR139" s="39"/>
      <c r="AU139" s="84"/>
      <c r="AV139" s="7" t="s">
        <v>8</v>
      </c>
      <c r="AW139" s="10">
        <v>80700</v>
      </c>
      <c r="AX139" s="10">
        <v>71400</v>
      </c>
      <c r="AY139" s="10">
        <v>70200</v>
      </c>
      <c r="AZ139" s="10">
        <v>70750</v>
      </c>
      <c r="BA139" s="10"/>
      <c r="BB139" s="11">
        <f>SUM(AW139:BA139)</f>
        <v>293050</v>
      </c>
      <c r="BT139" s="39"/>
      <c r="BU139" s="39"/>
      <c r="BV139" s="39"/>
      <c r="BY139" s="88"/>
      <c r="BZ139" s="78"/>
    </row>
    <row r="140" spans="1:78" ht="18" customHeight="1" x14ac:dyDescent="0.25">
      <c r="A140" s="7" t="s">
        <v>9</v>
      </c>
      <c r="B140" s="10">
        <v>100</v>
      </c>
      <c r="C140" s="10">
        <v>100</v>
      </c>
      <c r="D140" s="10">
        <v>100</v>
      </c>
      <c r="E140" s="10">
        <v>100</v>
      </c>
      <c r="F140" s="10"/>
      <c r="G140" s="11">
        <f>SUM(B140:F140)</f>
        <v>400</v>
      </c>
      <c r="I140" s="81">
        <v>438</v>
      </c>
      <c r="J140" s="81">
        <v>441</v>
      </c>
      <c r="K140" s="81">
        <v>447</v>
      </c>
      <c r="L140" s="81">
        <v>450</v>
      </c>
      <c r="M140" s="81">
        <v>453</v>
      </c>
      <c r="N140" s="9">
        <v>463</v>
      </c>
      <c r="O140" s="9">
        <v>468</v>
      </c>
      <c r="P140" s="9">
        <v>471</v>
      </c>
      <c r="Q140" s="9">
        <v>473</v>
      </c>
      <c r="R140" s="81">
        <v>476</v>
      </c>
      <c r="S140" s="81">
        <v>478</v>
      </c>
      <c r="T140" s="81">
        <v>482</v>
      </c>
      <c r="U140" s="81">
        <v>485</v>
      </c>
      <c r="V140" s="17" t="s">
        <v>43</v>
      </c>
      <c r="W140" s="17" t="s">
        <v>44</v>
      </c>
      <c r="X140" s="17" t="s">
        <v>46</v>
      </c>
      <c r="Y140" s="17" t="s">
        <v>47</v>
      </c>
      <c r="Z140" s="23" t="s">
        <v>52</v>
      </c>
      <c r="AA140" s="23" t="s">
        <v>54</v>
      </c>
      <c r="AB140" s="23" t="s">
        <v>57</v>
      </c>
      <c r="AC140" s="39" t="s">
        <v>58</v>
      </c>
      <c r="AD140" s="39" t="s">
        <v>60</v>
      </c>
      <c r="AE140" s="39" t="s">
        <v>62</v>
      </c>
      <c r="AF140" s="45" t="s">
        <v>64</v>
      </c>
      <c r="AG140" s="45" t="s">
        <v>65</v>
      </c>
      <c r="AH140" s="45" t="s">
        <v>66</v>
      </c>
      <c r="AI140" s="74" t="s">
        <v>67</v>
      </c>
      <c r="AJ140" s="74" t="s">
        <v>68</v>
      </c>
      <c r="AK140" s="74" t="s">
        <v>69</v>
      </c>
      <c r="AL140" s="23" t="s">
        <v>70</v>
      </c>
      <c r="AM140" s="23" t="s">
        <v>71</v>
      </c>
      <c r="AN140" s="23" t="s">
        <v>72</v>
      </c>
      <c r="AO140" s="23" t="s">
        <v>73</v>
      </c>
      <c r="AP140" s="39" t="s">
        <v>74</v>
      </c>
      <c r="AQ140" s="39" t="s">
        <v>88</v>
      </c>
      <c r="AR140" s="39" t="s">
        <v>90</v>
      </c>
      <c r="AS140" s="87" t="s">
        <v>92</v>
      </c>
      <c r="AT140" s="87" t="s">
        <v>95</v>
      </c>
      <c r="AU140" s="84" t="s">
        <v>96</v>
      </c>
      <c r="AV140" s="7" t="s">
        <v>9</v>
      </c>
      <c r="AW140" s="10">
        <v>105</v>
      </c>
      <c r="AX140" s="10">
        <v>90</v>
      </c>
      <c r="AY140" s="10">
        <v>90</v>
      </c>
      <c r="AZ140" s="10">
        <v>90</v>
      </c>
      <c r="BA140" s="10"/>
      <c r="BB140" s="11">
        <f>SUM(AW140:BA140)</f>
        <v>375</v>
      </c>
      <c r="BD140" s="23" t="s">
        <v>53</v>
      </c>
      <c r="BE140" s="23" t="s">
        <v>55</v>
      </c>
      <c r="BF140" s="34" t="s">
        <v>56</v>
      </c>
      <c r="BG140" s="39" t="s">
        <v>59</v>
      </c>
      <c r="BH140" s="39" t="s">
        <v>61</v>
      </c>
      <c r="BI140" s="39" t="s">
        <v>63</v>
      </c>
      <c r="BJ140" s="45" t="s">
        <v>76</v>
      </c>
      <c r="BK140" s="45" t="s">
        <v>77</v>
      </c>
      <c r="BL140" s="45" t="s">
        <v>78</v>
      </c>
      <c r="BM140" s="74" t="s">
        <v>79</v>
      </c>
      <c r="BN140" s="74" t="s">
        <v>80</v>
      </c>
      <c r="BO140" s="74" t="s">
        <v>81</v>
      </c>
      <c r="BP140" s="23" t="s">
        <v>82</v>
      </c>
      <c r="BQ140" s="23" t="s">
        <v>83</v>
      </c>
      <c r="BR140" s="23" t="s">
        <v>84</v>
      </c>
      <c r="BS140" s="23" t="s">
        <v>85</v>
      </c>
      <c r="BT140" s="39" t="s">
        <v>86</v>
      </c>
      <c r="BU140" s="39" t="s">
        <v>89</v>
      </c>
      <c r="BV140" s="39" t="s">
        <v>91</v>
      </c>
      <c r="BW140" s="87" t="s">
        <v>93</v>
      </c>
      <c r="BX140" s="87" t="s">
        <v>94</v>
      </c>
      <c r="BY140" s="87" t="s">
        <v>97</v>
      </c>
      <c r="BZ140" s="78"/>
    </row>
    <row r="141" spans="1:78" ht="18" customHeight="1" x14ac:dyDescent="0.25">
      <c r="A141" s="7" t="s">
        <v>10</v>
      </c>
      <c r="B141" s="6">
        <f>B139/B140</f>
        <v>575.5</v>
      </c>
      <c r="C141" s="6">
        <f>C139/C140</f>
        <v>572.5</v>
      </c>
      <c r="D141" s="6">
        <f>D139/D140</f>
        <v>584.5</v>
      </c>
      <c r="E141" s="6">
        <f>E139/E140</f>
        <v>578.5</v>
      </c>
      <c r="F141" s="6" t="e">
        <f t="shared" ref="F141" si="138">F139/F140</f>
        <v>#DIV/0!</v>
      </c>
      <c r="G141" s="12">
        <f>G139/G140</f>
        <v>577.75</v>
      </c>
      <c r="H141" s="2" t="s">
        <v>10</v>
      </c>
      <c r="I141" s="18">
        <v>637.16666666666663</v>
      </c>
      <c r="J141" s="18">
        <v>656.40740740740739</v>
      </c>
      <c r="K141" s="18">
        <v>629</v>
      </c>
      <c r="L141" s="18">
        <v>552.98</v>
      </c>
      <c r="M141" s="18">
        <v>621.55999999999995</v>
      </c>
      <c r="N141" s="19">
        <v>619.66999999999996</v>
      </c>
      <c r="O141" s="19">
        <v>609.55999999999995</v>
      </c>
      <c r="P141" s="19">
        <v>597.89</v>
      </c>
      <c r="Q141" s="19">
        <v>550.32500000000005</v>
      </c>
      <c r="R141" s="18">
        <v>600.6</v>
      </c>
      <c r="S141" s="18">
        <v>606.58000000000004</v>
      </c>
      <c r="T141" s="18">
        <v>602.46</v>
      </c>
      <c r="U141" s="18">
        <v>546.6</v>
      </c>
      <c r="V141" s="13">
        <v>569.33000000000004</v>
      </c>
      <c r="W141" s="13">
        <v>575.03</v>
      </c>
      <c r="X141" s="13">
        <v>595.27</v>
      </c>
      <c r="Y141" s="13">
        <v>609.44000000000005</v>
      </c>
      <c r="Z141" s="25">
        <v>678.91</v>
      </c>
      <c r="AA141" s="25">
        <v>672.63157894736844</v>
      </c>
      <c r="AB141" s="30">
        <v>623.91666666666663</v>
      </c>
      <c r="AC141" s="40">
        <v>670.375</v>
      </c>
      <c r="AD141" s="40">
        <v>722.75</v>
      </c>
      <c r="AE141" s="40">
        <v>699.25</v>
      </c>
      <c r="AF141" s="46">
        <v>611.09</v>
      </c>
      <c r="AG141" s="46">
        <v>662.27</v>
      </c>
      <c r="AH141" s="46">
        <v>601.57142857142856</v>
      </c>
      <c r="AI141" s="75">
        <v>559.41999999999996</v>
      </c>
      <c r="AJ141" s="75">
        <v>620.79999999999995</v>
      </c>
      <c r="AK141" s="75">
        <v>551.33000000000004</v>
      </c>
      <c r="AL141" s="25">
        <v>555.55999999999995</v>
      </c>
      <c r="AM141" s="25">
        <v>540.54</v>
      </c>
      <c r="AN141" s="25">
        <v>581.64583333333337</v>
      </c>
      <c r="AO141" s="25">
        <v>422.87</v>
      </c>
      <c r="AP141" s="40">
        <v>582.20000000000005</v>
      </c>
      <c r="AQ141" s="40">
        <v>673.2</v>
      </c>
      <c r="AR141" s="40">
        <v>594</v>
      </c>
      <c r="AS141" s="90">
        <v>706.35714285714289</v>
      </c>
      <c r="AT141" s="90">
        <v>577.13333333333333</v>
      </c>
      <c r="AU141" s="85">
        <f>G141</f>
        <v>577.75</v>
      </c>
      <c r="AV141" s="7" t="s">
        <v>10</v>
      </c>
      <c r="AW141" s="6">
        <f>AW139/AW140</f>
        <v>768.57142857142856</v>
      </c>
      <c r="AX141" s="6">
        <f>AX139/AX140</f>
        <v>793.33333333333337</v>
      </c>
      <c r="AY141" s="6">
        <f>AY139/AY140</f>
        <v>780</v>
      </c>
      <c r="AZ141" s="6">
        <f>AZ139/AZ140</f>
        <v>786.11111111111109</v>
      </c>
      <c r="BA141" s="6" t="e">
        <f t="shared" ref="BA141" si="139">BA139/BA140</f>
        <v>#DIV/0!</v>
      </c>
      <c r="BB141" s="12">
        <f>BB139/BB140</f>
        <v>781.4666666666667</v>
      </c>
      <c r="BC141" s="2" t="s">
        <v>10</v>
      </c>
      <c r="BD141" s="23">
        <v>827.38</v>
      </c>
      <c r="BE141" s="25">
        <v>736.25</v>
      </c>
      <c r="BF141" s="35">
        <v>751.58333333333337</v>
      </c>
      <c r="BG141" s="40">
        <v>811.0625</v>
      </c>
      <c r="BH141" s="40">
        <v>827.25</v>
      </c>
      <c r="BI141" s="40">
        <v>774.84</v>
      </c>
      <c r="BJ141" s="46">
        <v>699.14</v>
      </c>
      <c r="BK141" s="46">
        <v>796.27</v>
      </c>
      <c r="BL141" s="46">
        <v>747.88888888888891</v>
      </c>
      <c r="BM141" s="75">
        <v>716.58</v>
      </c>
      <c r="BN141" s="75">
        <v>735.70833333333337</v>
      </c>
      <c r="BO141" s="75">
        <v>723.11</v>
      </c>
      <c r="BP141" s="25">
        <v>708.89</v>
      </c>
      <c r="BQ141" s="25">
        <v>757.79</v>
      </c>
      <c r="BR141" s="25">
        <v>780.64583333333337</v>
      </c>
      <c r="BS141" s="25">
        <v>646.59</v>
      </c>
      <c r="BT141" s="40">
        <v>743.9</v>
      </c>
      <c r="BU141" s="40">
        <v>831</v>
      </c>
      <c r="BV141" s="40">
        <v>775.5</v>
      </c>
      <c r="BW141" s="90">
        <v>775.57142857142856</v>
      </c>
      <c r="BX141" s="90">
        <v>723.2</v>
      </c>
      <c r="BY141" s="90">
        <f>BB141</f>
        <v>781.4666666666667</v>
      </c>
      <c r="BZ141" s="78"/>
    </row>
    <row r="142" spans="1:78" ht="18" customHeight="1" thickBot="1" x14ac:dyDescent="0.3">
      <c r="A142" s="53" t="s">
        <v>11</v>
      </c>
      <c r="B142" s="15">
        <f>B141-B133</f>
        <v>14.75</v>
      </c>
      <c r="C142" s="15">
        <f t="shared" ref="C142:G142" si="140">C141-C133</f>
        <v>72.5</v>
      </c>
      <c r="D142" s="15">
        <f t="shared" si="140"/>
        <v>55.5</v>
      </c>
      <c r="E142" s="15">
        <f t="shared" si="140"/>
        <v>51.75</v>
      </c>
      <c r="F142" s="15" t="e">
        <f t="shared" si="140"/>
        <v>#DIV/0!</v>
      </c>
      <c r="G142" s="16">
        <f t="shared" si="140"/>
        <v>49.049999999999955</v>
      </c>
      <c r="H142" s="5" t="s">
        <v>11</v>
      </c>
      <c r="I142" s="18">
        <f>I141-I133</f>
        <v>58.836666666666588</v>
      </c>
      <c r="J142" s="18">
        <f>J141-J133</f>
        <v>43.607407407407436</v>
      </c>
      <c r="K142" s="18">
        <f>K141-K133</f>
        <v>37.960000000000036</v>
      </c>
      <c r="L142" s="81">
        <v>53.8</v>
      </c>
      <c r="M142" s="81">
        <v>47.8</v>
      </c>
      <c r="N142" s="9">
        <v>51</v>
      </c>
      <c r="O142" s="9">
        <v>45.2</v>
      </c>
      <c r="P142" s="9">
        <v>38.700000000000003</v>
      </c>
      <c r="Q142" s="19">
        <v>46.975000000000023</v>
      </c>
      <c r="R142" s="18">
        <f>R141-R133</f>
        <v>42.470000000000027</v>
      </c>
      <c r="S142" s="18">
        <f>S141-S133</f>
        <v>47.290000000000077</v>
      </c>
      <c r="T142" s="18">
        <f>T141-T133</f>
        <v>56.290000000000077</v>
      </c>
      <c r="U142" s="18">
        <f>U141-U133</f>
        <v>51.300000000000011</v>
      </c>
      <c r="V142" s="13">
        <f>+V141-V133</f>
        <v>50.730000000000018</v>
      </c>
      <c r="W142" s="13">
        <f>+W141-W133</f>
        <v>63.119999999999948</v>
      </c>
      <c r="X142" s="13">
        <f>+X141-X133</f>
        <v>50.840000000000032</v>
      </c>
      <c r="Y142" s="13">
        <f>+Y141-Y133</f>
        <v>50.380000000000109</v>
      </c>
      <c r="Z142" s="25">
        <v>58.7</v>
      </c>
      <c r="AA142" s="25">
        <v>45.191578947368384</v>
      </c>
      <c r="AB142" s="30">
        <v>39</v>
      </c>
      <c r="AC142" s="41">
        <v>33.6875</v>
      </c>
      <c r="AD142" s="41">
        <v>72.5</v>
      </c>
      <c r="AE142" s="41">
        <v>64.5</v>
      </c>
      <c r="AF142" s="47">
        <v>46</v>
      </c>
      <c r="AG142" s="47">
        <v>62.470000000000027</v>
      </c>
      <c r="AH142" s="47">
        <v>28.571428571428555</v>
      </c>
      <c r="AI142" s="76">
        <v>48.419999999999959</v>
      </c>
      <c r="AJ142" s="76">
        <v>45.589999999999918</v>
      </c>
      <c r="AK142" s="76">
        <v>39.660000000000025</v>
      </c>
      <c r="AL142" s="30">
        <v>32.519999999999982</v>
      </c>
      <c r="AM142" s="30">
        <v>53.489999999999952</v>
      </c>
      <c r="AN142" s="30">
        <v>60.945833333333326</v>
      </c>
      <c r="AO142" s="30">
        <v>58.430000000000007</v>
      </c>
      <c r="AP142" s="41">
        <v>46.100000000000023</v>
      </c>
      <c r="AQ142" s="41">
        <v>98.700000000000045</v>
      </c>
      <c r="AR142" s="41">
        <v>69.225000000000023</v>
      </c>
      <c r="AS142" s="91">
        <v>61.528571428571468</v>
      </c>
      <c r="AT142" s="91">
        <v>67.666666666666686</v>
      </c>
      <c r="AU142" s="86">
        <f>AU141-AU133</f>
        <v>49.049999999999955</v>
      </c>
      <c r="AV142" s="53" t="s">
        <v>11</v>
      </c>
      <c r="AW142" s="15">
        <f>AW141-AW133</f>
        <v>35.771428571428601</v>
      </c>
      <c r="AX142" s="15">
        <f t="shared" ref="AX142:BB142" si="141">AX141-AX133</f>
        <v>68.266666666666652</v>
      </c>
      <c r="AY142" s="15">
        <f t="shared" si="141"/>
        <v>54.666666666666629</v>
      </c>
      <c r="AZ142" s="15">
        <f t="shared" si="141"/>
        <v>75.97777777777776</v>
      </c>
      <c r="BA142" s="15" t="e">
        <f t="shared" si="141"/>
        <v>#DIV/0!</v>
      </c>
      <c r="BB142" s="16">
        <f t="shared" si="141"/>
        <v>56.666666666666742</v>
      </c>
      <c r="BC142" s="5" t="s">
        <v>11</v>
      </c>
      <c r="BD142" s="23">
        <v>61.7</v>
      </c>
      <c r="BE142" s="30">
        <v>63.6</v>
      </c>
      <c r="BF142" s="36">
        <v>58.583333333333371</v>
      </c>
      <c r="BG142" s="41">
        <v>46.90625</v>
      </c>
      <c r="BH142" s="41">
        <v>89.375</v>
      </c>
      <c r="BI142" s="41">
        <v>49.7</v>
      </c>
      <c r="BJ142" s="47">
        <v>53.330000000000041</v>
      </c>
      <c r="BK142" s="47">
        <v>81.470000000000027</v>
      </c>
      <c r="BL142" s="47">
        <v>66.488888888888937</v>
      </c>
      <c r="BM142" s="76">
        <v>61.37166666666667</v>
      </c>
      <c r="BN142" s="76">
        <v>83.87833333333333</v>
      </c>
      <c r="BO142" s="76">
        <v>57.75</v>
      </c>
      <c r="BP142" s="30">
        <v>70.100000000000023</v>
      </c>
      <c r="BQ142" s="30">
        <v>94.42999999999995</v>
      </c>
      <c r="BR142" s="30">
        <v>84.265833333333376</v>
      </c>
      <c r="BS142" s="30">
        <v>56.110000000000014</v>
      </c>
      <c r="BT142" s="41">
        <v>63.866666666666674</v>
      </c>
      <c r="BU142" s="41">
        <v>68.850000000000023</v>
      </c>
      <c r="BV142" s="41">
        <v>60.875</v>
      </c>
      <c r="BW142" s="91">
        <v>96.178571428571445</v>
      </c>
      <c r="BX142" s="91">
        <v>53.933333333333394</v>
      </c>
      <c r="BY142" s="91">
        <f>BY141-BY133</f>
        <v>56.666666666666742</v>
      </c>
      <c r="BZ142" s="78"/>
    </row>
    <row r="143" spans="1:78" ht="18" customHeight="1" x14ac:dyDescent="0.25">
      <c r="A143" s="62"/>
      <c r="B143" s="82"/>
      <c r="C143" s="82"/>
      <c r="D143" s="82"/>
      <c r="E143" s="82"/>
      <c r="F143" s="82"/>
      <c r="G143" s="82"/>
      <c r="H143" s="4"/>
      <c r="I143" s="14"/>
      <c r="J143" s="14"/>
      <c r="K143" s="14"/>
      <c r="L143" s="81"/>
      <c r="M143" s="81"/>
      <c r="Q143" s="19"/>
      <c r="R143" s="18"/>
      <c r="S143" s="18"/>
      <c r="T143" s="18"/>
      <c r="U143" s="18"/>
      <c r="V143" s="13"/>
      <c r="W143" s="13"/>
      <c r="X143" s="13"/>
      <c r="Y143" s="13"/>
      <c r="Z143" s="25"/>
      <c r="AA143" s="25"/>
      <c r="AB143" s="25"/>
      <c r="AF143" s="45"/>
      <c r="AG143" s="45"/>
      <c r="AH143" s="45"/>
      <c r="AP143" s="39"/>
      <c r="AQ143" s="39"/>
      <c r="AR143" s="39"/>
      <c r="AU143" s="84"/>
      <c r="AV143" s="62"/>
      <c r="AW143" s="95"/>
      <c r="AX143" s="95"/>
      <c r="AY143" s="95"/>
      <c r="AZ143" s="95"/>
      <c r="BA143" s="95"/>
      <c r="BB143" s="95"/>
      <c r="BC143" s="4"/>
      <c r="BG143" s="40"/>
      <c r="BT143" s="39"/>
      <c r="BU143" s="39"/>
      <c r="BV143" s="39"/>
      <c r="BY143" s="88"/>
      <c r="BZ143" s="78"/>
    </row>
    <row r="144" spans="1:78" ht="18" customHeight="1" thickBot="1" x14ac:dyDescent="0.3">
      <c r="A144" s="64">
        <f t="shared" ref="A144:B144" si="142">A136+1</f>
        <v>19</v>
      </c>
      <c r="B144" s="8">
        <f t="shared" si="142"/>
        <v>44909</v>
      </c>
      <c r="C144" s="81"/>
      <c r="D144" s="81"/>
      <c r="E144" s="81"/>
      <c r="F144" s="81"/>
      <c r="G144" s="82"/>
      <c r="I144" s="81"/>
      <c r="J144" s="81"/>
      <c r="K144" s="18"/>
      <c r="L144" s="81"/>
      <c r="M144" s="81"/>
      <c r="Q144" s="19"/>
      <c r="R144" s="18"/>
      <c r="S144" s="18"/>
      <c r="T144" s="18"/>
      <c r="U144" s="18"/>
      <c r="V144" s="13"/>
      <c r="W144" s="13"/>
      <c r="X144" s="13"/>
      <c r="Y144" s="13"/>
      <c r="Z144" s="25"/>
      <c r="AA144" s="25"/>
      <c r="AB144" s="25"/>
      <c r="AF144" s="45"/>
      <c r="AG144" s="45"/>
      <c r="AH144" s="45"/>
      <c r="AP144" s="39"/>
      <c r="AQ144" s="39"/>
      <c r="AR144" s="39"/>
      <c r="AU144" s="84"/>
      <c r="AV144" s="64">
        <f t="shared" ref="AV144:AW144" si="143">AV136+1</f>
        <v>19</v>
      </c>
      <c r="AW144" s="8">
        <f t="shared" si="143"/>
        <v>44909</v>
      </c>
      <c r="AX144" s="94"/>
      <c r="AY144" s="94"/>
      <c r="AZ144" s="94"/>
      <c r="BA144" s="94"/>
      <c r="BB144" s="95"/>
      <c r="BG144" s="40"/>
      <c r="BT144" s="39"/>
      <c r="BU144" s="39"/>
      <c r="BV144" s="39"/>
      <c r="BY144" s="88"/>
      <c r="BZ144" s="78"/>
    </row>
    <row r="145" spans="1:78" ht="18" customHeight="1" x14ac:dyDescent="0.25">
      <c r="A145" s="57" t="s">
        <v>0</v>
      </c>
      <c r="B145" s="58" t="s">
        <v>1</v>
      </c>
      <c r="C145" s="58" t="s">
        <v>2</v>
      </c>
      <c r="D145" s="58" t="s">
        <v>3</v>
      </c>
      <c r="E145" s="58" t="s">
        <v>4</v>
      </c>
      <c r="F145" s="58" t="s">
        <v>5</v>
      </c>
      <c r="G145" s="59" t="s">
        <v>6</v>
      </c>
      <c r="I145" s="81"/>
      <c r="J145" s="81"/>
      <c r="K145" s="81"/>
      <c r="L145" s="81"/>
      <c r="M145" s="81"/>
      <c r="Q145" s="19"/>
      <c r="R145" s="18"/>
      <c r="S145" s="18"/>
      <c r="T145" s="18"/>
      <c r="U145" s="18"/>
      <c r="V145" s="13"/>
      <c r="W145" s="13"/>
      <c r="X145" s="13"/>
      <c r="Y145" s="13"/>
      <c r="Z145" s="25"/>
      <c r="AA145" s="25"/>
      <c r="AB145" s="25"/>
      <c r="AF145" s="45"/>
      <c r="AG145" s="45"/>
      <c r="AH145" s="45"/>
      <c r="AP145" s="39"/>
      <c r="AQ145" s="39"/>
      <c r="AR145" s="39"/>
      <c r="AU145" s="84"/>
      <c r="AV145" s="57" t="s">
        <v>0</v>
      </c>
      <c r="AW145" s="58" t="s">
        <v>1</v>
      </c>
      <c r="AX145" s="58" t="s">
        <v>2</v>
      </c>
      <c r="AY145" s="58" t="s">
        <v>3</v>
      </c>
      <c r="AZ145" s="58" t="s">
        <v>4</v>
      </c>
      <c r="BA145" s="58" t="s">
        <v>5</v>
      </c>
      <c r="BB145" s="59" t="s">
        <v>6</v>
      </c>
      <c r="BG145" s="40"/>
      <c r="BT145" s="39"/>
      <c r="BU145" s="39"/>
      <c r="BV145" s="39"/>
      <c r="BY145" s="88"/>
      <c r="BZ145" s="78"/>
    </row>
    <row r="146" spans="1:78" ht="18" customHeight="1" x14ac:dyDescent="0.25">
      <c r="A146" s="7" t="s">
        <v>7</v>
      </c>
      <c r="B146" s="48">
        <v>490</v>
      </c>
      <c r="C146" s="48">
        <v>490</v>
      </c>
      <c r="D146" s="48">
        <v>490</v>
      </c>
      <c r="E146" s="48">
        <v>490</v>
      </c>
      <c r="F146" s="48">
        <v>490</v>
      </c>
      <c r="G146" s="52">
        <v>490</v>
      </c>
      <c r="I146" s="81"/>
      <c r="J146" s="81"/>
      <c r="K146" s="81"/>
      <c r="L146" s="81"/>
      <c r="M146" s="81"/>
      <c r="Q146" s="19"/>
      <c r="R146" s="18"/>
      <c r="S146" s="18"/>
      <c r="T146" s="18"/>
      <c r="U146" s="18"/>
      <c r="V146" s="13"/>
      <c r="W146" s="13"/>
      <c r="X146" s="13"/>
      <c r="Y146" s="13"/>
      <c r="Z146" s="25"/>
      <c r="AA146" s="25"/>
      <c r="AB146" s="25"/>
      <c r="AF146" s="45"/>
      <c r="AG146" s="45"/>
      <c r="AH146" s="45"/>
      <c r="AP146" s="39"/>
      <c r="AQ146" s="39"/>
      <c r="AR146" s="39"/>
      <c r="AU146" s="84"/>
      <c r="AV146" s="7" t="s">
        <v>7</v>
      </c>
      <c r="AW146" s="48">
        <v>490</v>
      </c>
      <c r="AX146" s="48">
        <v>490</v>
      </c>
      <c r="AY146" s="48">
        <v>490</v>
      </c>
      <c r="AZ146" s="48">
        <v>490</v>
      </c>
      <c r="BA146" s="48">
        <v>490</v>
      </c>
      <c r="BB146" s="52">
        <v>490</v>
      </c>
      <c r="BT146" s="39"/>
      <c r="BU146" s="39"/>
      <c r="BV146" s="39"/>
      <c r="BY146" s="88"/>
      <c r="BZ146" s="78"/>
    </row>
    <row r="147" spans="1:78" ht="18" customHeight="1" x14ac:dyDescent="0.25">
      <c r="A147" s="7" t="s">
        <v>8</v>
      </c>
      <c r="B147" s="10">
        <v>96650</v>
      </c>
      <c r="C147" s="10">
        <v>98050</v>
      </c>
      <c r="D147" s="10"/>
      <c r="E147" s="10"/>
      <c r="F147" s="10"/>
      <c r="G147" s="11">
        <f>SUM(B147:F147)</f>
        <v>194700</v>
      </c>
      <c r="I147" s="81" t="s">
        <v>33</v>
      </c>
      <c r="J147" s="81"/>
      <c r="K147" s="81"/>
      <c r="L147" s="81"/>
      <c r="M147" s="81"/>
      <c r="R147" s="81"/>
      <c r="S147" s="81"/>
      <c r="T147" s="81"/>
      <c r="U147" s="81"/>
      <c r="AF147" s="45"/>
      <c r="AG147" s="45"/>
      <c r="AH147" s="45"/>
      <c r="AP147" s="39"/>
      <c r="AQ147" s="39"/>
      <c r="AR147" s="39"/>
      <c r="AU147" s="84"/>
      <c r="AV147" s="7" t="s">
        <v>8</v>
      </c>
      <c r="AW147" s="10">
        <v>130250</v>
      </c>
      <c r="AX147" s="10">
        <v>131900</v>
      </c>
      <c r="AY147" s="10"/>
      <c r="AZ147" s="10"/>
      <c r="BA147" s="10"/>
      <c r="BB147" s="11">
        <f>SUM(AW147:BA147)</f>
        <v>262150</v>
      </c>
      <c r="BT147" s="39"/>
      <c r="BU147" s="39"/>
      <c r="BV147" s="39"/>
      <c r="BY147" s="88"/>
      <c r="BZ147" s="78"/>
    </row>
    <row r="148" spans="1:78" ht="18" customHeight="1" x14ac:dyDescent="0.25">
      <c r="A148" s="7" t="s">
        <v>9</v>
      </c>
      <c r="B148" s="10">
        <v>150</v>
      </c>
      <c r="C148" s="10">
        <v>150</v>
      </c>
      <c r="D148" s="10"/>
      <c r="E148" s="10"/>
      <c r="F148" s="10"/>
      <c r="G148" s="11">
        <f>SUM(B148:F148)</f>
        <v>300</v>
      </c>
      <c r="I148" s="81">
        <v>438</v>
      </c>
      <c r="J148" s="81">
        <v>441</v>
      </c>
      <c r="K148" s="81">
        <v>447</v>
      </c>
      <c r="L148" s="81">
        <v>450</v>
      </c>
      <c r="M148" s="81">
        <v>453</v>
      </c>
      <c r="N148" s="9">
        <v>463</v>
      </c>
      <c r="O148" s="9">
        <v>468</v>
      </c>
      <c r="P148" s="9">
        <v>471</v>
      </c>
      <c r="Q148" s="9">
        <v>473</v>
      </c>
      <c r="R148" s="81">
        <v>476</v>
      </c>
      <c r="S148" s="81">
        <v>478</v>
      </c>
      <c r="T148" s="81">
        <v>482</v>
      </c>
      <c r="U148" s="81">
        <v>485</v>
      </c>
      <c r="V148" s="17" t="s">
        <v>43</v>
      </c>
      <c r="W148" s="17" t="s">
        <v>44</v>
      </c>
      <c r="X148" s="17" t="s">
        <v>46</v>
      </c>
      <c r="Y148" s="17" t="s">
        <v>47</v>
      </c>
      <c r="Z148" s="23" t="s">
        <v>52</v>
      </c>
      <c r="AA148" s="23" t="s">
        <v>54</v>
      </c>
      <c r="AB148" s="23" t="s">
        <v>57</v>
      </c>
      <c r="AC148" s="39" t="s">
        <v>58</v>
      </c>
      <c r="AD148" s="39" t="s">
        <v>60</v>
      </c>
      <c r="AE148" s="39" t="s">
        <v>62</v>
      </c>
      <c r="AF148" s="45" t="s">
        <v>64</v>
      </c>
      <c r="AG148" s="45" t="s">
        <v>65</v>
      </c>
      <c r="AH148" s="45" t="s">
        <v>66</v>
      </c>
      <c r="AI148" s="74" t="s">
        <v>67</v>
      </c>
      <c r="AJ148" s="74" t="s">
        <v>68</v>
      </c>
      <c r="AK148" s="74" t="s">
        <v>69</v>
      </c>
      <c r="AL148" s="23" t="s">
        <v>70</v>
      </c>
      <c r="AM148" s="23" t="s">
        <v>71</v>
      </c>
      <c r="AN148" s="23" t="s">
        <v>72</v>
      </c>
      <c r="AO148" s="23" t="s">
        <v>73</v>
      </c>
      <c r="AP148" s="39" t="s">
        <v>74</v>
      </c>
      <c r="AQ148" s="39" t="s">
        <v>88</v>
      </c>
      <c r="AR148" s="39" t="s">
        <v>90</v>
      </c>
      <c r="AS148" s="87" t="s">
        <v>92</v>
      </c>
      <c r="AT148" s="87" t="s">
        <v>95</v>
      </c>
      <c r="AU148" s="84" t="s">
        <v>96</v>
      </c>
      <c r="AV148" s="7" t="s">
        <v>9</v>
      </c>
      <c r="AW148" s="10">
        <v>150</v>
      </c>
      <c r="AX148" s="10">
        <v>150</v>
      </c>
      <c r="AY148" s="10"/>
      <c r="AZ148" s="10"/>
      <c r="BA148" s="10"/>
      <c r="BB148" s="11">
        <f>SUM(AW148:BA148)</f>
        <v>300</v>
      </c>
      <c r="BD148" s="23" t="s">
        <v>53</v>
      </c>
      <c r="BE148" s="23" t="s">
        <v>55</v>
      </c>
      <c r="BF148" s="34" t="s">
        <v>56</v>
      </c>
      <c r="BG148" s="39" t="s">
        <v>59</v>
      </c>
      <c r="BH148" s="39" t="s">
        <v>61</v>
      </c>
      <c r="BI148" s="39" t="s">
        <v>63</v>
      </c>
      <c r="BJ148" s="45" t="s">
        <v>76</v>
      </c>
      <c r="BK148" s="45" t="s">
        <v>77</v>
      </c>
      <c r="BL148" s="45" t="s">
        <v>78</v>
      </c>
      <c r="BM148" s="74" t="s">
        <v>79</v>
      </c>
      <c r="BN148" s="74" t="s">
        <v>80</v>
      </c>
      <c r="BO148" s="74" t="s">
        <v>81</v>
      </c>
      <c r="BP148" s="23" t="s">
        <v>82</v>
      </c>
      <c r="BQ148" s="23" t="s">
        <v>83</v>
      </c>
      <c r="BR148" s="23" t="s">
        <v>84</v>
      </c>
      <c r="BS148" s="23" t="s">
        <v>85</v>
      </c>
      <c r="BT148" s="39" t="s">
        <v>86</v>
      </c>
      <c r="BU148" s="39" t="s">
        <v>89</v>
      </c>
      <c r="BV148" s="39" t="s">
        <v>91</v>
      </c>
      <c r="BW148" s="87" t="s">
        <v>93</v>
      </c>
      <c r="BX148" s="87" t="s">
        <v>94</v>
      </c>
      <c r="BY148" s="87" t="s">
        <v>97</v>
      </c>
      <c r="BZ148" s="78"/>
    </row>
    <row r="149" spans="1:78" ht="18" customHeight="1" x14ac:dyDescent="0.25">
      <c r="A149" s="7" t="s">
        <v>10</v>
      </c>
      <c r="B149" s="6">
        <f>B147/B148</f>
        <v>644.33333333333337</v>
      </c>
      <c r="C149" s="6">
        <f>C147/C148</f>
        <v>653.66666666666663</v>
      </c>
      <c r="D149" s="6" t="e">
        <f>D147/D148</f>
        <v>#DIV/0!</v>
      </c>
      <c r="E149" s="6" t="e">
        <f>E147/E148</f>
        <v>#DIV/0!</v>
      </c>
      <c r="F149" s="6" t="e">
        <f t="shared" ref="F149" si="144">F147/F148</f>
        <v>#DIV/0!</v>
      </c>
      <c r="G149" s="12">
        <f>G147/G148</f>
        <v>649</v>
      </c>
      <c r="H149" s="2" t="s">
        <v>10</v>
      </c>
      <c r="I149" s="18">
        <v>715.73</v>
      </c>
      <c r="J149" s="18">
        <v>722.3</v>
      </c>
      <c r="K149" s="18">
        <v>671.4</v>
      </c>
      <c r="L149" s="18">
        <v>617.46</v>
      </c>
      <c r="M149" s="18">
        <v>678.97</v>
      </c>
      <c r="N149" s="19">
        <v>719.88</v>
      </c>
      <c r="O149" s="19">
        <v>652.66999999999996</v>
      </c>
      <c r="P149" s="19">
        <v>630.9</v>
      </c>
      <c r="Q149" s="19">
        <v>614.45000000000005</v>
      </c>
      <c r="R149" s="18">
        <v>654.03</v>
      </c>
      <c r="S149" s="18">
        <v>655.13</v>
      </c>
      <c r="T149" s="18">
        <v>650.57000000000005</v>
      </c>
      <c r="U149" s="18">
        <v>611.9</v>
      </c>
      <c r="V149" s="13">
        <v>618.27</v>
      </c>
      <c r="W149" s="13">
        <v>615.4</v>
      </c>
      <c r="X149" s="13">
        <v>653.63333333333333</v>
      </c>
      <c r="Y149" s="13">
        <v>644.70000000000005</v>
      </c>
      <c r="Z149" s="25">
        <v>713.03125</v>
      </c>
      <c r="AA149" s="25">
        <v>714.4</v>
      </c>
      <c r="AB149" s="30">
        <v>647.83333333333337</v>
      </c>
      <c r="AC149" s="40">
        <v>705.09375</v>
      </c>
      <c r="AD149" s="40">
        <v>757.78125</v>
      </c>
      <c r="AE149" s="40">
        <v>793.875</v>
      </c>
      <c r="AF149" s="46">
        <v>670.48</v>
      </c>
      <c r="AG149" s="46">
        <v>728.5</v>
      </c>
      <c r="AH149" s="46">
        <v>669.7</v>
      </c>
      <c r="AI149" s="75">
        <v>615.20833333333337</v>
      </c>
      <c r="AJ149" s="75">
        <v>678.54</v>
      </c>
      <c r="AK149" s="75">
        <v>609.72222222222217</v>
      </c>
      <c r="AL149" s="25">
        <v>621.48</v>
      </c>
      <c r="AM149" s="25">
        <v>574.55999999999995</v>
      </c>
      <c r="AN149" s="25">
        <v>633.89166666666665</v>
      </c>
      <c r="AO149" s="25">
        <v>457.19</v>
      </c>
      <c r="AP149" s="40">
        <v>641.18333333333328</v>
      </c>
      <c r="AQ149" s="40">
        <v>743</v>
      </c>
      <c r="AR149" s="40">
        <v>645.17499999999995</v>
      </c>
      <c r="AS149" s="90">
        <v>780.42857142857144</v>
      </c>
      <c r="AT149" s="90">
        <v>600.29761904761904</v>
      </c>
      <c r="AU149" s="85">
        <f>G149</f>
        <v>649</v>
      </c>
      <c r="AV149" s="7" t="s">
        <v>10</v>
      </c>
      <c r="AW149" s="6">
        <f>AW147/AW148</f>
        <v>868.33333333333337</v>
      </c>
      <c r="AX149" s="6">
        <f>AX147/AX148</f>
        <v>879.33333333333337</v>
      </c>
      <c r="AY149" s="6" t="e">
        <f>AY147/AY148</f>
        <v>#DIV/0!</v>
      </c>
      <c r="AZ149" s="6" t="e">
        <f>AZ147/AZ148</f>
        <v>#DIV/0!</v>
      </c>
      <c r="BA149" s="6" t="e">
        <f t="shared" ref="BA149" si="145">BA147/BA148</f>
        <v>#DIV/0!</v>
      </c>
      <c r="BB149" s="12">
        <f>BB147/BB148</f>
        <v>873.83333333333337</v>
      </c>
      <c r="BC149" s="2" t="s">
        <v>10</v>
      </c>
      <c r="BD149" s="30">
        <v>851.8</v>
      </c>
      <c r="BE149" s="30">
        <v>812.7</v>
      </c>
      <c r="BF149" s="36">
        <v>831.75</v>
      </c>
      <c r="BG149" s="40">
        <v>881</v>
      </c>
      <c r="BH149" s="40">
        <v>847.3125</v>
      </c>
      <c r="BI149" s="40">
        <v>906.69</v>
      </c>
      <c r="BJ149" s="46">
        <v>770.69</v>
      </c>
      <c r="BK149" s="46">
        <v>880.6</v>
      </c>
      <c r="BL149" s="46">
        <v>826.45</v>
      </c>
      <c r="BM149" s="75">
        <v>785.08333333333337</v>
      </c>
      <c r="BN149" s="75">
        <v>764.16666666666663</v>
      </c>
      <c r="BO149" s="75">
        <v>786.77777777777783</v>
      </c>
      <c r="BP149" s="25">
        <v>762.84</v>
      </c>
      <c r="BQ149" s="25">
        <v>775.4</v>
      </c>
      <c r="BR149" s="25">
        <v>856.32916666666665</v>
      </c>
      <c r="BS149" s="25">
        <v>717.81</v>
      </c>
      <c r="BT149" s="40">
        <v>791.06666666666672</v>
      </c>
      <c r="BU149" s="40">
        <v>906</v>
      </c>
      <c r="BV149" s="40">
        <v>850.125</v>
      </c>
      <c r="BW149" s="90">
        <v>851.25</v>
      </c>
      <c r="BX149" s="90">
        <v>766.63333333333333</v>
      </c>
      <c r="BY149" s="90">
        <f t="shared" ref="BY149" si="146">BB149</f>
        <v>873.83333333333337</v>
      </c>
      <c r="BZ149" s="78"/>
    </row>
    <row r="150" spans="1:78" ht="18" customHeight="1" thickBot="1" x14ac:dyDescent="0.3">
      <c r="A150" s="53" t="s">
        <v>11</v>
      </c>
      <c r="B150" s="15">
        <f>B149-B141</f>
        <v>68.833333333333371</v>
      </c>
      <c r="C150" s="15">
        <f t="shared" ref="C150:G150" si="147">C149-C141</f>
        <v>81.166666666666629</v>
      </c>
      <c r="D150" s="15" t="e">
        <f t="shared" si="147"/>
        <v>#DIV/0!</v>
      </c>
      <c r="E150" s="15" t="e">
        <f t="shared" si="147"/>
        <v>#DIV/0!</v>
      </c>
      <c r="F150" s="15" t="e">
        <f t="shared" si="147"/>
        <v>#DIV/0!</v>
      </c>
      <c r="G150" s="16">
        <f t="shared" si="147"/>
        <v>71.25</v>
      </c>
      <c r="H150" s="5" t="s">
        <v>11</v>
      </c>
      <c r="I150" s="18">
        <f>I149-I141</f>
        <v>78.563333333333389</v>
      </c>
      <c r="J150" s="18">
        <f>J149-J141</f>
        <v>65.892592592592564</v>
      </c>
      <c r="K150" s="18">
        <f>K149-K141</f>
        <v>42.399999999999977</v>
      </c>
      <c r="L150" s="81">
        <v>64.5</v>
      </c>
      <c r="M150" s="81">
        <v>57.4</v>
      </c>
      <c r="N150" s="9">
        <v>100.2</v>
      </c>
      <c r="O150" s="9">
        <v>43.1</v>
      </c>
      <c r="P150" s="9">
        <v>33</v>
      </c>
      <c r="Q150" s="19">
        <v>64.125</v>
      </c>
      <c r="R150" s="18">
        <f>R149-R141</f>
        <v>53.42999999999995</v>
      </c>
      <c r="S150" s="18">
        <f>S149-S141</f>
        <v>48.549999999999955</v>
      </c>
      <c r="T150" s="18">
        <f>T149-T141</f>
        <v>48.110000000000014</v>
      </c>
      <c r="U150" s="18">
        <f>U149-U141</f>
        <v>65.299999999999955</v>
      </c>
      <c r="V150" s="13">
        <f>+V149-V141</f>
        <v>48.939999999999941</v>
      </c>
      <c r="W150" s="13">
        <f>+W149-W141</f>
        <v>40.370000000000005</v>
      </c>
      <c r="X150" s="13">
        <f>+X149-X141</f>
        <v>58.363333333333344</v>
      </c>
      <c r="Y150" s="13">
        <f>+Y149-Y141</f>
        <v>35.259999999999991</v>
      </c>
      <c r="Z150" s="25">
        <v>34.121250000000032</v>
      </c>
      <c r="AA150" s="25">
        <v>41.768421052631538</v>
      </c>
      <c r="AB150" s="30">
        <v>23.916666666666742</v>
      </c>
      <c r="AC150" s="41">
        <v>34.71875</v>
      </c>
      <c r="AD150" s="41">
        <v>35.03125</v>
      </c>
      <c r="AE150" s="41">
        <v>94.625</v>
      </c>
      <c r="AF150" s="47">
        <v>59.389999999999986</v>
      </c>
      <c r="AG150" s="47">
        <v>66.230000000000018</v>
      </c>
      <c r="AH150" s="47">
        <v>68.12857142857149</v>
      </c>
      <c r="AI150" s="76">
        <v>55.788333333333412</v>
      </c>
      <c r="AJ150" s="76">
        <v>57.740000000000009</v>
      </c>
      <c r="AK150" s="76">
        <v>58.392222222222131</v>
      </c>
      <c r="AL150" s="30">
        <v>65.920000000000073</v>
      </c>
      <c r="AM150" s="30">
        <v>34.019999999999982</v>
      </c>
      <c r="AN150" s="30">
        <v>52.24583333333328</v>
      </c>
      <c r="AO150" s="30">
        <v>34.319999999999993</v>
      </c>
      <c r="AP150" s="41">
        <v>58.983333333333235</v>
      </c>
      <c r="AQ150" s="41">
        <v>69.799999999999955</v>
      </c>
      <c r="AR150" s="41">
        <v>51.174999999999955</v>
      </c>
      <c r="AS150" s="91">
        <v>74.071428571428555</v>
      </c>
      <c r="AT150" s="91">
        <v>23.164285714285711</v>
      </c>
      <c r="AU150" s="86">
        <f>AU149-AU141</f>
        <v>71.25</v>
      </c>
      <c r="AV150" s="53" t="s">
        <v>11</v>
      </c>
      <c r="AW150" s="15">
        <f>AW149-AW141</f>
        <v>99.761904761904816</v>
      </c>
      <c r="AX150" s="15">
        <f t="shared" ref="AX150:BB150" si="148">AX149-AX141</f>
        <v>86</v>
      </c>
      <c r="AY150" s="15" t="e">
        <f t="shared" si="148"/>
        <v>#DIV/0!</v>
      </c>
      <c r="AZ150" s="15" t="e">
        <f t="shared" si="148"/>
        <v>#DIV/0!</v>
      </c>
      <c r="BA150" s="15" t="e">
        <f t="shared" si="148"/>
        <v>#DIV/0!</v>
      </c>
      <c r="BB150" s="16">
        <f t="shared" si="148"/>
        <v>92.366666666666674</v>
      </c>
      <c r="BC150" s="5" t="s">
        <v>11</v>
      </c>
      <c r="BD150" s="30">
        <v>24.5</v>
      </c>
      <c r="BE150" s="30">
        <v>76.5</v>
      </c>
      <c r="BF150" s="36">
        <v>80.166666666666629</v>
      </c>
      <c r="BG150" s="41">
        <v>69.9375</v>
      </c>
      <c r="BH150" s="41">
        <v>20.0625</v>
      </c>
      <c r="BI150" s="41">
        <v>131.9</v>
      </c>
      <c r="BJ150" s="47">
        <v>71.550000000000068</v>
      </c>
      <c r="BK150" s="47">
        <v>84.330000000000041</v>
      </c>
      <c r="BL150" s="47">
        <v>78.561111111111131</v>
      </c>
      <c r="BM150" s="76">
        <v>68.50333333333333</v>
      </c>
      <c r="BN150" s="76">
        <v>28.458333333333258</v>
      </c>
      <c r="BO150" s="76">
        <v>63.667777777777815</v>
      </c>
      <c r="BP150" s="30">
        <v>53.950000000000045</v>
      </c>
      <c r="BQ150" s="30">
        <v>17.610000000000014</v>
      </c>
      <c r="BR150" s="30">
        <v>75.68333333333328</v>
      </c>
      <c r="BS150" s="30">
        <v>71.219999999999914</v>
      </c>
      <c r="BT150" s="41">
        <v>47.166666666666742</v>
      </c>
      <c r="BU150" s="41">
        <v>75</v>
      </c>
      <c r="BV150" s="41">
        <v>74.625</v>
      </c>
      <c r="BW150" s="91">
        <v>75.678571428571445</v>
      </c>
      <c r="BX150" s="91">
        <v>43.43333333333328</v>
      </c>
      <c r="BY150" s="91">
        <f t="shared" ref="BY150" si="149">BY149-BY141</f>
        <v>92.366666666666674</v>
      </c>
      <c r="BZ150" s="78"/>
    </row>
    <row r="151" spans="1:78" ht="18" customHeight="1" x14ac:dyDescent="0.25">
      <c r="A151" s="62"/>
      <c r="B151" s="82"/>
      <c r="C151" s="82"/>
      <c r="D151" s="82"/>
      <c r="E151" s="82"/>
      <c r="F151" s="82"/>
      <c r="G151" s="82"/>
      <c r="H151" s="4"/>
      <c r="I151" s="14"/>
      <c r="J151" s="14"/>
      <c r="K151" s="14"/>
      <c r="L151" s="81"/>
      <c r="M151" s="81"/>
      <c r="R151" s="81"/>
      <c r="S151" s="81"/>
      <c r="T151" s="81"/>
      <c r="U151" s="81"/>
      <c r="AF151" s="45"/>
      <c r="AG151" s="45"/>
      <c r="AH151" s="45"/>
      <c r="AP151" s="39"/>
      <c r="AQ151" s="39"/>
      <c r="AR151" s="39"/>
      <c r="AU151" s="84"/>
      <c r="AV151" s="62"/>
      <c r="AW151" s="95"/>
      <c r="AX151" s="95"/>
      <c r="AY151" s="95"/>
      <c r="AZ151" s="95"/>
      <c r="BA151" s="95"/>
      <c r="BB151" s="95"/>
      <c r="BC151" s="4"/>
      <c r="BF151" s="34"/>
      <c r="BT151" s="39"/>
      <c r="BU151" s="39"/>
      <c r="BV151" s="39"/>
      <c r="BY151" s="88"/>
      <c r="BZ151" s="78"/>
    </row>
    <row r="152" spans="1:78" ht="18" customHeight="1" thickBot="1" x14ac:dyDescent="0.3">
      <c r="A152" s="64">
        <f t="shared" ref="A152:B152" si="150">A144+1</f>
        <v>20</v>
      </c>
      <c r="B152" s="8">
        <f t="shared" si="150"/>
        <v>44910</v>
      </c>
      <c r="C152" s="81"/>
      <c r="D152" s="81"/>
      <c r="E152" s="81"/>
      <c r="F152" s="81"/>
      <c r="G152" s="82"/>
      <c r="I152" s="81"/>
      <c r="J152" s="81"/>
      <c r="K152" s="18"/>
      <c r="L152" s="81"/>
      <c r="M152" s="81"/>
      <c r="R152" s="81"/>
      <c r="S152" s="81"/>
      <c r="T152" s="81"/>
      <c r="U152" s="81"/>
      <c r="AF152" s="45"/>
      <c r="AG152" s="45"/>
      <c r="AH152" s="45"/>
      <c r="AP152" s="39"/>
      <c r="AQ152" s="39"/>
      <c r="AR152" s="39"/>
      <c r="AU152" s="84"/>
      <c r="AV152" s="64">
        <f t="shared" ref="AV152:AW152" si="151">AV144+1</f>
        <v>20</v>
      </c>
      <c r="AW152" s="8">
        <f t="shared" si="151"/>
        <v>44910</v>
      </c>
      <c r="AX152" s="94"/>
      <c r="AY152" s="94"/>
      <c r="AZ152" s="94"/>
      <c r="BA152" s="94"/>
      <c r="BB152" s="95"/>
      <c r="BT152" s="39"/>
      <c r="BU152" s="39"/>
      <c r="BV152" s="39"/>
      <c r="BY152" s="88"/>
      <c r="BZ152" s="78"/>
    </row>
    <row r="153" spans="1:78" ht="18" customHeight="1" x14ac:dyDescent="0.25">
      <c r="A153" s="57" t="s">
        <v>0</v>
      </c>
      <c r="B153" s="58" t="s">
        <v>1</v>
      </c>
      <c r="C153" s="58" t="s">
        <v>2</v>
      </c>
      <c r="D153" s="58" t="s">
        <v>3</v>
      </c>
      <c r="E153" s="58" t="s">
        <v>4</v>
      </c>
      <c r="F153" s="58" t="s">
        <v>5</v>
      </c>
      <c r="G153" s="59" t="s">
        <v>6</v>
      </c>
      <c r="I153" s="81"/>
      <c r="J153" s="81"/>
      <c r="K153" s="81"/>
      <c r="L153" s="81"/>
      <c r="M153" s="81"/>
      <c r="R153" s="81"/>
      <c r="S153" s="81"/>
      <c r="T153" s="81"/>
      <c r="U153" s="81"/>
      <c r="AF153" s="45"/>
      <c r="AG153" s="45"/>
      <c r="AH153" s="45"/>
      <c r="AP153" s="39"/>
      <c r="AQ153" s="39"/>
      <c r="AR153" s="39"/>
      <c r="AU153" s="84"/>
      <c r="AV153" s="57" t="s">
        <v>0</v>
      </c>
      <c r="AW153" s="58" t="s">
        <v>1</v>
      </c>
      <c r="AX153" s="58" t="s">
        <v>2</v>
      </c>
      <c r="AY153" s="58" t="s">
        <v>3</v>
      </c>
      <c r="AZ153" s="58" t="s">
        <v>4</v>
      </c>
      <c r="BA153" s="58" t="s">
        <v>5</v>
      </c>
      <c r="BB153" s="59" t="s">
        <v>6</v>
      </c>
      <c r="BT153" s="39"/>
      <c r="BU153" s="39"/>
      <c r="BV153" s="39"/>
      <c r="BY153" s="88"/>
      <c r="BZ153" s="78"/>
    </row>
    <row r="154" spans="1:78" ht="18" customHeight="1" x14ac:dyDescent="0.25">
      <c r="A154" s="7" t="s">
        <v>7</v>
      </c>
      <c r="B154" s="48">
        <v>490</v>
      </c>
      <c r="C154" s="48">
        <v>490</v>
      </c>
      <c r="D154" s="48">
        <v>490</v>
      </c>
      <c r="E154" s="48">
        <v>490</v>
      </c>
      <c r="F154" s="48">
        <v>490</v>
      </c>
      <c r="G154" s="52">
        <v>490</v>
      </c>
      <c r="I154" s="81"/>
      <c r="J154" s="81"/>
      <c r="K154" s="81"/>
      <c r="L154" s="81"/>
      <c r="M154" s="81"/>
      <c r="R154" s="81"/>
      <c r="S154" s="81"/>
      <c r="T154" s="81"/>
      <c r="U154" s="81"/>
      <c r="AF154" s="45"/>
      <c r="AG154" s="45"/>
      <c r="AH154" s="45"/>
      <c r="AP154" s="39"/>
      <c r="AQ154" s="39"/>
      <c r="AR154" s="39"/>
      <c r="AU154" s="84"/>
      <c r="AV154" s="7" t="s">
        <v>7</v>
      </c>
      <c r="AW154" s="48">
        <v>490</v>
      </c>
      <c r="AX154" s="48">
        <v>490</v>
      </c>
      <c r="AY154" s="48">
        <v>490</v>
      </c>
      <c r="AZ154" s="48">
        <v>490</v>
      </c>
      <c r="BA154" s="48">
        <v>490</v>
      </c>
      <c r="BB154" s="52">
        <v>490</v>
      </c>
      <c r="BT154" s="39"/>
      <c r="BU154" s="39"/>
      <c r="BV154" s="39"/>
      <c r="BY154" s="88"/>
      <c r="BZ154" s="78"/>
    </row>
    <row r="155" spans="1:78" ht="18" customHeight="1" x14ac:dyDescent="0.25">
      <c r="A155" s="7" t="s">
        <v>8</v>
      </c>
      <c r="B155" s="10">
        <v>106250</v>
      </c>
      <c r="C155" s="10">
        <v>108000</v>
      </c>
      <c r="D155" s="10"/>
      <c r="E155" s="10"/>
      <c r="F155" s="10"/>
      <c r="G155" s="11">
        <f>SUM(B155:F155)</f>
        <v>214250</v>
      </c>
      <c r="I155" s="81" t="s">
        <v>34</v>
      </c>
      <c r="J155" s="81"/>
      <c r="K155" s="81"/>
      <c r="L155" s="81"/>
      <c r="M155" s="81"/>
      <c r="R155" s="81"/>
      <c r="S155" s="81"/>
      <c r="T155" s="81"/>
      <c r="U155" s="81"/>
      <c r="AF155" s="45"/>
      <c r="AG155" s="45"/>
      <c r="AH155" s="45"/>
      <c r="AP155" s="39"/>
      <c r="AQ155" s="39"/>
      <c r="AR155" s="39"/>
      <c r="AU155" s="84"/>
      <c r="AV155" s="7" t="s">
        <v>8</v>
      </c>
      <c r="AW155" s="10">
        <v>140750</v>
      </c>
      <c r="AX155" s="10">
        <v>141800</v>
      </c>
      <c r="AY155" s="10"/>
      <c r="AZ155" s="10"/>
      <c r="BA155" s="10"/>
      <c r="BB155" s="11">
        <f>SUM(AW155:BA155)</f>
        <v>282550</v>
      </c>
      <c r="BT155" s="39"/>
      <c r="BU155" s="39"/>
      <c r="BV155" s="39"/>
      <c r="BY155" s="88"/>
      <c r="BZ155" s="78"/>
    </row>
    <row r="156" spans="1:78" ht="18" customHeight="1" x14ac:dyDescent="0.25">
      <c r="A156" s="7" t="s">
        <v>9</v>
      </c>
      <c r="B156" s="10">
        <v>150</v>
      </c>
      <c r="C156" s="10">
        <v>150</v>
      </c>
      <c r="D156" s="10"/>
      <c r="E156" s="10"/>
      <c r="F156" s="10"/>
      <c r="G156" s="11">
        <f>SUM(B156:F156)</f>
        <v>300</v>
      </c>
      <c r="I156" s="81">
        <v>438</v>
      </c>
      <c r="J156" s="81">
        <v>441</v>
      </c>
      <c r="K156" s="81">
        <v>447</v>
      </c>
      <c r="L156" s="81">
        <v>450</v>
      </c>
      <c r="M156" s="81">
        <v>453</v>
      </c>
      <c r="N156" s="9">
        <v>463</v>
      </c>
      <c r="O156" s="9">
        <v>468</v>
      </c>
      <c r="P156" s="9">
        <v>471</v>
      </c>
      <c r="Q156" s="9">
        <v>473</v>
      </c>
      <c r="R156" s="81">
        <v>476</v>
      </c>
      <c r="S156" s="81">
        <v>478</v>
      </c>
      <c r="T156" s="81">
        <v>482</v>
      </c>
      <c r="U156" s="81">
        <v>485</v>
      </c>
      <c r="V156" s="17" t="s">
        <v>43</v>
      </c>
      <c r="W156" s="17" t="s">
        <v>44</v>
      </c>
      <c r="X156" s="17" t="s">
        <v>46</v>
      </c>
      <c r="Y156" s="17" t="s">
        <v>47</v>
      </c>
      <c r="Z156" s="23" t="s">
        <v>52</v>
      </c>
      <c r="AA156" s="23" t="s">
        <v>54</v>
      </c>
      <c r="AB156" s="23" t="s">
        <v>57</v>
      </c>
      <c r="AC156" s="39" t="s">
        <v>58</v>
      </c>
      <c r="AD156" s="39" t="s">
        <v>60</v>
      </c>
      <c r="AE156" s="39" t="s">
        <v>62</v>
      </c>
      <c r="AF156" s="45" t="s">
        <v>64</v>
      </c>
      <c r="AG156" s="45" t="s">
        <v>65</v>
      </c>
      <c r="AH156" s="45" t="s">
        <v>66</v>
      </c>
      <c r="AI156" s="74" t="s">
        <v>67</v>
      </c>
      <c r="AJ156" s="74" t="s">
        <v>68</v>
      </c>
      <c r="AK156" s="74" t="s">
        <v>69</v>
      </c>
      <c r="AL156" s="23" t="s">
        <v>70</v>
      </c>
      <c r="AM156" s="23" t="s">
        <v>71</v>
      </c>
      <c r="AN156" s="23" t="s">
        <v>72</v>
      </c>
      <c r="AO156" s="23" t="s">
        <v>73</v>
      </c>
      <c r="AP156" s="39" t="s">
        <v>74</v>
      </c>
      <c r="AQ156" s="39" t="s">
        <v>88</v>
      </c>
      <c r="AR156" s="39" t="s">
        <v>90</v>
      </c>
      <c r="AS156" s="87" t="s">
        <v>92</v>
      </c>
      <c r="AT156" s="87" t="s">
        <v>95</v>
      </c>
      <c r="AU156" s="84" t="s">
        <v>96</v>
      </c>
      <c r="AV156" s="7" t="s">
        <v>9</v>
      </c>
      <c r="AW156" s="10">
        <v>150</v>
      </c>
      <c r="AX156" s="10">
        <v>150</v>
      </c>
      <c r="AY156" s="10"/>
      <c r="AZ156" s="10"/>
      <c r="BA156" s="10"/>
      <c r="BB156" s="11">
        <f>SUM(AW156:BA156)</f>
        <v>300</v>
      </c>
      <c r="BD156" s="23" t="s">
        <v>53</v>
      </c>
      <c r="BE156" s="23" t="s">
        <v>55</v>
      </c>
      <c r="BF156" s="34" t="s">
        <v>56</v>
      </c>
      <c r="BG156" s="39" t="s">
        <v>59</v>
      </c>
      <c r="BH156" s="39" t="s">
        <v>61</v>
      </c>
      <c r="BI156" s="39" t="s">
        <v>63</v>
      </c>
      <c r="BJ156" s="45" t="s">
        <v>76</v>
      </c>
      <c r="BK156" s="45" t="s">
        <v>77</v>
      </c>
      <c r="BL156" s="45" t="s">
        <v>78</v>
      </c>
      <c r="BM156" s="74" t="s">
        <v>79</v>
      </c>
      <c r="BN156" s="74" t="s">
        <v>80</v>
      </c>
      <c r="BO156" s="74" t="s">
        <v>81</v>
      </c>
      <c r="BP156" s="23" t="s">
        <v>82</v>
      </c>
      <c r="BQ156" s="23" t="s">
        <v>83</v>
      </c>
      <c r="BR156" s="23" t="s">
        <v>84</v>
      </c>
      <c r="BS156" s="23" t="s">
        <v>85</v>
      </c>
      <c r="BT156" s="39" t="s">
        <v>86</v>
      </c>
      <c r="BU156" s="39" t="s">
        <v>89</v>
      </c>
      <c r="BV156" s="39" t="s">
        <v>91</v>
      </c>
      <c r="BW156" s="87" t="s">
        <v>93</v>
      </c>
      <c r="BX156" s="87" t="s">
        <v>94</v>
      </c>
      <c r="BY156" s="87" t="s">
        <v>97</v>
      </c>
      <c r="BZ156" s="78"/>
    </row>
    <row r="157" spans="1:78" ht="18" customHeight="1" x14ac:dyDescent="0.25">
      <c r="A157" s="7" t="s">
        <v>10</v>
      </c>
      <c r="B157" s="6">
        <f>B155/B156</f>
        <v>708.33333333333337</v>
      </c>
      <c r="C157" s="6">
        <f>C155/C156</f>
        <v>720</v>
      </c>
      <c r="D157" s="6" t="e">
        <f>D155/D156</f>
        <v>#DIV/0!</v>
      </c>
      <c r="E157" s="6" t="e">
        <f>E155/E156</f>
        <v>#DIV/0!</v>
      </c>
      <c r="F157" s="6" t="e">
        <f t="shared" ref="F157" si="152">F155/F156</f>
        <v>#DIV/0!</v>
      </c>
      <c r="G157" s="12">
        <f>G155/G156</f>
        <v>714.16666666666663</v>
      </c>
      <c r="H157" s="2" t="s">
        <v>10</v>
      </c>
      <c r="I157" s="18">
        <v>737.86</v>
      </c>
      <c r="J157" s="18">
        <v>787.73913043478262</v>
      </c>
      <c r="K157" s="18">
        <v>740.23</v>
      </c>
      <c r="L157" s="18">
        <v>676.85</v>
      </c>
      <c r="M157" s="18">
        <v>761</v>
      </c>
      <c r="N157" s="19">
        <v>743.8</v>
      </c>
      <c r="O157" s="19">
        <v>714.34</v>
      </c>
      <c r="P157" s="19">
        <v>668.5</v>
      </c>
      <c r="Q157" s="19">
        <v>690.5</v>
      </c>
      <c r="R157" s="18">
        <v>730.73</v>
      </c>
      <c r="S157" s="18">
        <v>720.17</v>
      </c>
      <c r="T157" s="18">
        <v>722.71</v>
      </c>
      <c r="U157" s="18">
        <v>669.9</v>
      </c>
      <c r="V157" s="13">
        <v>681.77</v>
      </c>
      <c r="W157" s="13">
        <v>694.03</v>
      </c>
      <c r="X157" s="13">
        <v>695.17</v>
      </c>
      <c r="Y157" s="13">
        <v>703.94</v>
      </c>
      <c r="Z157" s="25">
        <v>815.21875</v>
      </c>
      <c r="AA157" s="25">
        <v>766.42105263157896</v>
      </c>
      <c r="AB157" s="30">
        <v>675.95238095238096</v>
      </c>
      <c r="AC157" s="40">
        <v>744.75</v>
      </c>
      <c r="AD157" s="40">
        <v>848.21875</v>
      </c>
      <c r="AE157" s="40">
        <v>837.9375</v>
      </c>
      <c r="AF157" s="46">
        <v>743.33</v>
      </c>
      <c r="AG157" s="46">
        <v>780.67</v>
      </c>
      <c r="AH157" s="46">
        <v>741.4</v>
      </c>
      <c r="AI157" s="75">
        <v>664.54166666666663</v>
      </c>
      <c r="AJ157" s="75">
        <v>727.08333333333337</v>
      </c>
      <c r="AK157" s="75">
        <v>682.66666666666663</v>
      </c>
      <c r="AL157" s="25">
        <v>665.8</v>
      </c>
      <c r="AM157" s="25">
        <v>636.4</v>
      </c>
      <c r="AN157" s="25"/>
      <c r="AO157" s="25">
        <v>536.12</v>
      </c>
      <c r="AP157" s="40">
        <v>688.66666666666663</v>
      </c>
      <c r="AQ157" s="40">
        <v>826.4</v>
      </c>
      <c r="AR157" s="40">
        <v>721.5</v>
      </c>
      <c r="AS157" s="90">
        <v>846.32142857142856</v>
      </c>
      <c r="AT157" s="90">
        <v>697.43333333333328</v>
      </c>
      <c r="AU157" s="85">
        <f>G157</f>
        <v>714.16666666666663</v>
      </c>
      <c r="AV157" s="7" t="s">
        <v>10</v>
      </c>
      <c r="AW157" s="6">
        <f>AW155/AW156</f>
        <v>938.33333333333337</v>
      </c>
      <c r="AX157" s="6">
        <f>AX155/AX156</f>
        <v>945.33333333333337</v>
      </c>
      <c r="AY157" s="6" t="e">
        <f>AY155/AY156</f>
        <v>#DIV/0!</v>
      </c>
      <c r="AZ157" s="6" t="e">
        <f>AZ155/AZ156</f>
        <v>#DIV/0!</v>
      </c>
      <c r="BA157" s="6" t="e">
        <f t="shared" ref="BA157" si="153">BA155/BA156</f>
        <v>#DIV/0!</v>
      </c>
      <c r="BB157" s="12">
        <f>BB155/BB156</f>
        <v>941.83333333333337</v>
      </c>
      <c r="BC157" s="2" t="s">
        <v>10</v>
      </c>
      <c r="BD157" s="30">
        <v>938.3</v>
      </c>
      <c r="BE157" s="23">
        <v>893.2</v>
      </c>
      <c r="BF157" s="36">
        <v>878.05</v>
      </c>
      <c r="BG157" s="40">
        <v>931.61874999999998</v>
      </c>
      <c r="BH157" s="40">
        <v>972.625</v>
      </c>
      <c r="BI157" s="40">
        <v>985.75</v>
      </c>
      <c r="BJ157" s="46">
        <v>850.14</v>
      </c>
      <c r="BK157" s="46">
        <v>927.53</v>
      </c>
      <c r="BL157" s="46">
        <v>909.2</v>
      </c>
      <c r="BM157" s="75">
        <v>861.40909090909088</v>
      </c>
      <c r="BN157" s="75">
        <v>795.33333333333337</v>
      </c>
      <c r="BO157" s="75">
        <v>882.27777777777783</v>
      </c>
      <c r="BP157" s="25">
        <v>847.74</v>
      </c>
      <c r="BQ157" s="25">
        <v>859.71</v>
      </c>
      <c r="BR157" s="25"/>
      <c r="BS157" s="25">
        <v>796.8</v>
      </c>
      <c r="BT157" s="40">
        <v>828.56666666666672</v>
      </c>
      <c r="BU157" s="40">
        <v>994.375</v>
      </c>
      <c r="BV157" s="40">
        <v>935.25</v>
      </c>
      <c r="BW157" s="90">
        <v>916.85714285714289</v>
      </c>
      <c r="BX157" s="90">
        <v>876.33333333333337</v>
      </c>
      <c r="BY157" s="90">
        <f>BB157</f>
        <v>941.83333333333337</v>
      </c>
      <c r="BZ157" s="78"/>
    </row>
    <row r="158" spans="1:78" ht="18" customHeight="1" thickBot="1" x14ac:dyDescent="0.3">
      <c r="A158" s="53" t="s">
        <v>11</v>
      </c>
      <c r="B158" s="15">
        <f>B157-B149</f>
        <v>64</v>
      </c>
      <c r="C158" s="15">
        <f t="shared" ref="C158:G158" si="154">C157-C149</f>
        <v>66.333333333333371</v>
      </c>
      <c r="D158" s="15" t="e">
        <f t="shared" si="154"/>
        <v>#DIV/0!</v>
      </c>
      <c r="E158" s="15" t="e">
        <f t="shared" si="154"/>
        <v>#DIV/0!</v>
      </c>
      <c r="F158" s="15" t="e">
        <f t="shared" si="154"/>
        <v>#DIV/0!</v>
      </c>
      <c r="G158" s="16">
        <f t="shared" si="154"/>
        <v>65.166666666666629</v>
      </c>
      <c r="H158" s="5" t="s">
        <v>11</v>
      </c>
      <c r="I158" s="18">
        <f>I157-I149</f>
        <v>22.129999999999995</v>
      </c>
      <c r="J158" s="18">
        <f>J157-J149</f>
        <v>65.439130434782669</v>
      </c>
      <c r="K158" s="18">
        <f>K157-K149</f>
        <v>68.830000000000041</v>
      </c>
      <c r="L158" s="81">
        <v>59.4</v>
      </c>
      <c r="M158" s="18">
        <f>M157-M149</f>
        <v>82.029999999999973</v>
      </c>
      <c r="N158" s="9">
        <v>23.9</v>
      </c>
      <c r="O158" s="9">
        <v>61.7</v>
      </c>
      <c r="P158" s="9">
        <v>37.6</v>
      </c>
      <c r="Q158" s="19">
        <v>76.049999999999955</v>
      </c>
      <c r="R158" s="18">
        <f>R157-R149</f>
        <v>76.700000000000045</v>
      </c>
      <c r="S158" s="18">
        <f>S157-S149</f>
        <v>65.039999999999964</v>
      </c>
      <c r="T158" s="18">
        <f>T157-T149</f>
        <v>72.139999999999986</v>
      </c>
      <c r="U158" s="18">
        <f>U157-U149</f>
        <v>58</v>
      </c>
      <c r="V158" s="13">
        <f>+V157-V149</f>
        <v>63.5</v>
      </c>
      <c r="W158" s="13">
        <f>+W157-W149</f>
        <v>78.63</v>
      </c>
      <c r="X158" s="13">
        <f>+X157-X149</f>
        <v>41.536666666666633</v>
      </c>
      <c r="Y158" s="13">
        <f>+Y157-Y149</f>
        <v>59.240000000000009</v>
      </c>
      <c r="Z158" s="25">
        <v>102.1875</v>
      </c>
      <c r="AA158" s="25">
        <v>52.021052631578982</v>
      </c>
      <c r="AB158" s="30">
        <v>28.119047619047592</v>
      </c>
      <c r="AC158" s="41">
        <v>39.65625</v>
      </c>
      <c r="AD158" s="41">
        <v>90.4375</v>
      </c>
      <c r="AE158" s="41">
        <v>44.0625</v>
      </c>
      <c r="AF158" s="47">
        <v>72.850000000000023</v>
      </c>
      <c r="AG158" s="47">
        <v>52.169999999999959</v>
      </c>
      <c r="AH158" s="47">
        <v>71.699999999999932</v>
      </c>
      <c r="AI158" s="76">
        <v>49.333333333333258</v>
      </c>
      <c r="AJ158" s="76">
        <v>48.543333333333408</v>
      </c>
      <c r="AK158" s="76">
        <v>72.944444444444457</v>
      </c>
      <c r="AL158" s="30">
        <v>44.319999999999936</v>
      </c>
      <c r="AM158" s="30">
        <v>61.840000000000032</v>
      </c>
      <c r="AN158" s="30">
        <v>-633.89166666666665</v>
      </c>
      <c r="AO158" s="30">
        <v>78.930000000000007</v>
      </c>
      <c r="AP158" s="41">
        <v>47.483333333333348</v>
      </c>
      <c r="AQ158" s="41">
        <v>83.399999999999977</v>
      </c>
      <c r="AR158" s="41">
        <v>76.325000000000045</v>
      </c>
      <c r="AS158" s="91">
        <v>65.89285714285711</v>
      </c>
      <c r="AT158" s="91">
        <v>97.135714285714243</v>
      </c>
      <c r="AU158" s="86">
        <f>AU157-AU149</f>
        <v>65.166666666666629</v>
      </c>
      <c r="AV158" s="53" t="s">
        <v>11</v>
      </c>
      <c r="AW158" s="15">
        <f>AW157-AW149</f>
        <v>70</v>
      </c>
      <c r="AX158" s="15">
        <f t="shared" ref="AX158:BB158" si="155">AX157-AX149</f>
        <v>66</v>
      </c>
      <c r="AY158" s="15" t="e">
        <f t="shared" si="155"/>
        <v>#DIV/0!</v>
      </c>
      <c r="AZ158" s="15" t="e">
        <f t="shared" si="155"/>
        <v>#DIV/0!</v>
      </c>
      <c r="BA158" s="15" t="e">
        <f t="shared" si="155"/>
        <v>#DIV/0!</v>
      </c>
      <c r="BB158" s="16">
        <f t="shared" si="155"/>
        <v>68</v>
      </c>
      <c r="BC158" s="5" t="s">
        <v>11</v>
      </c>
      <c r="BD158" s="30">
        <v>86.5</v>
      </c>
      <c r="BE158" s="23">
        <v>80.5</v>
      </c>
      <c r="BF158" s="36">
        <v>46.299999999999955</v>
      </c>
      <c r="BG158" s="41">
        <v>50.618749999999977</v>
      </c>
      <c r="BH158" s="41">
        <v>125.3125</v>
      </c>
      <c r="BI158" s="41">
        <v>79.099999999999994</v>
      </c>
      <c r="BJ158" s="47">
        <v>79.449999999999932</v>
      </c>
      <c r="BK158" s="47">
        <v>46.92999999999995</v>
      </c>
      <c r="BL158" s="47">
        <v>82.75</v>
      </c>
      <c r="BM158" s="76">
        <v>76.325757575757507</v>
      </c>
      <c r="BN158" s="76">
        <v>31.166666666666742</v>
      </c>
      <c r="BO158" s="76">
        <v>95.5</v>
      </c>
      <c r="BP158" s="30">
        <v>84.899999999999977</v>
      </c>
      <c r="BQ158" s="30">
        <v>84.310000000000059</v>
      </c>
      <c r="BR158" s="30">
        <v>-856.32916666666665</v>
      </c>
      <c r="BS158" s="30">
        <v>78.990000000000009</v>
      </c>
      <c r="BT158" s="41">
        <v>37.5</v>
      </c>
      <c r="BU158" s="41">
        <v>88.375</v>
      </c>
      <c r="BV158" s="41">
        <v>85.125</v>
      </c>
      <c r="BW158" s="91">
        <v>65.60714285714289</v>
      </c>
      <c r="BX158" s="91">
        <v>109.70000000000005</v>
      </c>
      <c r="BY158" s="91">
        <f>BY157-BY150</f>
        <v>849.4666666666667</v>
      </c>
      <c r="BZ158" s="78"/>
    </row>
    <row r="159" spans="1:78" ht="18" customHeight="1" x14ac:dyDescent="0.25">
      <c r="A159" s="62"/>
      <c r="B159" s="82"/>
      <c r="C159" s="82"/>
      <c r="D159" s="82"/>
      <c r="E159" s="82"/>
      <c r="F159" s="82"/>
      <c r="G159" s="82"/>
      <c r="H159" s="4"/>
      <c r="I159" s="14"/>
      <c r="J159" s="14"/>
      <c r="K159" s="14"/>
      <c r="L159" s="18"/>
      <c r="M159" s="18"/>
      <c r="R159" s="81"/>
      <c r="S159" s="81"/>
      <c r="T159" s="81"/>
      <c r="U159" s="81"/>
      <c r="AF159" s="45"/>
      <c r="AG159" s="45"/>
      <c r="AH159" s="45"/>
      <c r="AP159" s="39"/>
      <c r="AQ159" s="39"/>
      <c r="AR159" s="39"/>
      <c r="AU159" s="84"/>
      <c r="AV159" s="62"/>
      <c r="AW159" s="95"/>
      <c r="AX159" s="95"/>
      <c r="AY159" s="95"/>
      <c r="AZ159" s="95"/>
      <c r="BA159" s="95"/>
      <c r="BB159" s="95"/>
      <c r="BC159" s="4"/>
      <c r="BT159" s="39"/>
      <c r="BU159" s="39"/>
      <c r="BV159" s="39"/>
      <c r="BY159" s="88"/>
      <c r="BZ159" s="78"/>
    </row>
    <row r="160" spans="1:78" ht="18" customHeight="1" thickBot="1" x14ac:dyDescent="0.3">
      <c r="A160" s="64">
        <f t="shared" ref="A160:B160" si="156">A152+1</f>
        <v>21</v>
      </c>
      <c r="B160" s="8">
        <f t="shared" si="156"/>
        <v>44911</v>
      </c>
      <c r="C160" s="81"/>
      <c r="D160" s="81"/>
      <c r="E160" s="81"/>
      <c r="F160" s="81"/>
      <c r="G160" s="82"/>
      <c r="I160" s="81"/>
      <c r="J160" s="81"/>
      <c r="K160" s="81"/>
      <c r="L160" s="81"/>
      <c r="M160" s="81"/>
      <c r="R160" s="81"/>
      <c r="S160" s="81"/>
      <c r="T160" s="81"/>
      <c r="U160" s="81"/>
      <c r="AF160" s="45"/>
      <c r="AG160" s="45"/>
      <c r="AH160" s="45"/>
      <c r="AP160" s="39"/>
      <c r="AQ160" s="39"/>
      <c r="AR160" s="39"/>
      <c r="AU160" s="84"/>
      <c r="AV160" s="64">
        <f t="shared" ref="AV160:AW160" si="157">AV152+1</f>
        <v>21</v>
      </c>
      <c r="AW160" s="8">
        <f t="shared" si="157"/>
        <v>44911</v>
      </c>
      <c r="AX160" s="94"/>
      <c r="AY160" s="94"/>
      <c r="AZ160" s="94"/>
      <c r="BA160" s="94"/>
      <c r="BB160" s="95"/>
      <c r="BT160" s="39"/>
      <c r="BU160" s="39"/>
      <c r="BV160" s="39"/>
      <c r="BY160" s="88"/>
      <c r="BZ160" s="78"/>
    </row>
    <row r="161" spans="1:78" ht="18" customHeight="1" x14ac:dyDescent="0.25">
      <c r="A161" s="57" t="s">
        <v>0</v>
      </c>
      <c r="B161" s="58" t="s">
        <v>1</v>
      </c>
      <c r="C161" s="58" t="s">
        <v>2</v>
      </c>
      <c r="D161" s="58" t="s">
        <v>3</v>
      </c>
      <c r="E161" s="58" t="s">
        <v>4</v>
      </c>
      <c r="F161" s="58" t="s">
        <v>5</v>
      </c>
      <c r="G161" s="59" t="s">
        <v>6</v>
      </c>
      <c r="I161" s="81"/>
      <c r="J161" s="81"/>
      <c r="K161" s="81"/>
      <c r="L161" s="81"/>
      <c r="M161" s="81"/>
      <c r="R161" s="81"/>
      <c r="S161" s="81"/>
      <c r="T161" s="81"/>
      <c r="U161" s="81"/>
      <c r="AF161" s="45"/>
      <c r="AG161" s="45"/>
      <c r="AH161" s="45"/>
      <c r="AP161" s="39"/>
      <c r="AQ161" s="39"/>
      <c r="AR161" s="39"/>
      <c r="AU161" s="84"/>
      <c r="AV161" s="57" t="s">
        <v>0</v>
      </c>
      <c r="AW161" s="58" t="s">
        <v>1</v>
      </c>
      <c r="AX161" s="58" t="s">
        <v>2</v>
      </c>
      <c r="AY161" s="58" t="s">
        <v>3</v>
      </c>
      <c r="AZ161" s="58" t="s">
        <v>4</v>
      </c>
      <c r="BA161" s="58" t="s">
        <v>5</v>
      </c>
      <c r="BB161" s="59" t="s">
        <v>6</v>
      </c>
      <c r="BT161" s="39"/>
      <c r="BU161" s="39"/>
      <c r="BV161" s="39"/>
      <c r="BY161" s="88"/>
      <c r="BZ161" s="78"/>
    </row>
    <row r="162" spans="1:78" ht="18" customHeight="1" x14ac:dyDescent="0.25">
      <c r="A162" s="7" t="s">
        <v>7</v>
      </c>
      <c r="B162" s="48">
        <v>490</v>
      </c>
      <c r="C162" s="48">
        <v>490</v>
      </c>
      <c r="D162" s="48">
        <v>490</v>
      </c>
      <c r="E162" s="48">
        <v>490</v>
      </c>
      <c r="F162" s="48">
        <v>490</v>
      </c>
      <c r="G162" s="52">
        <v>490</v>
      </c>
      <c r="I162" s="81"/>
      <c r="J162" s="81"/>
      <c r="K162" s="81"/>
      <c r="L162" s="81"/>
      <c r="M162" s="81"/>
      <c r="R162" s="81"/>
      <c r="S162" s="81"/>
      <c r="T162" s="81"/>
      <c r="U162" s="81"/>
      <c r="AF162" s="45"/>
      <c r="AG162" s="45"/>
      <c r="AH162" s="45"/>
      <c r="AP162" s="39"/>
      <c r="AQ162" s="39"/>
      <c r="AR162" s="39"/>
      <c r="AU162" s="84"/>
      <c r="AV162" s="7" t="s">
        <v>7</v>
      </c>
      <c r="AW162" s="48">
        <v>490</v>
      </c>
      <c r="AX162" s="48">
        <v>490</v>
      </c>
      <c r="AY162" s="48">
        <v>490</v>
      </c>
      <c r="AZ162" s="48">
        <v>490</v>
      </c>
      <c r="BA162" s="48">
        <v>490</v>
      </c>
      <c r="BB162" s="52">
        <v>490</v>
      </c>
      <c r="BT162" s="39"/>
      <c r="BU162" s="39"/>
      <c r="BV162" s="39"/>
      <c r="BY162" s="88"/>
      <c r="BZ162" s="78"/>
    </row>
    <row r="163" spans="1:78" ht="18" customHeight="1" x14ac:dyDescent="0.25">
      <c r="A163" s="7" t="s">
        <v>8</v>
      </c>
      <c r="B163" s="10">
        <v>116600</v>
      </c>
      <c r="C163" s="10">
        <v>115700</v>
      </c>
      <c r="D163" s="10"/>
      <c r="E163" s="10"/>
      <c r="F163" s="10"/>
      <c r="G163" s="11">
        <f>SUM(B163:F163)</f>
        <v>232300</v>
      </c>
      <c r="I163" s="81" t="s">
        <v>35</v>
      </c>
      <c r="J163" s="81"/>
      <c r="K163" s="81"/>
      <c r="L163" s="81"/>
      <c r="M163" s="81"/>
      <c r="R163" s="81"/>
      <c r="S163" s="81"/>
      <c r="T163" s="81"/>
      <c r="U163" s="81"/>
      <c r="AF163" s="45"/>
      <c r="AG163" s="45"/>
      <c r="AH163" s="45"/>
      <c r="AP163" s="39"/>
      <c r="AQ163" s="39"/>
      <c r="AR163" s="39"/>
      <c r="AU163" s="84"/>
      <c r="AV163" s="7" t="s">
        <v>8</v>
      </c>
      <c r="AW163" s="10">
        <v>158750</v>
      </c>
      <c r="AX163" s="10">
        <v>159350</v>
      </c>
      <c r="AY163" s="10"/>
      <c r="AZ163" s="10"/>
      <c r="BA163" s="10"/>
      <c r="BB163" s="11">
        <f>SUM(AW163:BA163)</f>
        <v>318100</v>
      </c>
      <c r="BT163" s="39"/>
      <c r="BU163" s="39"/>
      <c r="BV163" s="39"/>
      <c r="BY163" s="88"/>
      <c r="BZ163" s="78"/>
    </row>
    <row r="164" spans="1:78" ht="18" customHeight="1" x14ac:dyDescent="0.25">
      <c r="A164" s="7" t="s">
        <v>9</v>
      </c>
      <c r="B164" s="10">
        <v>150</v>
      </c>
      <c r="C164" s="10">
        <v>150</v>
      </c>
      <c r="D164" s="10"/>
      <c r="E164" s="10"/>
      <c r="F164" s="10"/>
      <c r="G164" s="11">
        <f>SUM(B164:F164)</f>
        <v>300</v>
      </c>
      <c r="I164" s="81">
        <v>438</v>
      </c>
      <c r="J164" s="81">
        <v>441</v>
      </c>
      <c r="K164" s="81">
        <v>447</v>
      </c>
      <c r="L164" s="81">
        <v>450</v>
      </c>
      <c r="M164" s="81">
        <v>453</v>
      </c>
      <c r="N164" s="9">
        <v>463</v>
      </c>
      <c r="O164" s="9">
        <v>468</v>
      </c>
      <c r="P164" s="9">
        <v>471</v>
      </c>
      <c r="Q164" s="9">
        <v>473</v>
      </c>
      <c r="R164" s="81">
        <v>476</v>
      </c>
      <c r="S164" s="81">
        <v>478</v>
      </c>
      <c r="T164" s="81">
        <v>482</v>
      </c>
      <c r="U164" s="81">
        <v>485</v>
      </c>
      <c r="V164" s="17" t="s">
        <v>43</v>
      </c>
      <c r="W164" s="17" t="s">
        <v>44</v>
      </c>
      <c r="X164" s="17" t="s">
        <v>46</v>
      </c>
      <c r="Y164" s="17" t="s">
        <v>47</v>
      </c>
      <c r="Z164" s="23" t="s">
        <v>52</v>
      </c>
      <c r="AA164" s="23" t="s">
        <v>54</v>
      </c>
      <c r="AB164" s="23" t="s">
        <v>57</v>
      </c>
      <c r="AC164" s="39" t="s">
        <v>58</v>
      </c>
      <c r="AD164" s="39" t="s">
        <v>60</v>
      </c>
      <c r="AE164" s="39" t="s">
        <v>62</v>
      </c>
      <c r="AF164" s="45" t="s">
        <v>64</v>
      </c>
      <c r="AG164" s="45" t="s">
        <v>65</v>
      </c>
      <c r="AH164" s="45" t="s">
        <v>66</v>
      </c>
      <c r="AI164" s="74" t="s">
        <v>67</v>
      </c>
      <c r="AJ164" s="74" t="s">
        <v>68</v>
      </c>
      <c r="AK164" s="74" t="s">
        <v>69</v>
      </c>
      <c r="AL164" s="23" t="s">
        <v>70</v>
      </c>
      <c r="AM164" s="23" t="s">
        <v>71</v>
      </c>
      <c r="AN164" s="23" t="s">
        <v>72</v>
      </c>
      <c r="AO164" s="23" t="s">
        <v>73</v>
      </c>
      <c r="AP164" s="39" t="s">
        <v>74</v>
      </c>
      <c r="AQ164" s="39" t="s">
        <v>88</v>
      </c>
      <c r="AR164" s="39" t="s">
        <v>90</v>
      </c>
      <c r="AS164" s="87" t="s">
        <v>92</v>
      </c>
      <c r="AT164" s="87" t="s">
        <v>95</v>
      </c>
      <c r="AU164" s="84" t="s">
        <v>96</v>
      </c>
      <c r="AV164" s="7" t="s">
        <v>9</v>
      </c>
      <c r="AW164" s="10">
        <v>150</v>
      </c>
      <c r="AX164" s="10">
        <v>150</v>
      </c>
      <c r="AY164" s="10"/>
      <c r="AZ164" s="10"/>
      <c r="BA164" s="10"/>
      <c r="BB164" s="11">
        <f>SUM(AW164:BA164)</f>
        <v>300</v>
      </c>
      <c r="BD164" s="23" t="s">
        <v>53</v>
      </c>
      <c r="BE164" s="23" t="s">
        <v>55</v>
      </c>
      <c r="BF164" s="34" t="s">
        <v>56</v>
      </c>
      <c r="BG164" s="39" t="s">
        <v>59</v>
      </c>
      <c r="BH164" s="39" t="s">
        <v>61</v>
      </c>
      <c r="BI164" s="39" t="s">
        <v>63</v>
      </c>
      <c r="BJ164" s="45" t="s">
        <v>76</v>
      </c>
      <c r="BK164" s="45" t="s">
        <v>77</v>
      </c>
      <c r="BL164" s="45" t="s">
        <v>78</v>
      </c>
      <c r="BM164" s="74" t="s">
        <v>79</v>
      </c>
      <c r="BN164" s="74" t="s">
        <v>80</v>
      </c>
      <c r="BO164" s="74" t="s">
        <v>81</v>
      </c>
      <c r="BP164" s="23" t="s">
        <v>82</v>
      </c>
      <c r="BQ164" s="23" t="s">
        <v>83</v>
      </c>
      <c r="BR164" s="23" t="s">
        <v>84</v>
      </c>
      <c r="BS164" s="23" t="s">
        <v>85</v>
      </c>
      <c r="BT164" s="39" t="s">
        <v>86</v>
      </c>
      <c r="BU164" s="39" t="s">
        <v>89</v>
      </c>
      <c r="BV164" s="39" t="s">
        <v>91</v>
      </c>
      <c r="BW164" s="87" t="s">
        <v>93</v>
      </c>
      <c r="BX164" s="87" t="s">
        <v>94</v>
      </c>
      <c r="BY164" s="87" t="s">
        <v>97</v>
      </c>
      <c r="BZ164" s="78"/>
    </row>
    <row r="165" spans="1:78" ht="18" customHeight="1" x14ac:dyDescent="0.25">
      <c r="A165" s="7" t="s">
        <v>10</v>
      </c>
      <c r="B165" s="6">
        <f>B163/B164</f>
        <v>777.33333333333337</v>
      </c>
      <c r="C165" s="6">
        <f>C163/C164</f>
        <v>771.33333333333337</v>
      </c>
      <c r="D165" s="6" t="e">
        <f>D163/D164</f>
        <v>#DIV/0!</v>
      </c>
      <c r="E165" s="6" t="e">
        <f>E163/E164</f>
        <v>#DIV/0!</v>
      </c>
      <c r="F165" s="6" t="e">
        <f t="shared" ref="F165" si="158">F163/F164</f>
        <v>#DIV/0!</v>
      </c>
      <c r="G165" s="12">
        <f>G163/G164</f>
        <v>774.33333333333337</v>
      </c>
      <c r="H165" s="2" t="s">
        <v>10</v>
      </c>
      <c r="I165" s="14">
        <v>769.85416666666663</v>
      </c>
      <c r="J165" s="14">
        <v>917.81</v>
      </c>
      <c r="K165" s="18">
        <v>769.43</v>
      </c>
      <c r="L165" s="14">
        <v>704.89971346704897</v>
      </c>
      <c r="M165" s="14">
        <v>777.39837398373982</v>
      </c>
      <c r="N165" s="9">
        <v>824.1</v>
      </c>
      <c r="O165" s="9">
        <v>765.17</v>
      </c>
      <c r="P165" s="9">
        <v>699.1</v>
      </c>
      <c r="Q165" s="19">
        <v>745.17948717948718</v>
      </c>
      <c r="R165" s="18">
        <v>792.13</v>
      </c>
      <c r="S165" s="18">
        <v>781.17</v>
      </c>
      <c r="T165" s="18">
        <v>777.94</v>
      </c>
      <c r="U165" s="18">
        <v>729.9</v>
      </c>
      <c r="V165" s="13">
        <v>726.5</v>
      </c>
      <c r="W165" s="13">
        <v>779.5</v>
      </c>
      <c r="X165" s="13">
        <v>768.8</v>
      </c>
      <c r="Y165" s="13">
        <v>760.44</v>
      </c>
      <c r="Z165" s="30">
        <v>850.4375</v>
      </c>
      <c r="AA165" s="30">
        <v>816.04761904761904</v>
      </c>
      <c r="AB165" s="30">
        <v>704.8</v>
      </c>
      <c r="AC165" s="40">
        <v>814.5</v>
      </c>
      <c r="AD165" s="40">
        <v>897.6875</v>
      </c>
      <c r="AE165" s="40">
        <v>909</v>
      </c>
      <c r="AF165" s="46">
        <v>792.33</v>
      </c>
      <c r="AG165" s="46">
        <v>828.07</v>
      </c>
      <c r="AH165" s="46">
        <v>802.75</v>
      </c>
      <c r="AI165" s="75">
        <v>711.58333333333337</v>
      </c>
      <c r="AJ165" s="75">
        <v>782.91666666666663</v>
      </c>
      <c r="AK165" s="75">
        <v>716.88888888888891</v>
      </c>
      <c r="AL165" s="25">
        <v>710.03</v>
      </c>
      <c r="AM165" s="25">
        <v>674.04</v>
      </c>
      <c r="AN165" s="25"/>
      <c r="AO165" s="25">
        <v>615.59</v>
      </c>
      <c r="AP165" s="40">
        <v>729.7</v>
      </c>
      <c r="AQ165" s="40">
        <v>906.875</v>
      </c>
      <c r="AR165" s="40">
        <v>802.25</v>
      </c>
      <c r="AS165" s="90">
        <v>923.03571428571433</v>
      </c>
      <c r="AT165" s="90">
        <v>763.9666666666667</v>
      </c>
      <c r="AU165" s="85">
        <f>G165</f>
        <v>774.33333333333337</v>
      </c>
      <c r="AV165" s="7" t="s">
        <v>10</v>
      </c>
      <c r="AW165" s="6">
        <f>AW163/AW164</f>
        <v>1058.3333333333333</v>
      </c>
      <c r="AX165" s="6">
        <f>AX163/AX164</f>
        <v>1062.3333333333333</v>
      </c>
      <c r="AY165" s="6" t="e">
        <f>AY163/AY164</f>
        <v>#DIV/0!</v>
      </c>
      <c r="AZ165" s="6" t="e">
        <f>AZ163/AZ164</f>
        <v>#DIV/0!</v>
      </c>
      <c r="BA165" s="6" t="e">
        <f t="shared" ref="BA165" si="159">BA163/BA164</f>
        <v>#DIV/0!</v>
      </c>
      <c r="BB165" s="12">
        <f>BB163/BB164</f>
        <v>1060.3333333333333</v>
      </c>
      <c r="BC165" s="2" t="s">
        <v>10</v>
      </c>
      <c r="BD165" s="25">
        <v>999.72</v>
      </c>
      <c r="BE165" s="25">
        <v>964.4</v>
      </c>
      <c r="BF165" s="35">
        <v>933</v>
      </c>
      <c r="BG165" s="40">
        <v>1037.1875</v>
      </c>
      <c r="BH165" s="40">
        <v>1038.0625</v>
      </c>
      <c r="BI165" s="40">
        <v>1064.69</v>
      </c>
      <c r="BJ165" s="46">
        <v>909.72</v>
      </c>
      <c r="BK165" s="46">
        <v>999.73</v>
      </c>
      <c r="BL165" s="46">
        <v>998.5333333333333</v>
      </c>
      <c r="BM165" s="75">
        <v>903.20833333333337</v>
      </c>
      <c r="BN165" s="75">
        <v>1062</v>
      </c>
      <c r="BO165" s="75">
        <v>920.44444444444446</v>
      </c>
      <c r="BP165" s="25">
        <v>937.68</v>
      </c>
      <c r="BQ165" s="25">
        <v>898.75</v>
      </c>
      <c r="BR165" s="25"/>
      <c r="BS165" s="25">
        <v>886.9</v>
      </c>
      <c r="BT165" s="40">
        <v>868.06666666666672</v>
      </c>
      <c r="BU165" s="40">
        <v>1077.175</v>
      </c>
      <c r="BV165" s="40">
        <v>1014.5</v>
      </c>
      <c r="BW165" s="90">
        <v>996.25</v>
      </c>
      <c r="BX165" s="90">
        <v>955.70422535211264</v>
      </c>
      <c r="BY165" s="90">
        <f>BB165</f>
        <v>1060.3333333333333</v>
      </c>
      <c r="BZ165" s="78"/>
    </row>
    <row r="166" spans="1:78" ht="18" customHeight="1" thickBot="1" x14ac:dyDescent="0.3">
      <c r="A166" s="53" t="s">
        <v>11</v>
      </c>
      <c r="B166" s="15">
        <f>B165-B157</f>
        <v>69</v>
      </c>
      <c r="C166" s="15">
        <f t="shared" ref="C166:G166" si="160">C165-C157</f>
        <v>51.333333333333371</v>
      </c>
      <c r="D166" s="15" t="e">
        <f t="shared" si="160"/>
        <v>#DIV/0!</v>
      </c>
      <c r="E166" s="15" t="e">
        <f t="shared" si="160"/>
        <v>#DIV/0!</v>
      </c>
      <c r="F166" s="15" t="e">
        <f t="shared" si="160"/>
        <v>#DIV/0!</v>
      </c>
      <c r="G166" s="16">
        <f t="shared" si="160"/>
        <v>60.166666666666742</v>
      </c>
      <c r="H166" s="5" t="s">
        <v>11</v>
      </c>
      <c r="I166" s="18">
        <f>I165-I157</f>
        <v>31.994166666666615</v>
      </c>
      <c r="J166" s="18">
        <f>J165-J157</f>
        <v>130.07086956521732</v>
      </c>
      <c r="K166" s="18">
        <f>K165-K157</f>
        <v>29.199999999999932</v>
      </c>
      <c r="L166" s="81">
        <v>28.05</v>
      </c>
      <c r="M166" s="81">
        <v>16.399999999999999</v>
      </c>
      <c r="N166" s="9">
        <v>80.3</v>
      </c>
      <c r="O166" s="9">
        <v>50.8</v>
      </c>
      <c r="P166" s="9">
        <v>30.7</v>
      </c>
      <c r="Q166" s="19">
        <v>54.679487179487182</v>
      </c>
      <c r="R166" s="18">
        <f>R165-R157</f>
        <v>61.399999999999977</v>
      </c>
      <c r="S166" s="18">
        <f>S165-S157</f>
        <v>61</v>
      </c>
      <c r="T166" s="18">
        <f>T165-T157</f>
        <v>55.230000000000018</v>
      </c>
      <c r="U166" s="18">
        <f>U165-U157</f>
        <v>60</v>
      </c>
      <c r="V166" s="13">
        <f>+V165-V157</f>
        <v>44.730000000000018</v>
      </c>
      <c r="W166" s="13">
        <f>+W165-W157</f>
        <v>85.470000000000027</v>
      </c>
      <c r="X166" s="13">
        <f>+X165-X157</f>
        <v>73.63</v>
      </c>
      <c r="Y166" s="13">
        <f>+Y165-Y157</f>
        <v>56.5</v>
      </c>
      <c r="Z166" s="30">
        <v>35.21875</v>
      </c>
      <c r="AA166" s="30">
        <v>49.626566416040077</v>
      </c>
      <c r="AB166" s="30">
        <v>28.847619047618991</v>
      </c>
      <c r="AC166" s="41">
        <v>69.75</v>
      </c>
      <c r="AD166" s="41">
        <v>49.46875</v>
      </c>
      <c r="AE166" s="41">
        <v>71.0625</v>
      </c>
      <c r="AF166" s="47">
        <v>49</v>
      </c>
      <c r="AG166" s="47">
        <v>47.400000000000091</v>
      </c>
      <c r="AH166" s="47">
        <v>61.350000000000023</v>
      </c>
      <c r="AI166" s="76">
        <v>47.041666666666742</v>
      </c>
      <c r="AJ166" s="76">
        <v>55.833333333333258</v>
      </c>
      <c r="AK166" s="76">
        <v>34.222222222222285</v>
      </c>
      <c r="AL166" s="30">
        <v>44.230000000000018</v>
      </c>
      <c r="AM166" s="30">
        <v>37.639999999999986</v>
      </c>
      <c r="AN166" s="30">
        <v>0</v>
      </c>
      <c r="AO166" s="30">
        <v>79.470000000000027</v>
      </c>
      <c r="AP166" s="41">
        <v>41.033333333333417</v>
      </c>
      <c r="AQ166" s="41">
        <v>80.475000000000023</v>
      </c>
      <c r="AR166" s="41">
        <v>80.75</v>
      </c>
      <c r="AS166" s="91">
        <v>76.714285714285779</v>
      </c>
      <c r="AT166" s="91">
        <v>66.533333333333417</v>
      </c>
      <c r="AU166" s="86">
        <f>AU165-AU157</f>
        <v>60.166666666666742</v>
      </c>
      <c r="AV166" s="53" t="s">
        <v>11</v>
      </c>
      <c r="AW166" s="15">
        <f>AW165-AW157</f>
        <v>119.99999999999989</v>
      </c>
      <c r="AX166" s="15">
        <f t="shared" ref="AX166:BB166" si="161">AX165-AX157</f>
        <v>116.99999999999989</v>
      </c>
      <c r="AY166" s="15" t="e">
        <f t="shared" si="161"/>
        <v>#DIV/0!</v>
      </c>
      <c r="AZ166" s="15" t="e">
        <f t="shared" si="161"/>
        <v>#DIV/0!</v>
      </c>
      <c r="BA166" s="15" t="e">
        <f t="shared" si="161"/>
        <v>#DIV/0!</v>
      </c>
      <c r="BB166" s="16">
        <f t="shared" si="161"/>
        <v>118.49999999999989</v>
      </c>
      <c r="BC166" s="5" t="s">
        <v>11</v>
      </c>
      <c r="BD166" s="30">
        <v>61.4</v>
      </c>
      <c r="BE166" s="30">
        <v>71.2</v>
      </c>
      <c r="BF166" s="36">
        <v>54.950000000000045</v>
      </c>
      <c r="BG166" s="41">
        <v>105.56875000000002</v>
      </c>
      <c r="BH166" s="41">
        <v>65.4375</v>
      </c>
      <c r="BI166" s="41">
        <v>78.900000000000006</v>
      </c>
      <c r="BJ166" s="47">
        <v>59.580000000000041</v>
      </c>
      <c r="BK166" s="47">
        <v>72.200000000000045</v>
      </c>
      <c r="BL166" s="47">
        <v>89.333333333333258</v>
      </c>
      <c r="BM166" s="76">
        <v>41.799242424242493</v>
      </c>
      <c r="BN166" s="76">
        <v>266.66666666666663</v>
      </c>
      <c r="BO166" s="76">
        <v>38.166666666666629</v>
      </c>
      <c r="BP166" s="30">
        <v>89.939999999999941</v>
      </c>
      <c r="BQ166" s="30">
        <v>39.039999999999964</v>
      </c>
      <c r="BR166" s="30">
        <v>0</v>
      </c>
      <c r="BS166" s="30">
        <v>90.100000000000023</v>
      </c>
      <c r="BT166" s="41">
        <v>39.5</v>
      </c>
      <c r="BU166" s="41">
        <v>82.799999999999955</v>
      </c>
      <c r="BV166" s="41">
        <v>79.25</v>
      </c>
      <c r="BW166" s="91">
        <v>79.39285714285711</v>
      </c>
      <c r="BX166" s="91">
        <v>79.370892018779273</v>
      </c>
      <c r="BY166" s="91">
        <f>BY165-BY157</f>
        <v>118.49999999999989</v>
      </c>
      <c r="BZ166" s="78"/>
    </row>
    <row r="167" spans="1:78" ht="18" customHeight="1" x14ac:dyDescent="0.25">
      <c r="A167" s="62"/>
      <c r="B167" s="82"/>
      <c r="C167" s="82"/>
      <c r="D167" s="82"/>
      <c r="E167" s="82"/>
      <c r="F167" s="82"/>
      <c r="G167" s="82"/>
      <c r="H167" s="4"/>
      <c r="I167" s="14"/>
      <c r="J167" s="14"/>
      <c r="K167" s="14"/>
      <c r="L167" s="81"/>
      <c r="M167" s="81"/>
      <c r="Q167" s="19"/>
      <c r="R167" s="18"/>
      <c r="S167" s="18"/>
      <c r="T167" s="18"/>
      <c r="U167" s="18"/>
      <c r="V167" s="13"/>
      <c r="W167" s="13"/>
      <c r="X167" s="13"/>
      <c r="Y167" s="13"/>
      <c r="Z167" s="25"/>
      <c r="AA167" s="25"/>
      <c r="AB167" s="25"/>
      <c r="AF167" s="45"/>
      <c r="AG167" s="45"/>
      <c r="AH167" s="45"/>
      <c r="AP167" s="39"/>
      <c r="AQ167" s="39"/>
      <c r="AR167" s="39"/>
      <c r="AU167" s="84"/>
      <c r="AV167" s="62"/>
      <c r="AW167" s="95"/>
      <c r="AX167" s="95"/>
      <c r="AY167" s="95"/>
      <c r="AZ167" s="95"/>
      <c r="BA167" s="95"/>
      <c r="BB167" s="95"/>
      <c r="BC167" s="4"/>
      <c r="BT167" s="39"/>
      <c r="BU167" s="39"/>
      <c r="BV167" s="39"/>
      <c r="BY167" s="88"/>
      <c r="BZ167" s="78"/>
    </row>
    <row r="168" spans="1:78" ht="18" customHeight="1" thickBot="1" x14ac:dyDescent="0.3">
      <c r="A168" s="64">
        <f t="shared" ref="A168:B168" si="162">A160+1</f>
        <v>22</v>
      </c>
      <c r="B168" s="8">
        <f t="shared" si="162"/>
        <v>44912</v>
      </c>
      <c r="C168" s="81"/>
      <c r="D168" s="81"/>
      <c r="E168" s="81"/>
      <c r="F168" s="81"/>
      <c r="G168" s="82"/>
      <c r="I168" s="81"/>
      <c r="J168" s="81"/>
      <c r="K168" s="81"/>
      <c r="L168" s="81"/>
      <c r="M168" s="81"/>
      <c r="Q168" s="19"/>
      <c r="R168" s="18"/>
      <c r="S168" s="18"/>
      <c r="T168" s="18"/>
      <c r="U168" s="18"/>
      <c r="V168" s="13"/>
      <c r="W168" s="13"/>
      <c r="X168" s="13"/>
      <c r="Y168" s="13"/>
      <c r="Z168" s="25"/>
      <c r="AA168" s="25"/>
      <c r="AB168" s="25"/>
      <c r="AF168" s="45"/>
      <c r="AG168" s="45"/>
      <c r="AH168" s="45"/>
      <c r="AP168" s="39"/>
      <c r="AQ168" s="39"/>
      <c r="AR168" s="39"/>
      <c r="AU168" s="84"/>
      <c r="AV168" s="64">
        <f t="shared" ref="AV168:AW168" si="163">AV160+1</f>
        <v>22</v>
      </c>
      <c r="AW168" s="8">
        <f t="shared" si="163"/>
        <v>44912</v>
      </c>
      <c r="AX168" s="94"/>
      <c r="AY168" s="94"/>
      <c r="AZ168" s="94"/>
      <c r="BA168" s="94"/>
      <c r="BB168" s="95"/>
      <c r="BT168" s="39"/>
      <c r="BU168" s="39"/>
      <c r="BV168" s="39"/>
      <c r="BY168" s="88"/>
      <c r="BZ168" s="78"/>
    </row>
    <row r="169" spans="1:78" ht="18" customHeight="1" x14ac:dyDescent="0.25">
      <c r="A169" s="57" t="s">
        <v>0</v>
      </c>
      <c r="B169" s="58" t="s">
        <v>1</v>
      </c>
      <c r="C169" s="58" t="s">
        <v>2</v>
      </c>
      <c r="D169" s="58" t="s">
        <v>3</v>
      </c>
      <c r="E169" s="58" t="s">
        <v>4</v>
      </c>
      <c r="F169" s="58" t="s">
        <v>5</v>
      </c>
      <c r="G169" s="59" t="s">
        <v>6</v>
      </c>
      <c r="I169" s="81"/>
      <c r="J169" s="81"/>
      <c r="K169" s="81"/>
      <c r="L169" s="81"/>
      <c r="M169" s="81"/>
      <c r="Q169" s="19"/>
      <c r="R169" s="18"/>
      <c r="S169" s="18"/>
      <c r="T169" s="18"/>
      <c r="U169" s="18"/>
      <c r="V169" s="13"/>
      <c r="W169" s="13"/>
      <c r="X169" s="13"/>
      <c r="Y169" s="13"/>
      <c r="Z169" s="25"/>
      <c r="AA169" s="25"/>
      <c r="AB169" s="25"/>
      <c r="AF169" s="45"/>
      <c r="AG169" s="45"/>
      <c r="AH169" s="45"/>
      <c r="AP169" s="39"/>
      <c r="AQ169" s="39"/>
      <c r="AR169" s="39"/>
      <c r="AU169" s="84"/>
      <c r="AV169" s="57" t="s">
        <v>0</v>
      </c>
      <c r="AW169" s="58" t="s">
        <v>1</v>
      </c>
      <c r="AX169" s="58" t="s">
        <v>2</v>
      </c>
      <c r="AY169" s="58" t="s">
        <v>3</v>
      </c>
      <c r="AZ169" s="58" t="s">
        <v>4</v>
      </c>
      <c r="BA169" s="58" t="s">
        <v>5</v>
      </c>
      <c r="BB169" s="59" t="s">
        <v>6</v>
      </c>
      <c r="BT169" s="39"/>
      <c r="BU169" s="39"/>
      <c r="BV169" s="39"/>
      <c r="BY169" s="88"/>
      <c r="BZ169" s="78"/>
    </row>
    <row r="170" spans="1:78" ht="18" customHeight="1" x14ac:dyDescent="0.25">
      <c r="A170" s="7" t="s">
        <v>7</v>
      </c>
      <c r="B170" s="48">
        <v>690</v>
      </c>
      <c r="C170" s="48">
        <v>690</v>
      </c>
      <c r="D170" s="48">
        <v>690</v>
      </c>
      <c r="E170" s="48">
        <v>690</v>
      </c>
      <c r="F170" s="48">
        <v>690</v>
      </c>
      <c r="G170" s="52">
        <v>690</v>
      </c>
      <c r="I170" s="81"/>
      <c r="J170" s="81"/>
      <c r="K170" s="81"/>
      <c r="L170" s="81"/>
      <c r="M170" s="81"/>
      <c r="R170" s="81"/>
      <c r="S170" s="81"/>
      <c r="T170" s="81"/>
      <c r="U170" s="81"/>
      <c r="AF170" s="45"/>
      <c r="AG170" s="45"/>
      <c r="AH170" s="45"/>
      <c r="AP170" s="39"/>
      <c r="AQ170" s="39"/>
      <c r="AR170" s="39"/>
      <c r="AU170" s="84"/>
      <c r="AV170" s="7" t="s">
        <v>7</v>
      </c>
      <c r="AW170" s="48">
        <v>690</v>
      </c>
      <c r="AX170" s="48">
        <v>690</v>
      </c>
      <c r="AY170" s="48">
        <v>690</v>
      </c>
      <c r="AZ170" s="48">
        <v>690</v>
      </c>
      <c r="BA170" s="48">
        <v>690</v>
      </c>
      <c r="BB170" s="52">
        <v>690</v>
      </c>
      <c r="BT170" s="39"/>
      <c r="BU170" s="39"/>
      <c r="BV170" s="39"/>
      <c r="BY170" s="88"/>
      <c r="BZ170" s="78"/>
    </row>
    <row r="171" spans="1:78" ht="18" customHeight="1" x14ac:dyDescent="0.25">
      <c r="A171" s="7" t="s">
        <v>8</v>
      </c>
      <c r="B171" s="10">
        <v>63150</v>
      </c>
      <c r="C171" s="10">
        <v>62900</v>
      </c>
      <c r="D171" s="10">
        <v>62950</v>
      </c>
      <c r="E171" s="10">
        <v>62600</v>
      </c>
      <c r="F171" s="10"/>
      <c r="G171" s="11">
        <f>SUM(B171:F171)</f>
        <v>251600</v>
      </c>
      <c r="I171" s="81" t="s">
        <v>36</v>
      </c>
      <c r="J171" s="81"/>
      <c r="K171" s="81"/>
      <c r="L171" s="81"/>
      <c r="M171" s="81"/>
      <c r="R171" s="81"/>
      <c r="S171" s="81"/>
      <c r="T171" s="81"/>
      <c r="U171" s="81"/>
      <c r="AF171" s="45"/>
      <c r="AG171" s="45"/>
      <c r="AH171" s="45"/>
      <c r="AP171" s="39"/>
      <c r="AQ171" s="39"/>
      <c r="AR171" s="39"/>
      <c r="AU171" s="84"/>
      <c r="AV171" s="7" t="s">
        <v>8</v>
      </c>
      <c r="AW171" s="10">
        <v>81600</v>
      </c>
      <c r="AX171" s="10">
        <v>85250</v>
      </c>
      <c r="AY171" s="10">
        <v>82450</v>
      </c>
      <c r="AZ171" s="10">
        <v>84000</v>
      </c>
      <c r="BA171" s="10">
        <v>111300</v>
      </c>
      <c r="BB171" s="11">
        <f>SUM(AW171:BA171)</f>
        <v>444600</v>
      </c>
      <c r="BT171" s="39"/>
      <c r="BU171" s="39"/>
      <c r="BV171" s="39"/>
      <c r="BY171" s="88"/>
      <c r="BZ171" s="78"/>
    </row>
    <row r="172" spans="1:78" ht="18" customHeight="1" x14ac:dyDescent="0.25">
      <c r="A172" s="7" t="s">
        <v>9</v>
      </c>
      <c r="B172" s="10">
        <v>75</v>
      </c>
      <c r="C172" s="10">
        <v>75</v>
      </c>
      <c r="D172" s="10">
        <v>75</v>
      </c>
      <c r="E172" s="10">
        <v>75</v>
      </c>
      <c r="F172" s="10"/>
      <c r="G172" s="11">
        <f>SUM(B172:F172)</f>
        <v>300</v>
      </c>
      <c r="I172" s="81">
        <v>438</v>
      </c>
      <c r="J172" s="81">
        <v>441</v>
      </c>
      <c r="K172" s="81">
        <v>447</v>
      </c>
      <c r="L172" s="81">
        <v>450</v>
      </c>
      <c r="M172" s="81">
        <v>453</v>
      </c>
      <c r="N172" s="9">
        <v>463</v>
      </c>
      <c r="O172" s="9">
        <v>468</v>
      </c>
      <c r="P172" s="9">
        <v>471</v>
      </c>
      <c r="Q172" s="9">
        <v>473</v>
      </c>
      <c r="R172" s="81">
        <v>476</v>
      </c>
      <c r="S172" s="81">
        <v>478</v>
      </c>
      <c r="T172" s="81">
        <v>482</v>
      </c>
      <c r="U172" s="81">
        <v>485</v>
      </c>
      <c r="V172" s="17" t="s">
        <v>43</v>
      </c>
      <c r="W172" s="17" t="s">
        <v>44</v>
      </c>
      <c r="X172" s="17" t="s">
        <v>46</v>
      </c>
      <c r="Y172" s="17" t="s">
        <v>47</v>
      </c>
      <c r="Z172" s="23" t="s">
        <v>52</v>
      </c>
      <c r="AA172" s="23" t="s">
        <v>54</v>
      </c>
      <c r="AB172" s="23" t="s">
        <v>57</v>
      </c>
      <c r="AC172" s="39" t="s">
        <v>58</v>
      </c>
      <c r="AD172" s="39" t="s">
        <v>60</v>
      </c>
      <c r="AE172" s="39" t="s">
        <v>62</v>
      </c>
      <c r="AF172" s="45" t="s">
        <v>64</v>
      </c>
      <c r="AG172" s="45" t="s">
        <v>65</v>
      </c>
      <c r="AH172" s="45" t="s">
        <v>66</v>
      </c>
      <c r="AI172" s="74" t="s">
        <v>67</v>
      </c>
      <c r="AJ172" s="74" t="s">
        <v>68</v>
      </c>
      <c r="AK172" s="74" t="s">
        <v>69</v>
      </c>
      <c r="AL172" s="23" t="s">
        <v>70</v>
      </c>
      <c r="AM172" s="23" t="s">
        <v>71</v>
      </c>
      <c r="AN172" s="23" t="s">
        <v>72</v>
      </c>
      <c r="AO172" s="23" t="s">
        <v>73</v>
      </c>
      <c r="AP172" s="39" t="s">
        <v>74</v>
      </c>
      <c r="AQ172" s="39" t="s">
        <v>88</v>
      </c>
      <c r="AR172" s="39" t="s">
        <v>90</v>
      </c>
      <c r="AS172" s="87" t="s">
        <v>92</v>
      </c>
      <c r="AT172" s="87" t="s">
        <v>95</v>
      </c>
      <c r="AU172" s="84" t="s">
        <v>96</v>
      </c>
      <c r="AV172" s="7" t="s">
        <v>9</v>
      </c>
      <c r="AW172" s="10">
        <v>75</v>
      </c>
      <c r="AX172" s="10">
        <v>75</v>
      </c>
      <c r="AY172" s="10">
        <v>75</v>
      </c>
      <c r="AZ172" s="10">
        <v>75</v>
      </c>
      <c r="BA172" s="10">
        <v>100</v>
      </c>
      <c r="BB172" s="11">
        <f>SUM(AW172:BA172)</f>
        <v>400</v>
      </c>
      <c r="BD172" s="23" t="s">
        <v>53</v>
      </c>
      <c r="BE172" s="23" t="s">
        <v>55</v>
      </c>
      <c r="BF172" s="34" t="s">
        <v>56</v>
      </c>
      <c r="BG172" s="39" t="s">
        <v>59</v>
      </c>
      <c r="BH172" s="39" t="s">
        <v>61</v>
      </c>
      <c r="BI172" s="39" t="s">
        <v>63</v>
      </c>
      <c r="BJ172" s="45" t="s">
        <v>76</v>
      </c>
      <c r="BK172" s="45" t="s">
        <v>77</v>
      </c>
      <c r="BL172" s="45" t="s">
        <v>78</v>
      </c>
      <c r="BM172" s="74" t="s">
        <v>79</v>
      </c>
      <c r="BN172" s="74" t="s">
        <v>80</v>
      </c>
      <c r="BO172" s="74" t="s">
        <v>81</v>
      </c>
      <c r="BP172" s="23" t="s">
        <v>82</v>
      </c>
      <c r="BQ172" s="23" t="s">
        <v>83</v>
      </c>
      <c r="BR172" s="23" t="s">
        <v>84</v>
      </c>
      <c r="BS172" s="23" t="s">
        <v>85</v>
      </c>
      <c r="BT172" s="39" t="s">
        <v>86</v>
      </c>
      <c r="BU172" s="39" t="s">
        <v>89</v>
      </c>
      <c r="BV172" s="39" t="s">
        <v>91</v>
      </c>
      <c r="BW172" s="87" t="s">
        <v>93</v>
      </c>
      <c r="BX172" s="87" t="s">
        <v>94</v>
      </c>
      <c r="BY172" s="87" t="s">
        <v>97</v>
      </c>
      <c r="BZ172" s="78"/>
    </row>
    <row r="173" spans="1:78" ht="18" customHeight="1" x14ac:dyDescent="0.25">
      <c r="A173" s="7" t="s">
        <v>10</v>
      </c>
      <c r="B173" s="6">
        <f>B171/B172</f>
        <v>842</v>
      </c>
      <c r="C173" s="6">
        <f>C171/C172</f>
        <v>838.66666666666663</v>
      </c>
      <c r="D173" s="6">
        <f>D171/D172</f>
        <v>839.33333333333337</v>
      </c>
      <c r="E173" s="6">
        <f>E171/E172</f>
        <v>834.66666666666663</v>
      </c>
      <c r="F173" s="6" t="e">
        <f t="shared" ref="F173" si="164">F171/F172</f>
        <v>#DIV/0!</v>
      </c>
      <c r="G173" s="12">
        <f>G171/G172</f>
        <v>838.66666666666663</v>
      </c>
      <c r="H173" s="2" t="s">
        <v>10</v>
      </c>
      <c r="I173" s="18">
        <v>842.31</v>
      </c>
      <c r="J173" s="18">
        <v>1009.55</v>
      </c>
      <c r="K173" s="18">
        <v>860.5</v>
      </c>
      <c r="L173" s="18">
        <v>771.19</v>
      </c>
      <c r="M173" s="18">
        <v>867.6</v>
      </c>
      <c r="N173" s="19">
        <v>857</v>
      </c>
      <c r="O173" s="19">
        <v>830.06</v>
      </c>
      <c r="P173" s="19">
        <v>752.2</v>
      </c>
      <c r="Q173" s="19">
        <v>802.820652173913</v>
      </c>
      <c r="R173" s="18">
        <v>859.77333333333331</v>
      </c>
      <c r="S173" s="18">
        <v>844.78</v>
      </c>
      <c r="T173" s="18">
        <v>860.23</v>
      </c>
      <c r="U173" s="18">
        <v>832</v>
      </c>
      <c r="V173" s="13">
        <v>787.15</v>
      </c>
      <c r="W173" s="13">
        <v>769.35</v>
      </c>
      <c r="X173" s="13">
        <v>803.16</v>
      </c>
      <c r="Y173" s="13">
        <v>766.94</v>
      </c>
      <c r="Z173" s="30">
        <v>920.65625</v>
      </c>
      <c r="AA173" s="30">
        <v>872.25</v>
      </c>
      <c r="AB173" s="30">
        <v>789.5</v>
      </c>
      <c r="AC173" s="40">
        <v>871.1875</v>
      </c>
      <c r="AD173" s="40">
        <v>950</v>
      </c>
      <c r="AE173" s="40">
        <v>984.125</v>
      </c>
      <c r="AF173" s="46">
        <v>855.34</v>
      </c>
      <c r="AG173" s="46">
        <v>860.64</v>
      </c>
      <c r="AH173" s="46">
        <v>829.14090909090908</v>
      </c>
      <c r="AI173" s="75">
        <v>754.45333333333338</v>
      </c>
      <c r="AJ173" s="75">
        <v>831.65822784810132</v>
      </c>
      <c r="AK173" s="75">
        <v>735.05</v>
      </c>
      <c r="AL173" s="25">
        <v>758.24</v>
      </c>
      <c r="AM173" s="25">
        <v>749.67</v>
      </c>
      <c r="AN173" s="25"/>
      <c r="AO173" s="25">
        <v>682.68</v>
      </c>
      <c r="AP173" s="40">
        <v>771.26666666666665</v>
      </c>
      <c r="AQ173" s="40">
        <v>985.82500000000005</v>
      </c>
      <c r="AR173" s="40">
        <v>864.25</v>
      </c>
      <c r="AS173" s="90">
        <v>1003.75</v>
      </c>
      <c r="AT173" s="90">
        <v>835.1</v>
      </c>
      <c r="AU173" s="85">
        <f>G173</f>
        <v>838.66666666666663</v>
      </c>
      <c r="AV173" s="7" t="s">
        <v>10</v>
      </c>
      <c r="AW173" s="6">
        <f>AW171/AW172</f>
        <v>1088</v>
      </c>
      <c r="AX173" s="6">
        <f>AX171/AX172</f>
        <v>1136.6666666666667</v>
      </c>
      <c r="AY173" s="6">
        <f>AY171/AY172</f>
        <v>1099.3333333333333</v>
      </c>
      <c r="AZ173" s="6">
        <f>AZ171/AZ172</f>
        <v>1120</v>
      </c>
      <c r="BA173" s="6">
        <f t="shared" ref="BA173" si="165">BA171/BA172</f>
        <v>1113</v>
      </c>
      <c r="BB173" s="12">
        <f>BB171/BB172</f>
        <v>1111.5</v>
      </c>
      <c r="BC173" s="2" t="s">
        <v>10</v>
      </c>
      <c r="BD173" s="30">
        <v>1082.9000000000001</v>
      </c>
      <c r="BE173" s="30">
        <v>1053.7</v>
      </c>
      <c r="BF173" s="35">
        <v>1004.5</v>
      </c>
      <c r="BG173" s="40">
        <v>1098.3125</v>
      </c>
      <c r="BH173" s="40">
        <v>1078.9375</v>
      </c>
      <c r="BI173" s="40">
        <v>1160.69</v>
      </c>
      <c r="BJ173" s="46">
        <v>950.41</v>
      </c>
      <c r="BK173" s="46">
        <v>1048.4000000000001</v>
      </c>
      <c r="BL173" s="46">
        <v>962.56097560975604</v>
      </c>
      <c r="BM173" s="75">
        <v>917.38362068965512</v>
      </c>
      <c r="BN173" s="75">
        <v>935.7640845070423</v>
      </c>
      <c r="BO173" s="75">
        <v>878.18</v>
      </c>
      <c r="BP173" s="25">
        <v>1022.6</v>
      </c>
      <c r="BQ173" s="25">
        <v>992.81</v>
      </c>
      <c r="BR173" s="25"/>
      <c r="BS173" s="25">
        <v>969.89</v>
      </c>
      <c r="BT173" s="40">
        <v>924.1</v>
      </c>
      <c r="BU173" s="40">
        <v>1159.0250000000001</v>
      </c>
      <c r="BV173" s="40">
        <v>1036.5</v>
      </c>
      <c r="BW173" s="90">
        <v>1096.3928571428571</v>
      </c>
      <c r="BX173" s="90">
        <v>1061.1160714285713</v>
      </c>
      <c r="BY173" s="90">
        <f t="shared" ref="BY173" si="166">BB173</f>
        <v>1111.5</v>
      </c>
      <c r="BZ173" s="78"/>
    </row>
    <row r="174" spans="1:78" ht="18" customHeight="1" thickBot="1" x14ac:dyDescent="0.3">
      <c r="A174" s="53" t="s">
        <v>11</v>
      </c>
      <c r="B174" s="15">
        <f>B173-B165</f>
        <v>64.666666666666629</v>
      </c>
      <c r="C174" s="15">
        <f t="shared" ref="C174" si="167">C173-C165</f>
        <v>67.333333333333258</v>
      </c>
      <c r="D174" s="15" t="e">
        <f t="shared" ref="D174" si="168">D173-D165</f>
        <v>#DIV/0!</v>
      </c>
      <c r="E174" s="15" t="e">
        <f t="shared" ref="E174" si="169">E173-E165</f>
        <v>#DIV/0!</v>
      </c>
      <c r="F174" s="15" t="e">
        <f t="shared" ref="F174" si="170">F173-F165</f>
        <v>#DIV/0!</v>
      </c>
      <c r="G174" s="16">
        <f t="shared" ref="G174" si="171">G173-G165</f>
        <v>64.333333333333258</v>
      </c>
      <c r="H174" s="5" t="s">
        <v>11</v>
      </c>
      <c r="I174" s="18">
        <f>I173-I165</f>
        <v>72.455833333333317</v>
      </c>
      <c r="J174" s="18">
        <f>J173-J165</f>
        <v>91.740000000000009</v>
      </c>
      <c r="K174" s="18">
        <f>K173-K165</f>
        <v>91.07000000000005</v>
      </c>
      <c r="L174" s="81">
        <v>66.3</v>
      </c>
      <c r="M174" s="81">
        <v>162.80000000000001</v>
      </c>
      <c r="N174" s="9">
        <v>152.30000000000001</v>
      </c>
      <c r="O174" s="9">
        <v>64.900000000000006</v>
      </c>
      <c r="P174" s="9">
        <v>47.3</v>
      </c>
      <c r="Q174" s="19">
        <v>97.920938706864035</v>
      </c>
      <c r="R174" s="18">
        <f>R173-R165</f>
        <v>67.643333333333317</v>
      </c>
      <c r="S174" s="18">
        <f>S173-S165</f>
        <v>63.610000000000014</v>
      </c>
      <c r="T174" s="18">
        <f>T173-T165</f>
        <v>82.289999999999964</v>
      </c>
      <c r="U174" s="18">
        <f>U173-U166</f>
        <v>772</v>
      </c>
      <c r="V174" s="13">
        <f>+V173-V165</f>
        <v>60.649999999999977</v>
      </c>
      <c r="W174" s="13">
        <f>+W173-W165</f>
        <v>-10.149999999999977</v>
      </c>
      <c r="X174" s="13">
        <f>+X173-X165</f>
        <v>34.360000000000014</v>
      </c>
      <c r="Y174" s="13">
        <f>+Y173-Y165</f>
        <v>6.5</v>
      </c>
      <c r="Z174" s="30">
        <v>70.21875</v>
      </c>
      <c r="AA174" s="30">
        <v>56.202380952380963</v>
      </c>
      <c r="AB174" s="30">
        <v>84.700000000000045</v>
      </c>
      <c r="AC174" s="41">
        <v>56.6875</v>
      </c>
      <c r="AD174" s="41">
        <v>52.3125</v>
      </c>
      <c r="AE174" s="41">
        <v>75.125</v>
      </c>
      <c r="AF174" s="47">
        <v>63.009999999999991</v>
      </c>
      <c r="AG174" s="47">
        <v>32.569999999999936</v>
      </c>
      <c r="AH174" s="47">
        <v>26.390909090909076</v>
      </c>
      <c r="AI174" s="76">
        <v>42.870000000000005</v>
      </c>
      <c r="AJ174" s="76">
        <v>48.74156118143469</v>
      </c>
      <c r="AK174" s="76">
        <v>18.16111111111104</v>
      </c>
      <c r="AL174" s="30">
        <v>48.210000000000036</v>
      </c>
      <c r="AM174" s="30">
        <v>75.63</v>
      </c>
      <c r="AN174" s="30">
        <v>0</v>
      </c>
      <c r="AO174" s="30">
        <v>67.089999999999918</v>
      </c>
      <c r="AP174" s="41">
        <v>41.566666666666606</v>
      </c>
      <c r="AQ174" s="41">
        <v>78.950000000000045</v>
      </c>
      <c r="AR174" s="41">
        <v>62</v>
      </c>
      <c r="AS174" s="91">
        <v>80.714285714285666</v>
      </c>
      <c r="AT174" s="91">
        <v>71.133333333333326</v>
      </c>
      <c r="AU174" s="86">
        <f>AU173-AU165</f>
        <v>64.333333333333258</v>
      </c>
      <c r="AV174" s="53" t="s">
        <v>11</v>
      </c>
      <c r="AW174" s="15">
        <f>AW173-AW165</f>
        <v>29.666666666666742</v>
      </c>
      <c r="AX174" s="15">
        <f t="shared" ref="AX174:BB174" si="172">AX173-AX165</f>
        <v>74.333333333333485</v>
      </c>
      <c r="AY174" s="15" t="e">
        <f t="shared" si="172"/>
        <v>#DIV/0!</v>
      </c>
      <c r="AZ174" s="15" t="e">
        <f t="shared" si="172"/>
        <v>#DIV/0!</v>
      </c>
      <c r="BA174" s="15" t="e">
        <f t="shared" si="172"/>
        <v>#DIV/0!</v>
      </c>
      <c r="BB174" s="16">
        <f t="shared" si="172"/>
        <v>51.166666666666742</v>
      </c>
      <c r="BC174" s="5" t="s">
        <v>11</v>
      </c>
      <c r="BD174" s="30">
        <v>83.2</v>
      </c>
      <c r="BE174" s="30">
        <v>89.3</v>
      </c>
      <c r="BF174" s="36">
        <v>71.5</v>
      </c>
      <c r="BG174" s="41">
        <v>61.125</v>
      </c>
      <c r="BH174" s="41">
        <v>40.875</v>
      </c>
      <c r="BI174" s="41">
        <v>96</v>
      </c>
      <c r="BJ174" s="47">
        <v>40.689999999999941</v>
      </c>
      <c r="BK174" s="47">
        <v>48.670000000000073</v>
      </c>
      <c r="BL174" s="47">
        <v>-35.972357723577261</v>
      </c>
      <c r="BM174" s="76">
        <v>14.175287356321746</v>
      </c>
      <c r="BN174" s="76">
        <v>-126.2359154929577</v>
      </c>
      <c r="BO174" s="76">
        <v>-42.264444444444507</v>
      </c>
      <c r="BP174" s="30">
        <v>84.920000000000073</v>
      </c>
      <c r="BQ174" s="30">
        <v>94.059999999999945</v>
      </c>
      <c r="BR174" s="30">
        <v>0</v>
      </c>
      <c r="BS174" s="30">
        <v>82.990000000000009</v>
      </c>
      <c r="BT174" s="41">
        <v>56.033333333333303</v>
      </c>
      <c r="BU174" s="41">
        <v>81.850000000000136</v>
      </c>
      <c r="BV174" s="41">
        <v>22</v>
      </c>
      <c r="BW174" s="91">
        <v>100.14285714285711</v>
      </c>
      <c r="BX174" s="91">
        <v>105.41184607645869</v>
      </c>
      <c r="BY174" s="91">
        <f t="shared" ref="BY174" si="173">BY173-BY165</f>
        <v>51.166666666666742</v>
      </c>
      <c r="BZ174" s="78"/>
    </row>
    <row r="175" spans="1:78" ht="18" customHeight="1" x14ac:dyDescent="0.25">
      <c r="A175" s="62"/>
      <c r="B175" s="82"/>
      <c r="C175" s="82"/>
      <c r="D175" s="82"/>
      <c r="E175" s="82"/>
      <c r="F175" s="82"/>
      <c r="G175" s="82"/>
      <c r="H175" s="4"/>
      <c r="I175" s="14"/>
      <c r="J175" s="14"/>
      <c r="K175" s="14"/>
      <c r="L175" s="81"/>
      <c r="M175" s="81"/>
      <c r="R175" s="81"/>
      <c r="S175" s="81"/>
      <c r="T175" s="81"/>
      <c r="U175" s="81"/>
      <c r="AF175" s="45"/>
      <c r="AG175" s="45"/>
      <c r="AH175" s="45"/>
      <c r="AP175" s="39"/>
      <c r="AQ175" s="39"/>
      <c r="AR175" s="39"/>
      <c r="AU175" s="84"/>
      <c r="AV175" s="62"/>
      <c r="AW175" s="95"/>
      <c r="AX175" s="95"/>
      <c r="AY175" s="95"/>
      <c r="AZ175" s="95"/>
      <c r="BA175" s="95"/>
      <c r="BB175" s="95"/>
      <c r="BC175" s="4"/>
      <c r="BT175" s="39"/>
      <c r="BU175" s="39"/>
      <c r="BV175" s="39"/>
      <c r="BY175" s="88"/>
      <c r="BZ175" s="78"/>
    </row>
    <row r="176" spans="1:78" ht="18" customHeight="1" thickBot="1" x14ac:dyDescent="0.3">
      <c r="A176" s="64">
        <f t="shared" ref="A176:B176" si="174">A168+1</f>
        <v>23</v>
      </c>
      <c r="B176" s="8">
        <f t="shared" si="174"/>
        <v>44913</v>
      </c>
      <c r="C176" s="81"/>
      <c r="D176" s="81"/>
      <c r="E176" s="81"/>
      <c r="F176" s="81"/>
      <c r="G176" s="82"/>
      <c r="I176" s="81"/>
      <c r="J176" s="81"/>
      <c r="K176" s="81"/>
      <c r="L176" s="81"/>
      <c r="M176" s="81"/>
      <c r="R176" s="81"/>
      <c r="S176" s="81"/>
      <c r="T176" s="81"/>
      <c r="U176" s="81"/>
      <c r="AF176" s="45"/>
      <c r="AG176" s="45"/>
      <c r="AH176" s="45"/>
      <c r="AP176" s="39"/>
      <c r="AQ176" s="39"/>
      <c r="AR176" s="39"/>
      <c r="AU176" s="84"/>
      <c r="AV176" s="64">
        <f t="shared" ref="AV176:AW176" si="175">AV168+1</f>
        <v>23</v>
      </c>
      <c r="AW176" s="8">
        <f t="shared" si="175"/>
        <v>44913</v>
      </c>
      <c r="AX176" s="94"/>
      <c r="AY176" s="94"/>
      <c r="AZ176" s="94"/>
      <c r="BA176" s="94"/>
      <c r="BB176" s="95"/>
      <c r="BT176" s="39"/>
      <c r="BU176" s="39"/>
      <c r="BV176" s="39"/>
      <c r="BY176" s="88"/>
      <c r="BZ176" s="78"/>
    </row>
    <row r="177" spans="1:78" ht="18" customHeight="1" x14ac:dyDescent="0.25">
      <c r="A177" s="57" t="s">
        <v>0</v>
      </c>
      <c r="B177" s="58" t="s">
        <v>1</v>
      </c>
      <c r="C177" s="58" t="s">
        <v>2</v>
      </c>
      <c r="D177" s="58" t="s">
        <v>3</v>
      </c>
      <c r="E177" s="58" t="s">
        <v>4</v>
      </c>
      <c r="F177" s="58" t="s">
        <v>5</v>
      </c>
      <c r="G177" s="59" t="s">
        <v>6</v>
      </c>
      <c r="I177" s="81"/>
      <c r="J177" s="81"/>
      <c r="K177" s="81"/>
      <c r="L177" s="81"/>
      <c r="M177" s="81"/>
      <c r="R177" s="81"/>
      <c r="S177" s="81"/>
      <c r="T177" s="81"/>
      <c r="U177" s="81"/>
      <c r="AF177" s="45"/>
      <c r="AG177" s="45"/>
      <c r="AH177" s="45"/>
      <c r="AP177" s="39"/>
      <c r="AQ177" s="39"/>
      <c r="AR177" s="39"/>
      <c r="AU177" s="84"/>
      <c r="AV177" s="57" t="s">
        <v>0</v>
      </c>
      <c r="AW177" s="58" t="s">
        <v>1</v>
      </c>
      <c r="AX177" s="58" t="s">
        <v>2</v>
      </c>
      <c r="AY177" s="58" t="s">
        <v>3</v>
      </c>
      <c r="AZ177" s="58" t="s">
        <v>4</v>
      </c>
      <c r="BA177" s="58" t="s">
        <v>5</v>
      </c>
      <c r="BB177" s="59" t="s">
        <v>6</v>
      </c>
      <c r="BT177" s="39"/>
      <c r="BU177" s="39"/>
      <c r="BV177" s="39"/>
      <c r="BY177" s="88"/>
      <c r="BZ177" s="78"/>
    </row>
    <row r="178" spans="1:78" ht="18" customHeight="1" x14ac:dyDescent="0.25">
      <c r="A178" s="7" t="s">
        <v>7</v>
      </c>
      <c r="B178" s="48">
        <v>690</v>
      </c>
      <c r="C178" s="48">
        <v>690</v>
      </c>
      <c r="D178" s="48">
        <v>690</v>
      </c>
      <c r="E178" s="48">
        <v>690</v>
      </c>
      <c r="F178" s="48">
        <v>690</v>
      </c>
      <c r="G178" s="52">
        <v>690</v>
      </c>
      <c r="I178" s="81"/>
      <c r="J178" s="81"/>
      <c r="K178" s="81"/>
      <c r="L178" s="81"/>
      <c r="M178" s="81"/>
      <c r="R178" s="81"/>
      <c r="S178" s="81"/>
      <c r="T178" s="81"/>
      <c r="U178" s="81"/>
      <c r="AF178" s="45"/>
      <c r="AG178" s="45"/>
      <c r="AH178" s="45"/>
      <c r="AP178" s="39"/>
      <c r="AQ178" s="39"/>
      <c r="AR178" s="39"/>
      <c r="AU178" s="84"/>
      <c r="AV178" s="7" t="s">
        <v>7</v>
      </c>
      <c r="AW178" s="48">
        <v>690</v>
      </c>
      <c r="AX178" s="48">
        <v>690</v>
      </c>
      <c r="AY178" s="48">
        <v>690</v>
      </c>
      <c r="AZ178" s="48">
        <v>690</v>
      </c>
      <c r="BA178" s="48">
        <v>690</v>
      </c>
      <c r="BB178" s="52">
        <v>690</v>
      </c>
      <c r="BT178" s="39"/>
      <c r="BU178" s="39"/>
      <c r="BV178" s="39"/>
      <c r="BY178" s="88"/>
      <c r="BZ178" s="78"/>
    </row>
    <row r="179" spans="1:78" ht="18" customHeight="1" x14ac:dyDescent="0.25">
      <c r="A179" s="7" t="s">
        <v>8</v>
      </c>
      <c r="B179" s="96">
        <v>137650</v>
      </c>
      <c r="C179" s="10">
        <v>140800</v>
      </c>
      <c r="D179" s="10"/>
      <c r="E179" s="10"/>
      <c r="F179" s="10"/>
      <c r="G179" s="11">
        <f>SUM(B179:F179)</f>
        <v>278450</v>
      </c>
      <c r="I179" s="81" t="s">
        <v>37</v>
      </c>
      <c r="J179" s="81"/>
      <c r="K179" s="81"/>
      <c r="L179" s="81"/>
      <c r="M179" s="81"/>
      <c r="R179" s="81"/>
      <c r="S179" s="81"/>
      <c r="T179" s="81"/>
      <c r="U179" s="81"/>
      <c r="AF179" s="45"/>
      <c r="AG179" s="45"/>
      <c r="AH179" s="45"/>
      <c r="AP179" s="39"/>
      <c r="AQ179" s="39"/>
      <c r="AR179" s="39"/>
      <c r="AU179" s="84"/>
      <c r="AV179" s="7" t="s">
        <v>8</v>
      </c>
      <c r="AW179" s="10">
        <v>181850</v>
      </c>
      <c r="AX179" s="10">
        <v>183950</v>
      </c>
      <c r="AY179" s="10"/>
      <c r="AZ179" s="10"/>
      <c r="BA179" s="10"/>
      <c r="BB179" s="11">
        <f>SUM(AW179:BA179)</f>
        <v>365800</v>
      </c>
      <c r="BT179" s="39"/>
      <c r="BU179" s="39"/>
      <c r="BV179" s="39"/>
      <c r="BY179" s="88"/>
      <c r="BZ179" s="78"/>
    </row>
    <row r="180" spans="1:78" ht="18" customHeight="1" x14ac:dyDescent="0.25">
      <c r="A180" s="7" t="s">
        <v>9</v>
      </c>
      <c r="B180" s="10">
        <v>150</v>
      </c>
      <c r="C180" s="10">
        <v>150</v>
      </c>
      <c r="D180" s="10"/>
      <c r="E180" s="10"/>
      <c r="F180" s="10"/>
      <c r="G180" s="11">
        <f>SUM(B180:F180)</f>
        <v>300</v>
      </c>
      <c r="I180" s="81">
        <v>438</v>
      </c>
      <c r="J180" s="81">
        <v>441</v>
      </c>
      <c r="K180" s="81">
        <v>447</v>
      </c>
      <c r="L180" s="81">
        <v>450</v>
      </c>
      <c r="M180" s="81">
        <v>453</v>
      </c>
      <c r="N180" s="9">
        <v>463</v>
      </c>
      <c r="O180" s="9">
        <v>468</v>
      </c>
      <c r="P180" s="9">
        <v>471</v>
      </c>
      <c r="Q180" s="9">
        <v>473</v>
      </c>
      <c r="R180" s="81">
        <v>476</v>
      </c>
      <c r="S180" s="81">
        <v>478</v>
      </c>
      <c r="T180" s="81">
        <v>482</v>
      </c>
      <c r="U180" s="81">
        <v>485</v>
      </c>
      <c r="V180" s="17" t="s">
        <v>43</v>
      </c>
      <c r="W180" s="17" t="s">
        <v>44</v>
      </c>
      <c r="X180" s="17" t="s">
        <v>46</v>
      </c>
      <c r="Y180" s="17" t="s">
        <v>47</v>
      </c>
      <c r="Z180" s="23" t="s">
        <v>52</v>
      </c>
      <c r="AA180" s="23" t="s">
        <v>54</v>
      </c>
      <c r="AB180" s="23" t="s">
        <v>57</v>
      </c>
      <c r="AC180" s="39" t="s">
        <v>58</v>
      </c>
      <c r="AD180" s="39" t="s">
        <v>60</v>
      </c>
      <c r="AE180" s="39" t="s">
        <v>62</v>
      </c>
      <c r="AF180" s="45" t="s">
        <v>64</v>
      </c>
      <c r="AG180" s="45" t="s">
        <v>65</v>
      </c>
      <c r="AH180" s="45" t="s">
        <v>66</v>
      </c>
      <c r="AI180" s="74" t="s">
        <v>67</v>
      </c>
      <c r="AJ180" s="74" t="s">
        <v>68</v>
      </c>
      <c r="AK180" s="74" t="s">
        <v>69</v>
      </c>
      <c r="AL180" s="23" t="s">
        <v>70</v>
      </c>
      <c r="AM180" s="23" t="s">
        <v>71</v>
      </c>
      <c r="AN180" s="23" t="s">
        <v>72</v>
      </c>
      <c r="AO180" s="23" t="s">
        <v>73</v>
      </c>
      <c r="AP180" s="39" t="s">
        <v>74</v>
      </c>
      <c r="AQ180" s="39" t="s">
        <v>88</v>
      </c>
      <c r="AR180" s="39" t="s">
        <v>90</v>
      </c>
      <c r="AS180" s="87" t="s">
        <v>92</v>
      </c>
      <c r="AT180" s="87" t="s">
        <v>95</v>
      </c>
      <c r="AU180" s="84" t="s">
        <v>96</v>
      </c>
      <c r="AV180" s="7" t="s">
        <v>9</v>
      </c>
      <c r="AW180" s="10">
        <v>150</v>
      </c>
      <c r="AX180" s="10">
        <v>150</v>
      </c>
      <c r="AY180" s="10"/>
      <c r="AZ180" s="10"/>
      <c r="BA180" s="10"/>
      <c r="BB180" s="11">
        <f>SUM(AW180:BA180)</f>
        <v>300</v>
      </c>
      <c r="BD180" s="23" t="s">
        <v>53</v>
      </c>
      <c r="BE180" s="23" t="s">
        <v>55</v>
      </c>
      <c r="BF180" s="34" t="s">
        <v>56</v>
      </c>
      <c r="BG180" s="39" t="s">
        <v>59</v>
      </c>
      <c r="BH180" s="39" t="s">
        <v>61</v>
      </c>
      <c r="BI180" s="39" t="s">
        <v>63</v>
      </c>
      <c r="BJ180" s="45" t="s">
        <v>76</v>
      </c>
      <c r="BK180" s="45" t="s">
        <v>77</v>
      </c>
      <c r="BL180" s="45" t="s">
        <v>78</v>
      </c>
      <c r="BM180" s="74" t="s">
        <v>79</v>
      </c>
      <c r="BN180" s="74" t="s">
        <v>80</v>
      </c>
      <c r="BO180" s="74" t="s">
        <v>81</v>
      </c>
      <c r="BP180" s="23" t="s">
        <v>82</v>
      </c>
      <c r="BQ180" s="23" t="s">
        <v>83</v>
      </c>
      <c r="BR180" s="23" t="s">
        <v>84</v>
      </c>
      <c r="BS180" s="23" t="s">
        <v>85</v>
      </c>
      <c r="BT180" s="39" t="s">
        <v>86</v>
      </c>
      <c r="BU180" s="39" t="s">
        <v>89</v>
      </c>
      <c r="BV180" s="39" t="s">
        <v>91</v>
      </c>
      <c r="BW180" s="87" t="s">
        <v>93</v>
      </c>
      <c r="BX180" s="87" t="s">
        <v>94</v>
      </c>
      <c r="BY180" s="87" t="s">
        <v>97</v>
      </c>
      <c r="BZ180" s="78"/>
    </row>
    <row r="181" spans="1:78" ht="18" customHeight="1" x14ac:dyDescent="0.25">
      <c r="A181" s="7" t="s">
        <v>10</v>
      </c>
      <c r="B181" s="6">
        <f>B179/B180</f>
        <v>917.66666666666663</v>
      </c>
      <c r="C181" s="6">
        <f>C179/C180</f>
        <v>938.66666666666663</v>
      </c>
      <c r="D181" s="6" t="e">
        <f>D179/D180</f>
        <v>#DIV/0!</v>
      </c>
      <c r="E181" s="6" t="e">
        <f>E179/E180</f>
        <v>#DIV/0!</v>
      </c>
      <c r="F181" s="6" t="e">
        <f t="shared" ref="F181" si="176">F179/F180</f>
        <v>#DIV/0!</v>
      </c>
      <c r="G181" s="12">
        <f>G179/G180</f>
        <v>928.16666666666663</v>
      </c>
      <c r="H181" s="2" t="s">
        <v>10</v>
      </c>
      <c r="I181" s="18">
        <v>887.03</v>
      </c>
      <c r="J181" s="18">
        <v>1089.53</v>
      </c>
      <c r="K181" s="18">
        <v>901.5</v>
      </c>
      <c r="L181" s="18">
        <v>839.67</v>
      </c>
      <c r="M181" s="18">
        <v>931</v>
      </c>
      <c r="N181" s="19">
        <v>897.3</v>
      </c>
      <c r="O181" s="9">
        <v>914.8</v>
      </c>
      <c r="P181" s="9">
        <v>821.6</v>
      </c>
      <c r="Q181" s="19">
        <v>855.15151515151513</v>
      </c>
      <c r="R181" s="18">
        <v>928.13333333333333</v>
      </c>
      <c r="S181" s="18">
        <v>887.79</v>
      </c>
      <c r="T181" s="18">
        <v>888.11</v>
      </c>
      <c r="U181" s="18">
        <v>869</v>
      </c>
      <c r="V181" s="13">
        <v>866.07</v>
      </c>
      <c r="W181" s="13">
        <v>869.87</v>
      </c>
      <c r="X181" s="13">
        <v>891.73</v>
      </c>
      <c r="Y181" s="13">
        <v>902.6</v>
      </c>
      <c r="Z181" s="30">
        <v>992.25</v>
      </c>
      <c r="AA181" s="30">
        <v>944.05</v>
      </c>
      <c r="AB181" s="30">
        <v>879.75</v>
      </c>
      <c r="AC181" s="40">
        <v>945.875</v>
      </c>
      <c r="AD181" s="40">
        <v>1022.375</v>
      </c>
      <c r="AE181" s="40">
        <v>1033.8125</v>
      </c>
      <c r="AF181" s="46">
        <v>928.11</v>
      </c>
      <c r="AG181" s="46">
        <v>907.67</v>
      </c>
      <c r="AH181" s="46">
        <v>918.72</v>
      </c>
      <c r="AI181" s="75">
        <v>857.54166666666663</v>
      </c>
      <c r="AJ181" s="75">
        <v>936.91666666666663</v>
      </c>
      <c r="AK181" s="75">
        <v>816</v>
      </c>
      <c r="AL181" s="25">
        <v>827.18</v>
      </c>
      <c r="AM181" s="25">
        <v>763.48</v>
      </c>
      <c r="AN181" s="25"/>
      <c r="AO181" s="25">
        <v>754.58</v>
      </c>
      <c r="AP181" s="40">
        <v>840.83333333333337</v>
      </c>
      <c r="AQ181" s="40">
        <v>1048.5999999999999</v>
      </c>
      <c r="AR181" s="40">
        <v>953.25</v>
      </c>
      <c r="AS181" s="90">
        <v>1085.3571428571429</v>
      </c>
      <c r="AT181" s="90">
        <v>903.39285714285711</v>
      </c>
      <c r="AU181" s="85">
        <f>G181</f>
        <v>928.16666666666663</v>
      </c>
      <c r="AV181" s="7" t="s">
        <v>10</v>
      </c>
      <c r="AW181" s="6">
        <f>AW179/AW180</f>
        <v>1212.3333333333333</v>
      </c>
      <c r="AX181" s="6">
        <f>AX179/AX180</f>
        <v>1226.3333333333333</v>
      </c>
      <c r="AY181" s="6" t="e">
        <f>AY179/AY180</f>
        <v>#DIV/0!</v>
      </c>
      <c r="AZ181" s="6" t="e">
        <f>AZ179/AZ180</f>
        <v>#DIV/0!</v>
      </c>
      <c r="BA181" s="6" t="e">
        <f t="shared" ref="BA181" si="177">BA179/BA180</f>
        <v>#DIV/0!</v>
      </c>
      <c r="BB181" s="12">
        <f>BB179/BB180</f>
        <v>1219.3333333333333</v>
      </c>
      <c r="BC181" s="2" t="s">
        <v>10</v>
      </c>
      <c r="BD181" s="30">
        <v>1137.5999999999999</v>
      </c>
      <c r="BE181" s="23">
        <v>1093.5</v>
      </c>
      <c r="BF181" s="20">
        <v>1137.5</v>
      </c>
      <c r="BG181" s="40">
        <v>1177.0625</v>
      </c>
      <c r="BH181" s="40">
        <v>1184.0625</v>
      </c>
      <c r="BI181" s="40">
        <v>1198.25</v>
      </c>
      <c r="BJ181" s="46">
        <v>1025.55</v>
      </c>
      <c r="BK181" s="46">
        <v>1139.53</v>
      </c>
      <c r="BL181" s="46">
        <v>1140.81</v>
      </c>
      <c r="BM181" s="75">
        <v>1058.8333333333333</v>
      </c>
      <c r="BN181" s="75">
        <v>1086.4166666666667</v>
      </c>
      <c r="BO181" s="75">
        <v>1049.33</v>
      </c>
      <c r="BP181" s="25">
        <v>1059.8599999999999</v>
      </c>
      <c r="BQ181" s="25">
        <v>1095.7</v>
      </c>
      <c r="BR181" s="25"/>
      <c r="BS181" s="25">
        <v>1102.23</v>
      </c>
      <c r="BT181" s="40">
        <v>1039.8333333333333</v>
      </c>
      <c r="BU181" s="40">
        <v>1250.2750000000001</v>
      </c>
      <c r="BV181" s="40">
        <v>1095.25</v>
      </c>
      <c r="BW181" s="90">
        <v>1200.3571428571429</v>
      </c>
      <c r="BX181" s="90">
        <v>1150.7589285714287</v>
      </c>
      <c r="BY181" s="90">
        <f>BB181</f>
        <v>1219.3333333333333</v>
      </c>
      <c r="BZ181" s="78"/>
    </row>
    <row r="182" spans="1:78" ht="18" customHeight="1" thickBot="1" x14ac:dyDescent="0.3">
      <c r="A182" s="53" t="s">
        <v>11</v>
      </c>
      <c r="B182" s="15">
        <f>B181-B173</f>
        <v>75.666666666666629</v>
      </c>
      <c r="C182" s="15">
        <f t="shared" ref="C182" si="178">C181-C173</f>
        <v>100</v>
      </c>
      <c r="D182" s="15" t="e">
        <f t="shared" ref="D182" si="179">D181-D173</f>
        <v>#DIV/0!</v>
      </c>
      <c r="E182" s="15" t="e">
        <f t="shared" ref="E182" si="180">E181-E173</f>
        <v>#DIV/0!</v>
      </c>
      <c r="F182" s="15" t="e">
        <f t="shared" ref="F182" si="181">F181-F173</f>
        <v>#DIV/0!</v>
      </c>
      <c r="G182" s="16">
        <f t="shared" ref="G182" si="182">G181-G173</f>
        <v>89.5</v>
      </c>
      <c r="H182" s="5" t="s">
        <v>11</v>
      </c>
      <c r="I182" s="18">
        <f>I181-I173</f>
        <v>44.720000000000027</v>
      </c>
      <c r="J182" s="18">
        <f>J181-J173</f>
        <v>79.980000000000018</v>
      </c>
      <c r="K182" s="18">
        <f>K181-K173</f>
        <v>41</v>
      </c>
      <c r="L182" s="81">
        <v>68.48</v>
      </c>
      <c r="M182" s="81">
        <v>68.48</v>
      </c>
      <c r="N182" s="9">
        <v>40.1</v>
      </c>
      <c r="O182" s="9">
        <v>84.1</v>
      </c>
      <c r="P182" s="9">
        <v>69.400000000000006</v>
      </c>
      <c r="Q182" s="19">
        <v>52.330862977602123</v>
      </c>
      <c r="R182" s="18">
        <f>R181-R173</f>
        <v>68.360000000000014</v>
      </c>
      <c r="S182" s="18">
        <f>S181-S173</f>
        <v>43.009999999999991</v>
      </c>
      <c r="T182" s="18">
        <f>T181-T173</f>
        <v>27.879999999999995</v>
      </c>
      <c r="U182" s="18">
        <f>U181-U173</f>
        <v>37</v>
      </c>
      <c r="V182" s="13">
        <f>+V181-V173</f>
        <v>78.920000000000073</v>
      </c>
      <c r="W182" s="13">
        <f>+W181-W173</f>
        <v>100.51999999999998</v>
      </c>
      <c r="X182" s="13">
        <f>+X181-X173</f>
        <v>88.57000000000005</v>
      </c>
      <c r="Y182" s="13">
        <f>+Y181-Y173</f>
        <v>135.65999999999997</v>
      </c>
      <c r="Z182" s="30">
        <v>71.59375</v>
      </c>
      <c r="AA182" s="30">
        <v>71.8</v>
      </c>
      <c r="AB182" s="30">
        <v>90.3</v>
      </c>
      <c r="AC182" s="41">
        <v>74.6875</v>
      </c>
      <c r="AD182" s="41">
        <v>72.375</v>
      </c>
      <c r="AE182" s="41">
        <v>49.6875</v>
      </c>
      <c r="AF182" s="47">
        <v>72.769999999999982</v>
      </c>
      <c r="AG182" s="47">
        <v>47.029999999999973</v>
      </c>
      <c r="AH182" s="47">
        <v>89.579090909090951</v>
      </c>
      <c r="AI182" s="76">
        <v>103.08833333333325</v>
      </c>
      <c r="AJ182" s="76">
        <v>105.25843881856531</v>
      </c>
      <c r="AK182" s="76">
        <v>80.950000000000045</v>
      </c>
      <c r="AL182" s="30">
        <v>68.939999999999941</v>
      </c>
      <c r="AM182" s="30">
        <v>13.810000000000059</v>
      </c>
      <c r="AN182" s="30">
        <v>0</v>
      </c>
      <c r="AO182" s="30">
        <v>71.900000000000091</v>
      </c>
      <c r="AP182" s="41">
        <v>69.56666666666672</v>
      </c>
      <c r="AQ182" s="41">
        <v>62.774999999999864</v>
      </c>
      <c r="AR182" s="41">
        <v>89</v>
      </c>
      <c r="AS182" s="91">
        <v>81.60714285714289</v>
      </c>
      <c r="AT182" s="91">
        <v>68.292857142857088</v>
      </c>
      <c r="AU182" s="86">
        <f>AU181-AU173</f>
        <v>89.5</v>
      </c>
      <c r="AV182" s="53" t="s">
        <v>11</v>
      </c>
      <c r="AW182" s="15">
        <f>AW181-AW173</f>
        <v>124.33333333333326</v>
      </c>
      <c r="AX182" s="15">
        <f t="shared" ref="AX182:BB182" si="183">AX181-AX173</f>
        <v>89.666666666666515</v>
      </c>
      <c r="AY182" s="15" t="e">
        <f t="shared" si="183"/>
        <v>#DIV/0!</v>
      </c>
      <c r="AZ182" s="15" t="e">
        <f t="shared" si="183"/>
        <v>#DIV/0!</v>
      </c>
      <c r="BA182" s="15" t="e">
        <f t="shared" si="183"/>
        <v>#DIV/0!</v>
      </c>
      <c r="BB182" s="16">
        <f t="shared" si="183"/>
        <v>107.83333333333326</v>
      </c>
      <c r="BC182" s="5" t="s">
        <v>11</v>
      </c>
      <c r="BD182" s="30">
        <v>54.6</v>
      </c>
      <c r="BE182" s="23">
        <v>40</v>
      </c>
      <c r="BF182" s="20">
        <v>133</v>
      </c>
      <c r="BG182" s="41">
        <v>78.75</v>
      </c>
      <c r="BH182" s="41">
        <v>105.125</v>
      </c>
      <c r="BI182" s="41">
        <v>37.6</v>
      </c>
      <c r="BJ182" s="47">
        <v>75.139999999999986</v>
      </c>
      <c r="BK182" s="47">
        <v>91.129999999999882</v>
      </c>
      <c r="BL182" s="47">
        <v>178.2490243902439</v>
      </c>
      <c r="BM182" s="76">
        <v>141.44971264367814</v>
      </c>
      <c r="BN182" s="76">
        <v>150.65258215962444</v>
      </c>
      <c r="BO182" s="76">
        <v>171.14999999999998</v>
      </c>
      <c r="BP182" s="30">
        <v>37.259999999999877</v>
      </c>
      <c r="BQ182" s="30">
        <v>102.8900000000001</v>
      </c>
      <c r="BR182" s="30">
        <v>0</v>
      </c>
      <c r="BS182" s="30">
        <v>132.34000000000003</v>
      </c>
      <c r="BT182" s="41">
        <v>115.73333333333323</v>
      </c>
      <c r="BU182" s="41">
        <v>91.25</v>
      </c>
      <c r="BV182" s="41">
        <v>58.75</v>
      </c>
      <c r="BW182" s="91">
        <v>103.96428571428578</v>
      </c>
      <c r="BX182" s="91">
        <v>89.642857142857338</v>
      </c>
      <c r="BY182" s="91">
        <f>BY181-BY174</f>
        <v>1168.1666666666665</v>
      </c>
      <c r="BZ182" s="78"/>
    </row>
    <row r="183" spans="1:78" ht="18" customHeight="1" x14ac:dyDescent="0.25">
      <c r="A183" s="62"/>
      <c r="B183" s="82"/>
      <c r="C183" s="82"/>
      <c r="D183" s="82"/>
      <c r="E183" s="82"/>
      <c r="F183" s="82"/>
      <c r="G183" s="82"/>
      <c r="H183" s="4"/>
      <c r="I183" s="14"/>
      <c r="J183" s="14"/>
      <c r="K183" s="14"/>
      <c r="L183" s="81"/>
      <c r="M183" s="81"/>
      <c r="R183" s="81"/>
      <c r="S183" s="81"/>
      <c r="T183" s="81"/>
      <c r="U183" s="81"/>
      <c r="AF183" s="45"/>
      <c r="AG183" s="45"/>
      <c r="AH183" s="45"/>
      <c r="AP183" s="39"/>
      <c r="AQ183" s="39"/>
      <c r="AR183" s="39"/>
      <c r="AU183" s="84"/>
      <c r="AV183" s="62"/>
      <c r="AW183" s="95"/>
      <c r="AX183" s="95"/>
      <c r="AY183" s="95"/>
      <c r="AZ183" s="95"/>
      <c r="BA183" s="95"/>
      <c r="BB183" s="95"/>
      <c r="BC183" s="4"/>
      <c r="BT183" s="39"/>
      <c r="BU183" s="39"/>
      <c r="BV183" s="39"/>
      <c r="BY183" s="88"/>
      <c r="BZ183" s="78"/>
    </row>
    <row r="184" spans="1:78" ht="18" customHeight="1" thickBot="1" x14ac:dyDescent="0.3">
      <c r="A184" s="64">
        <f t="shared" ref="A184:B184" si="184">A176+1</f>
        <v>24</v>
      </c>
      <c r="B184" s="8">
        <f t="shared" si="184"/>
        <v>44914</v>
      </c>
      <c r="C184" s="81"/>
      <c r="D184" s="81"/>
      <c r="E184" s="81"/>
      <c r="F184" s="81"/>
      <c r="G184" s="82"/>
      <c r="I184" s="81"/>
      <c r="J184" s="81"/>
      <c r="K184" s="81"/>
      <c r="L184" s="81"/>
      <c r="M184" s="81"/>
      <c r="R184" s="81"/>
      <c r="S184" s="81"/>
      <c r="T184" s="81"/>
      <c r="U184" s="81"/>
      <c r="AF184" s="45"/>
      <c r="AG184" s="45"/>
      <c r="AH184" s="45"/>
      <c r="AP184" s="39"/>
      <c r="AQ184" s="39"/>
      <c r="AR184" s="39"/>
      <c r="AU184" s="84"/>
      <c r="AV184" s="64">
        <f t="shared" ref="AV184:AW184" si="185">AV176+1</f>
        <v>24</v>
      </c>
      <c r="AW184" s="8">
        <f t="shared" si="185"/>
        <v>44914</v>
      </c>
      <c r="AX184" s="94"/>
      <c r="AY184" s="94"/>
      <c r="AZ184" s="94"/>
      <c r="BA184" s="94"/>
      <c r="BB184" s="95"/>
      <c r="BT184" s="39"/>
      <c r="BU184" s="39"/>
      <c r="BV184" s="39"/>
      <c r="BY184" s="88"/>
      <c r="BZ184" s="78"/>
    </row>
    <row r="185" spans="1:78" ht="18" customHeight="1" x14ac:dyDescent="0.25">
      <c r="A185" s="57" t="s">
        <v>0</v>
      </c>
      <c r="B185" s="58" t="s">
        <v>1</v>
      </c>
      <c r="C185" s="58" t="s">
        <v>2</v>
      </c>
      <c r="D185" s="58" t="s">
        <v>3</v>
      </c>
      <c r="E185" s="58" t="s">
        <v>4</v>
      </c>
      <c r="F185" s="58" t="s">
        <v>5</v>
      </c>
      <c r="G185" s="59" t="s">
        <v>6</v>
      </c>
      <c r="I185" s="81"/>
      <c r="J185" s="81"/>
      <c r="K185" s="81"/>
      <c r="L185" s="81"/>
      <c r="M185" s="81"/>
      <c r="R185" s="81"/>
      <c r="S185" s="81"/>
      <c r="T185" s="81"/>
      <c r="U185" s="81"/>
      <c r="AF185" s="45"/>
      <c r="AG185" s="45"/>
      <c r="AH185" s="45"/>
      <c r="AP185" s="39"/>
      <c r="AQ185" s="39"/>
      <c r="AR185" s="39"/>
      <c r="AU185" s="84"/>
      <c r="AV185" s="57" t="s">
        <v>0</v>
      </c>
      <c r="AW185" s="58" t="s">
        <v>1</v>
      </c>
      <c r="AX185" s="58" t="s">
        <v>2</v>
      </c>
      <c r="AY185" s="58" t="s">
        <v>3</v>
      </c>
      <c r="AZ185" s="58" t="s">
        <v>4</v>
      </c>
      <c r="BA185" s="58" t="s">
        <v>5</v>
      </c>
      <c r="BB185" s="59" t="s">
        <v>6</v>
      </c>
      <c r="BT185" s="39"/>
      <c r="BU185" s="39"/>
      <c r="BV185" s="39"/>
      <c r="BY185" s="88"/>
      <c r="BZ185" s="78"/>
    </row>
    <row r="186" spans="1:78" ht="18" customHeight="1" x14ac:dyDescent="0.25">
      <c r="A186" s="7" t="s">
        <v>7</v>
      </c>
      <c r="B186" s="48">
        <v>690</v>
      </c>
      <c r="C186" s="48">
        <v>690</v>
      </c>
      <c r="D186" s="48">
        <v>690</v>
      </c>
      <c r="E186" s="48">
        <v>690</v>
      </c>
      <c r="F186" s="48">
        <v>690</v>
      </c>
      <c r="G186" s="52">
        <v>690</v>
      </c>
      <c r="I186" s="81"/>
      <c r="J186" s="81"/>
      <c r="K186" s="81"/>
      <c r="L186" s="81"/>
      <c r="M186" s="81"/>
      <c r="R186" s="81"/>
      <c r="S186" s="81"/>
      <c r="T186" s="81"/>
      <c r="U186" s="81"/>
      <c r="AF186" s="45"/>
      <c r="AG186" s="45"/>
      <c r="AH186" s="45"/>
      <c r="AP186" s="39"/>
      <c r="AQ186" s="39"/>
      <c r="AR186" s="39"/>
      <c r="AU186" s="84"/>
      <c r="AV186" s="7" t="s">
        <v>7</v>
      </c>
      <c r="AW186" s="48">
        <v>690</v>
      </c>
      <c r="AX186" s="48">
        <v>690</v>
      </c>
      <c r="AY186" s="48">
        <v>690</v>
      </c>
      <c r="AZ186" s="48">
        <v>690</v>
      </c>
      <c r="BA186" s="48">
        <v>690</v>
      </c>
      <c r="BB186" s="52">
        <v>690</v>
      </c>
      <c r="BT186" s="39"/>
      <c r="BU186" s="39"/>
      <c r="BV186" s="39"/>
      <c r="BY186" s="88"/>
      <c r="BZ186" s="78"/>
    </row>
    <row r="187" spans="1:78" ht="18" customHeight="1" x14ac:dyDescent="0.25">
      <c r="A187" s="7" t="s">
        <v>8</v>
      </c>
      <c r="B187" s="10">
        <v>144000</v>
      </c>
      <c r="C187" s="10">
        <v>148450</v>
      </c>
      <c r="D187" s="10"/>
      <c r="E187" s="10"/>
      <c r="F187" s="10"/>
      <c r="G187" s="11">
        <f>SUM(B187:F187)</f>
        <v>292450</v>
      </c>
      <c r="I187" s="81" t="s">
        <v>38</v>
      </c>
      <c r="J187" s="81"/>
      <c r="K187" s="81"/>
      <c r="L187" s="81"/>
      <c r="M187" s="81"/>
      <c r="R187" s="81"/>
      <c r="S187" s="81"/>
      <c r="T187" s="81"/>
      <c r="U187" s="81"/>
      <c r="AF187" s="45"/>
      <c r="AG187" s="45"/>
      <c r="AH187" s="45"/>
      <c r="AP187" s="39"/>
      <c r="AQ187" s="39"/>
      <c r="AR187" s="39"/>
      <c r="AU187" s="84"/>
      <c r="AV187" s="7" t="s">
        <v>8</v>
      </c>
      <c r="AW187" s="10">
        <v>192200</v>
      </c>
      <c r="AX187" s="10">
        <v>195600</v>
      </c>
      <c r="AY187" s="10"/>
      <c r="AZ187" s="10"/>
      <c r="BA187" s="10"/>
      <c r="BB187" s="11">
        <f>SUM(AW187:BA187)</f>
        <v>387800</v>
      </c>
      <c r="BT187" s="39"/>
      <c r="BU187" s="39"/>
      <c r="BV187" s="39"/>
      <c r="BY187" s="88"/>
      <c r="BZ187" s="78"/>
    </row>
    <row r="188" spans="1:78" ht="18" customHeight="1" x14ac:dyDescent="0.25">
      <c r="A188" s="7" t="s">
        <v>9</v>
      </c>
      <c r="B188" s="10">
        <v>150</v>
      </c>
      <c r="C188" s="10">
        <v>150</v>
      </c>
      <c r="D188" s="10"/>
      <c r="E188" s="10"/>
      <c r="F188" s="10"/>
      <c r="G188" s="11">
        <f>SUM(B188:F188)</f>
        <v>300</v>
      </c>
      <c r="I188" s="81">
        <v>438</v>
      </c>
      <c r="J188" s="81">
        <v>441</v>
      </c>
      <c r="K188" s="81">
        <v>447</v>
      </c>
      <c r="L188" s="81">
        <v>450</v>
      </c>
      <c r="M188" s="81">
        <v>453</v>
      </c>
      <c r="N188" s="9">
        <v>463</v>
      </c>
      <c r="O188" s="9">
        <v>468</v>
      </c>
      <c r="P188" s="9">
        <v>471</v>
      </c>
      <c r="Q188" s="9">
        <v>473</v>
      </c>
      <c r="R188" s="81">
        <v>476</v>
      </c>
      <c r="S188" s="81">
        <v>478</v>
      </c>
      <c r="T188" s="81">
        <v>482</v>
      </c>
      <c r="U188" s="81">
        <v>485</v>
      </c>
      <c r="V188" s="17" t="s">
        <v>43</v>
      </c>
      <c r="W188" s="17" t="s">
        <v>44</v>
      </c>
      <c r="X188" s="17" t="s">
        <v>46</v>
      </c>
      <c r="Y188" s="17" t="s">
        <v>47</v>
      </c>
      <c r="Z188" s="23" t="s">
        <v>52</v>
      </c>
      <c r="AA188" s="23" t="s">
        <v>54</v>
      </c>
      <c r="AB188" s="23" t="s">
        <v>57</v>
      </c>
      <c r="AC188" s="39" t="s">
        <v>58</v>
      </c>
      <c r="AD188" s="39" t="s">
        <v>60</v>
      </c>
      <c r="AE188" s="39" t="s">
        <v>62</v>
      </c>
      <c r="AF188" s="45" t="s">
        <v>64</v>
      </c>
      <c r="AG188" s="45" t="s">
        <v>65</v>
      </c>
      <c r="AH188" s="45" t="s">
        <v>66</v>
      </c>
      <c r="AI188" s="74" t="s">
        <v>67</v>
      </c>
      <c r="AJ188" s="74" t="s">
        <v>68</v>
      </c>
      <c r="AK188" s="74" t="s">
        <v>69</v>
      </c>
      <c r="AL188" s="23" t="s">
        <v>70</v>
      </c>
      <c r="AM188" s="23" t="s">
        <v>71</v>
      </c>
      <c r="AN188" s="23" t="s">
        <v>72</v>
      </c>
      <c r="AO188" s="23" t="s">
        <v>73</v>
      </c>
      <c r="AP188" s="39" t="s">
        <v>74</v>
      </c>
      <c r="AQ188" s="39" t="s">
        <v>88</v>
      </c>
      <c r="AR188" s="39" t="s">
        <v>90</v>
      </c>
      <c r="AS188" s="87" t="s">
        <v>92</v>
      </c>
      <c r="AT188" s="87" t="s">
        <v>95</v>
      </c>
      <c r="AU188" s="84" t="s">
        <v>96</v>
      </c>
      <c r="AV188" s="7" t="s">
        <v>9</v>
      </c>
      <c r="AW188" s="10">
        <v>150</v>
      </c>
      <c r="AX188" s="10">
        <v>150</v>
      </c>
      <c r="AY188" s="10"/>
      <c r="AZ188" s="10"/>
      <c r="BA188" s="10"/>
      <c r="BB188" s="11">
        <f>SUM(AW188:BA188)</f>
        <v>300</v>
      </c>
      <c r="BD188" s="23" t="s">
        <v>53</v>
      </c>
      <c r="BE188" s="23" t="s">
        <v>55</v>
      </c>
      <c r="BF188" s="34" t="s">
        <v>56</v>
      </c>
      <c r="BG188" s="39" t="s">
        <v>59</v>
      </c>
      <c r="BH188" s="39" t="s">
        <v>61</v>
      </c>
      <c r="BI188" s="39" t="s">
        <v>63</v>
      </c>
      <c r="BJ188" s="45" t="s">
        <v>76</v>
      </c>
      <c r="BK188" s="45" t="s">
        <v>77</v>
      </c>
      <c r="BL188" s="45" t="s">
        <v>78</v>
      </c>
      <c r="BM188" s="74" t="s">
        <v>79</v>
      </c>
      <c r="BN188" s="74" t="s">
        <v>80</v>
      </c>
      <c r="BO188" s="74" t="s">
        <v>81</v>
      </c>
      <c r="BP188" s="23" t="s">
        <v>82</v>
      </c>
      <c r="BQ188" s="23" t="s">
        <v>83</v>
      </c>
      <c r="BR188" s="23" t="s">
        <v>84</v>
      </c>
      <c r="BS188" s="23" t="s">
        <v>85</v>
      </c>
      <c r="BT188" s="39" t="s">
        <v>86</v>
      </c>
      <c r="BU188" s="39" t="s">
        <v>89</v>
      </c>
      <c r="BV188" s="39" t="s">
        <v>91</v>
      </c>
      <c r="BW188" s="87" t="s">
        <v>93</v>
      </c>
      <c r="BX188" s="87" t="s">
        <v>94</v>
      </c>
      <c r="BY188" s="87" t="s">
        <v>97</v>
      </c>
      <c r="BZ188" s="78"/>
    </row>
    <row r="189" spans="1:78" ht="18" customHeight="1" x14ac:dyDescent="0.25">
      <c r="A189" s="7" t="s">
        <v>10</v>
      </c>
      <c r="B189" s="6">
        <f>B187/B188</f>
        <v>960</v>
      </c>
      <c r="C189" s="6">
        <f>C187/C188</f>
        <v>989.66666666666663</v>
      </c>
      <c r="D189" s="6" t="e">
        <f>D187/D188</f>
        <v>#DIV/0!</v>
      </c>
      <c r="E189" s="6" t="e">
        <f>E187/E188</f>
        <v>#DIV/0!</v>
      </c>
      <c r="F189" s="6" t="e">
        <f t="shared" ref="F189" si="186">F187/F188</f>
        <v>#DIV/0!</v>
      </c>
      <c r="G189" s="12">
        <f>G187/G188</f>
        <v>974.83333333333337</v>
      </c>
      <c r="H189" s="2" t="s">
        <v>10</v>
      </c>
      <c r="I189" s="18">
        <v>959.29</v>
      </c>
      <c r="J189" s="18">
        <v>1174.8399999999999</v>
      </c>
      <c r="K189" s="18">
        <v>976.7</v>
      </c>
      <c r="L189" s="18">
        <v>909.2</v>
      </c>
      <c r="M189" s="18">
        <v>1007.75</v>
      </c>
      <c r="N189" s="19">
        <v>984.5</v>
      </c>
      <c r="O189" s="19">
        <v>974.44</v>
      </c>
      <c r="P189" s="19">
        <v>869.39</v>
      </c>
      <c r="Q189" s="19">
        <v>944.13333333333333</v>
      </c>
      <c r="R189" s="18">
        <v>993.4666666666667</v>
      </c>
      <c r="S189" s="18">
        <v>950.42</v>
      </c>
      <c r="T189" s="18">
        <v>975.49</v>
      </c>
      <c r="U189" s="18">
        <v>907.7</v>
      </c>
      <c r="V189" s="13">
        <v>915.5</v>
      </c>
      <c r="W189" s="13">
        <v>925.97</v>
      </c>
      <c r="X189" s="13">
        <v>973.76</v>
      </c>
      <c r="Y189" s="13">
        <v>935.17</v>
      </c>
      <c r="Z189" s="25">
        <v>1048.4000000000001</v>
      </c>
      <c r="AA189" s="25">
        <v>993.9</v>
      </c>
      <c r="AB189" s="25">
        <v>941.5</v>
      </c>
      <c r="AC189" s="40">
        <v>1007.375</v>
      </c>
      <c r="AD189" s="40">
        <v>1102.625</v>
      </c>
      <c r="AE189" s="40">
        <v>1096.0625</v>
      </c>
      <c r="AF189" s="46">
        <v>998.44</v>
      </c>
      <c r="AG189" s="46">
        <v>987.27</v>
      </c>
      <c r="AH189" s="46">
        <v>969.59</v>
      </c>
      <c r="AI189" s="75">
        <v>949.125</v>
      </c>
      <c r="AJ189" s="75">
        <v>986.25</v>
      </c>
      <c r="AK189" s="75">
        <v>890.94</v>
      </c>
      <c r="AL189" s="25">
        <v>893.56</v>
      </c>
      <c r="AM189" s="25">
        <v>801.37</v>
      </c>
      <c r="AN189" s="25"/>
      <c r="AO189" s="25"/>
      <c r="AP189" s="40">
        <v>925.33333333333337</v>
      </c>
      <c r="AQ189" s="40">
        <v>1152.5</v>
      </c>
      <c r="AR189" s="40">
        <v>996.75</v>
      </c>
      <c r="AS189" s="90">
        <v>1173.5357142857142</v>
      </c>
      <c r="AT189" s="90">
        <v>953.17857142857144</v>
      </c>
      <c r="AU189" s="85">
        <f>G189</f>
        <v>974.83333333333337</v>
      </c>
      <c r="AV189" s="7" t="s">
        <v>10</v>
      </c>
      <c r="AW189" s="6">
        <f>AW187/AW188</f>
        <v>1281.3333333333333</v>
      </c>
      <c r="AX189" s="6">
        <f>AX187/AX188</f>
        <v>1304</v>
      </c>
      <c r="AY189" s="6" t="e">
        <f>AY187/AY188</f>
        <v>#DIV/0!</v>
      </c>
      <c r="AZ189" s="6" t="e">
        <f>AZ187/AZ188</f>
        <v>#DIV/0!</v>
      </c>
      <c r="BA189" s="6" t="e">
        <f t="shared" ref="BA189" si="187">BA187/BA188</f>
        <v>#DIV/0!</v>
      </c>
      <c r="BB189" s="12">
        <f>BB187/BB188</f>
        <v>1292.6666666666667</v>
      </c>
      <c r="BC189" s="2" t="s">
        <v>10</v>
      </c>
      <c r="BD189" s="23">
        <v>1189.9000000000001</v>
      </c>
      <c r="BE189" s="23">
        <v>1171.6500000000001</v>
      </c>
      <c r="BF189" s="34">
        <v>1214</v>
      </c>
      <c r="BG189" s="40">
        <v>1295.45625</v>
      </c>
      <c r="BH189" s="40">
        <v>1266.0625</v>
      </c>
      <c r="BI189" s="40">
        <v>1276</v>
      </c>
      <c r="BJ189" s="46">
        <v>1098.8599999999999</v>
      </c>
      <c r="BK189" s="46">
        <v>1205.07</v>
      </c>
      <c r="BL189" s="46">
        <v>1234.5999999999999</v>
      </c>
      <c r="BM189" s="75">
        <v>1146.9583333333333</v>
      </c>
      <c r="BN189" s="75">
        <v>1150.76</v>
      </c>
      <c r="BO189" s="75">
        <v>1116.56</v>
      </c>
      <c r="BP189" s="25">
        <v>1153.04</v>
      </c>
      <c r="BQ189" s="25">
        <v>1158.7</v>
      </c>
      <c r="BR189" s="25"/>
      <c r="BS189" s="25"/>
      <c r="BT189" s="40">
        <v>1143</v>
      </c>
      <c r="BU189" s="40">
        <v>1323.925</v>
      </c>
      <c r="BV189" s="40">
        <v>1196.5</v>
      </c>
      <c r="BW189" s="90">
        <v>1293.2142857142858</v>
      </c>
      <c r="BX189" s="90">
        <v>1231.9196428571429</v>
      </c>
      <c r="BY189" s="90">
        <f>BB189</f>
        <v>1292.6666666666667</v>
      </c>
      <c r="BZ189" s="78"/>
    </row>
    <row r="190" spans="1:78" ht="18" customHeight="1" thickBot="1" x14ac:dyDescent="0.3">
      <c r="A190" s="53" t="s">
        <v>11</v>
      </c>
      <c r="B190" s="15">
        <f>B189-B181</f>
        <v>42.333333333333371</v>
      </c>
      <c r="C190" s="15">
        <f t="shared" ref="C190:G190" si="188">C189-C181</f>
        <v>51</v>
      </c>
      <c r="D190" s="15" t="e">
        <f t="shared" si="188"/>
        <v>#DIV/0!</v>
      </c>
      <c r="E190" s="15" t="e">
        <f t="shared" si="188"/>
        <v>#DIV/0!</v>
      </c>
      <c r="F190" s="15" t="e">
        <f t="shared" si="188"/>
        <v>#DIV/0!</v>
      </c>
      <c r="G190" s="16">
        <f t="shared" si="188"/>
        <v>46.666666666666742</v>
      </c>
      <c r="H190" s="5" t="s">
        <v>11</v>
      </c>
      <c r="I190" s="18">
        <f>I189-I181</f>
        <v>72.259999999999991</v>
      </c>
      <c r="J190" s="18">
        <f>J189-J181</f>
        <v>85.309999999999945</v>
      </c>
      <c r="K190" s="18">
        <f>K189-K181</f>
        <v>75.200000000000045</v>
      </c>
      <c r="L190" s="18">
        <f>L189-L181</f>
        <v>69.530000000000086</v>
      </c>
      <c r="M190" s="18">
        <f t="shared" ref="M190:P190" si="189">M189-M181</f>
        <v>76.75</v>
      </c>
      <c r="N190" s="19">
        <f t="shared" si="189"/>
        <v>87.200000000000045</v>
      </c>
      <c r="O190" s="19">
        <f t="shared" si="189"/>
        <v>59.6400000000001</v>
      </c>
      <c r="P190" s="19">
        <f t="shared" si="189"/>
        <v>47.789999999999964</v>
      </c>
      <c r="Q190" s="19">
        <v>88.981818181818198</v>
      </c>
      <c r="R190" s="18">
        <f>R189-R181</f>
        <v>65.333333333333371</v>
      </c>
      <c r="S190" s="18">
        <f>S189-S181</f>
        <v>62.629999999999995</v>
      </c>
      <c r="T190" s="18">
        <f>T189-T181</f>
        <v>87.38</v>
      </c>
      <c r="U190" s="18">
        <f>U189-U181</f>
        <v>38.700000000000045</v>
      </c>
      <c r="V190" s="13">
        <f>+V189-V181</f>
        <v>49.42999999999995</v>
      </c>
      <c r="W190" s="13">
        <f>+W189-W181</f>
        <v>56.100000000000023</v>
      </c>
      <c r="X190" s="13">
        <f>+X189-X181</f>
        <v>82.029999999999973</v>
      </c>
      <c r="Y190" s="13">
        <v>33.1</v>
      </c>
      <c r="Z190" s="25">
        <v>56.2</v>
      </c>
      <c r="AA190" s="25">
        <v>49.9</v>
      </c>
      <c r="AB190" s="25">
        <v>61.8</v>
      </c>
      <c r="AC190" s="41">
        <v>61.5</v>
      </c>
      <c r="AD190" s="41">
        <v>80.25</v>
      </c>
      <c r="AE190" s="41">
        <v>62.25</v>
      </c>
      <c r="AF190" s="47">
        <v>70.330000000000041</v>
      </c>
      <c r="AG190" s="47">
        <v>79.600000000000023</v>
      </c>
      <c r="AH190" s="47">
        <v>50.870000000000005</v>
      </c>
      <c r="AI190" s="76">
        <v>91.583333333333371</v>
      </c>
      <c r="AJ190" s="76">
        <v>49.333333333333371</v>
      </c>
      <c r="AK190" s="76">
        <v>74.940000000000055</v>
      </c>
      <c r="AL190" s="30">
        <v>66.38</v>
      </c>
      <c r="AM190" s="30">
        <v>37.889999999999986</v>
      </c>
      <c r="AN190" s="30">
        <v>0</v>
      </c>
      <c r="AO190" s="30">
        <v>-754.58</v>
      </c>
      <c r="AP190" s="41">
        <v>84.5</v>
      </c>
      <c r="AQ190" s="41">
        <v>103.90000000000009</v>
      </c>
      <c r="AR190" s="41">
        <v>43.5</v>
      </c>
      <c r="AS190" s="91">
        <v>88.178571428571331</v>
      </c>
      <c r="AT190" s="91">
        <v>49.785714285714334</v>
      </c>
      <c r="AU190" s="86">
        <f>AU189-AU181</f>
        <v>46.666666666666742</v>
      </c>
      <c r="AV190" s="53" t="s">
        <v>11</v>
      </c>
      <c r="AW190" s="15">
        <f>AW189-AW181</f>
        <v>69</v>
      </c>
      <c r="AX190" s="15">
        <f t="shared" ref="AX190:BB190" si="190">AX189-AX181</f>
        <v>77.666666666666742</v>
      </c>
      <c r="AY190" s="15" t="e">
        <f t="shared" si="190"/>
        <v>#DIV/0!</v>
      </c>
      <c r="AZ190" s="15" t="e">
        <f t="shared" si="190"/>
        <v>#DIV/0!</v>
      </c>
      <c r="BA190" s="15" t="e">
        <f t="shared" si="190"/>
        <v>#DIV/0!</v>
      </c>
      <c r="BB190" s="16">
        <f t="shared" si="190"/>
        <v>73.333333333333485</v>
      </c>
      <c r="BC190" s="5" t="s">
        <v>11</v>
      </c>
      <c r="BD190" s="23">
        <v>52.4</v>
      </c>
      <c r="BE190" s="23">
        <v>77.900000000000006</v>
      </c>
      <c r="BF190" s="34">
        <v>76.5</v>
      </c>
      <c r="BG190" s="41">
        <v>118.39374999999995</v>
      </c>
      <c r="BH190" s="41">
        <v>82</v>
      </c>
      <c r="BI190" s="41">
        <v>77.8</v>
      </c>
      <c r="BJ190" s="47">
        <v>73.309999999999945</v>
      </c>
      <c r="BK190" s="47">
        <v>65.539999999999964</v>
      </c>
      <c r="BL190" s="47">
        <v>93.789999999999964</v>
      </c>
      <c r="BM190" s="76">
        <v>88.125</v>
      </c>
      <c r="BN190" s="76">
        <v>64.343333333333248</v>
      </c>
      <c r="BO190" s="76">
        <v>67.230000000000018</v>
      </c>
      <c r="BP190" s="30">
        <v>93.180000000000064</v>
      </c>
      <c r="BQ190" s="30">
        <v>63</v>
      </c>
      <c r="BR190" s="30">
        <v>0</v>
      </c>
      <c r="BS190" s="30">
        <v>-1102.23</v>
      </c>
      <c r="BT190" s="41">
        <v>103.16666666666674</v>
      </c>
      <c r="BU190" s="41">
        <v>73.649999999999864</v>
      </c>
      <c r="BV190" s="41">
        <v>101.25</v>
      </c>
      <c r="BW190" s="91">
        <v>92.85714285714289</v>
      </c>
      <c r="BX190" s="91">
        <v>81.160714285714221</v>
      </c>
      <c r="BY190" s="91">
        <f>BY189-BY181</f>
        <v>73.333333333333485</v>
      </c>
      <c r="BZ190" s="78"/>
    </row>
    <row r="191" spans="1:78" ht="18" customHeight="1" x14ac:dyDescent="0.25">
      <c r="A191" s="62"/>
      <c r="B191" s="82"/>
      <c r="C191" s="82"/>
      <c r="D191" s="82"/>
      <c r="E191" s="82"/>
      <c r="F191" s="82"/>
      <c r="G191" s="82"/>
      <c r="H191" s="4"/>
      <c r="I191" s="14"/>
      <c r="J191" s="14"/>
      <c r="K191" s="14"/>
      <c r="L191" s="81"/>
      <c r="M191" s="81"/>
      <c r="Q191" s="19"/>
      <c r="R191" s="18"/>
      <c r="S191" s="18"/>
      <c r="T191" s="18"/>
      <c r="U191" s="18"/>
      <c r="V191" s="13"/>
      <c r="W191" s="13"/>
      <c r="X191" s="13"/>
      <c r="Y191" s="13"/>
      <c r="Z191" s="25"/>
      <c r="AA191" s="25"/>
      <c r="AB191" s="25"/>
      <c r="AF191" s="45"/>
      <c r="AG191" s="45"/>
      <c r="AH191" s="45"/>
      <c r="AP191" s="39"/>
      <c r="AQ191" s="39"/>
      <c r="AR191" s="39"/>
      <c r="AU191" s="84"/>
      <c r="AV191" s="62"/>
      <c r="AW191" s="95"/>
      <c r="AX191" s="95"/>
      <c r="AY191" s="95"/>
      <c r="AZ191" s="95"/>
      <c r="BA191" s="95"/>
      <c r="BB191" s="95"/>
      <c r="BC191" s="4"/>
      <c r="BG191" s="40"/>
      <c r="BT191" s="39"/>
      <c r="BU191" s="39"/>
      <c r="BV191" s="39"/>
      <c r="BY191" s="88"/>
      <c r="BZ191" s="78"/>
    </row>
    <row r="192" spans="1:78" ht="18" customHeight="1" thickBot="1" x14ac:dyDescent="0.3">
      <c r="A192" s="64">
        <f t="shared" ref="A192:B192" si="191">A184+1</f>
        <v>25</v>
      </c>
      <c r="B192" s="8">
        <f t="shared" si="191"/>
        <v>44915</v>
      </c>
      <c r="C192" s="81"/>
      <c r="D192" s="81"/>
      <c r="E192" s="81"/>
      <c r="F192" s="81"/>
      <c r="G192" s="82"/>
      <c r="I192" s="81"/>
      <c r="J192" s="81"/>
      <c r="K192" s="81"/>
      <c r="L192" s="81"/>
      <c r="M192" s="81"/>
      <c r="Q192" s="19"/>
      <c r="R192" s="18"/>
      <c r="S192" s="18"/>
      <c r="T192" s="18"/>
      <c r="U192" s="18"/>
      <c r="V192" s="13"/>
      <c r="W192" s="13"/>
      <c r="X192" s="13"/>
      <c r="Y192" s="13"/>
      <c r="Z192" s="25"/>
      <c r="AA192" s="25"/>
      <c r="AB192" s="25"/>
      <c r="AF192" s="45"/>
      <c r="AG192" s="45"/>
      <c r="AH192" s="45"/>
      <c r="AP192" s="39"/>
      <c r="AQ192" s="39"/>
      <c r="AR192" s="39"/>
      <c r="AU192" s="84"/>
      <c r="AV192" s="64">
        <f t="shared" ref="AV192:AW192" si="192">AV184+1</f>
        <v>25</v>
      </c>
      <c r="AW192" s="8">
        <f t="shared" si="192"/>
        <v>44915</v>
      </c>
      <c r="AX192" s="94"/>
      <c r="AY192" s="94"/>
      <c r="AZ192" s="94"/>
      <c r="BA192" s="94"/>
      <c r="BB192" s="95"/>
      <c r="BG192" s="40"/>
      <c r="BT192" s="39"/>
      <c r="BU192" s="39"/>
      <c r="BV192" s="39"/>
      <c r="BY192" s="88"/>
      <c r="BZ192" s="78"/>
    </row>
    <row r="193" spans="1:78" ht="18" customHeight="1" x14ac:dyDescent="0.25">
      <c r="A193" s="57" t="s">
        <v>0</v>
      </c>
      <c r="B193" s="58" t="s">
        <v>1</v>
      </c>
      <c r="C193" s="58" t="s">
        <v>2</v>
      </c>
      <c r="D193" s="58" t="s">
        <v>3</v>
      </c>
      <c r="E193" s="58" t="s">
        <v>4</v>
      </c>
      <c r="F193" s="58" t="s">
        <v>5</v>
      </c>
      <c r="G193" s="59" t="s">
        <v>6</v>
      </c>
      <c r="I193" s="81"/>
      <c r="J193" s="81"/>
      <c r="K193" s="81"/>
      <c r="L193" s="81"/>
      <c r="M193" s="81"/>
      <c r="Q193" s="19"/>
      <c r="R193" s="18"/>
      <c r="S193" s="18"/>
      <c r="T193" s="18"/>
      <c r="U193" s="18"/>
      <c r="V193" s="13"/>
      <c r="W193" s="13"/>
      <c r="X193" s="13"/>
      <c r="Y193" s="13"/>
      <c r="Z193" s="25"/>
      <c r="AA193" s="25"/>
      <c r="AB193" s="25"/>
      <c r="AF193" s="45"/>
      <c r="AG193" s="45"/>
      <c r="AH193" s="45"/>
      <c r="AP193" s="39"/>
      <c r="AQ193" s="39"/>
      <c r="AR193" s="39"/>
      <c r="AU193" s="84"/>
      <c r="AV193" s="57" t="s">
        <v>0</v>
      </c>
      <c r="AW193" s="58" t="s">
        <v>1</v>
      </c>
      <c r="AX193" s="58" t="s">
        <v>2</v>
      </c>
      <c r="AY193" s="58" t="s">
        <v>3</v>
      </c>
      <c r="AZ193" s="58" t="s">
        <v>4</v>
      </c>
      <c r="BA193" s="58" t="s">
        <v>5</v>
      </c>
      <c r="BB193" s="59" t="s">
        <v>6</v>
      </c>
      <c r="BG193" s="40"/>
      <c r="BT193" s="39"/>
      <c r="BU193" s="39"/>
      <c r="BV193" s="39"/>
      <c r="BY193" s="88"/>
      <c r="BZ193" s="78"/>
    </row>
    <row r="194" spans="1:78" ht="18" customHeight="1" x14ac:dyDescent="0.25">
      <c r="A194" s="7" t="s">
        <v>7</v>
      </c>
      <c r="B194" s="48">
        <v>690</v>
      </c>
      <c r="C194" s="48">
        <v>690</v>
      </c>
      <c r="D194" s="48">
        <v>690</v>
      </c>
      <c r="E194" s="48">
        <v>690</v>
      </c>
      <c r="F194" s="48">
        <v>690</v>
      </c>
      <c r="G194" s="52">
        <v>690</v>
      </c>
      <c r="I194" s="81"/>
      <c r="J194" s="81"/>
      <c r="K194" s="81"/>
      <c r="L194" s="81"/>
      <c r="M194" s="81"/>
      <c r="Q194" s="19"/>
      <c r="R194" s="18"/>
      <c r="S194" s="18"/>
      <c r="T194" s="18"/>
      <c r="U194" s="18"/>
      <c r="V194" s="13"/>
      <c r="W194" s="13"/>
      <c r="X194" s="13"/>
      <c r="Y194" s="13"/>
      <c r="Z194" s="25"/>
      <c r="AA194" s="25"/>
      <c r="AB194" s="25"/>
      <c r="AF194" s="45"/>
      <c r="AG194" s="45"/>
      <c r="AH194" s="45"/>
      <c r="AP194" s="39"/>
      <c r="AQ194" s="39"/>
      <c r="AR194" s="39"/>
      <c r="AU194" s="84"/>
      <c r="AV194" s="7" t="s">
        <v>7</v>
      </c>
      <c r="AW194" s="48">
        <v>690</v>
      </c>
      <c r="AX194" s="48">
        <v>690</v>
      </c>
      <c r="AY194" s="48">
        <v>690</v>
      </c>
      <c r="AZ194" s="48">
        <v>690</v>
      </c>
      <c r="BA194" s="48">
        <v>690</v>
      </c>
      <c r="BB194" s="52">
        <v>690</v>
      </c>
      <c r="BT194" s="39"/>
      <c r="BU194" s="39"/>
      <c r="BV194" s="39"/>
      <c r="BY194" s="88"/>
      <c r="BZ194" s="78"/>
    </row>
    <row r="195" spans="1:78" ht="18" customHeight="1" x14ac:dyDescent="0.25">
      <c r="A195" s="7" t="s">
        <v>8</v>
      </c>
      <c r="B195" s="10">
        <v>161100</v>
      </c>
      <c r="C195" s="10">
        <v>161450</v>
      </c>
      <c r="D195" s="10"/>
      <c r="E195" s="10"/>
      <c r="F195" s="10"/>
      <c r="G195" s="11">
        <f>SUM(B195:F195)</f>
        <v>322550</v>
      </c>
      <c r="I195" s="81" t="s">
        <v>39</v>
      </c>
      <c r="J195" s="81"/>
      <c r="K195" s="81"/>
      <c r="L195" s="81"/>
      <c r="M195" s="81"/>
      <c r="R195" s="81"/>
      <c r="S195" s="81"/>
      <c r="T195" s="81"/>
      <c r="U195" s="81"/>
      <c r="AF195" s="45"/>
      <c r="AG195" s="45"/>
      <c r="AH195" s="45"/>
      <c r="AP195" s="39"/>
      <c r="AQ195" s="39"/>
      <c r="AR195" s="39"/>
      <c r="AU195" s="84"/>
      <c r="AV195" s="7" t="s">
        <v>8</v>
      </c>
      <c r="AW195" s="10">
        <v>212650</v>
      </c>
      <c r="AX195" s="10">
        <v>213000</v>
      </c>
      <c r="AY195" s="10"/>
      <c r="AZ195" s="10"/>
      <c r="BA195" s="10"/>
      <c r="BB195" s="11">
        <f>SUM(AW195:BA195)</f>
        <v>425650</v>
      </c>
      <c r="BT195" s="39"/>
      <c r="BU195" s="39"/>
      <c r="BV195" s="39"/>
      <c r="BY195" s="88"/>
      <c r="BZ195" s="78"/>
    </row>
    <row r="196" spans="1:78" ht="18" customHeight="1" x14ac:dyDescent="0.25">
      <c r="A196" s="7" t="s">
        <v>9</v>
      </c>
      <c r="B196" s="10">
        <v>150</v>
      </c>
      <c r="C196" s="10">
        <v>150</v>
      </c>
      <c r="D196" s="10"/>
      <c r="E196" s="10"/>
      <c r="F196" s="10"/>
      <c r="G196" s="11">
        <f>SUM(B196:F196)</f>
        <v>300</v>
      </c>
      <c r="I196" s="81">
        <v>438</v>
      </c>
      <c r="J196" s="81">
        <v>441</v>
      </c>
      <c r="K196" s="81">
        <v>447</v>
      </c>
      <c r="L196" s="81">
        <v>450</v>
      </c>
      <c r="M196" s="81">
        <v>453</v>
      </c>
      <c r="N196" s="9">
        <v>463</v>
      </c>
      <c r="O196" s="9">
        <v>468</v>
      </c>
      <c r="P196" s="9">
        <v>471</v>
      </c>
      <c r="Q196" s="9">
        <v>473</v>
      </c>
      <c r="R196" s="81">
        <v>476</v>
      </c>
      <c r="S196" s="81">
        <v>478</v>
      </c>
      <c r="T196" s="81">
        <v>482</v>
      </c>
      <c r="U196" s="81">
        <v>485</v>
      </c>
      <c r="V196" s="17" t="s">
        <v>43</v>
      </c>
      <c r="W196" s="17" t="s">
        <v>44</v>
      </c>
      <c r="X196" s="17" t="s">
        <v>46</v>
      </c>
      <c r="Y196" s="17" t="s">
        <v>47</v>
      </c>
      <c r="Z196" s="23" t="s">
        <v>52</v>
      </c>
      <c r="AA196" s="23" t="s">
        <v>54</v>
      </c>
      <c r="AB196" s="23" t="s">
        <v>57</v>
      </c>
      <c r="AC196" s="39" t="s">
        <v>58</v>
      </c>
      <c r="AD196" s="39" t="s">
        <v>60</v>
      </c>
      <c r="AE196" s="39" t="s">
        <v>62</v>
      </c>
      <c r="AF196" s="45" t="s">
        <v>64</v>
      </c>
      <c r="AG196" s="45" t="s">
        <v>65</v>
      </c>
      <c r="AH196" s="45" t="s">
        <v>66</v>
      </c>
      <c r="AI196" s="74" t="s">
        <v>67</v>
      </c>
      <c r="AJ196" s="74" t="s">
        <v>68</v>
      </c>
      <c r="AK196" s="74" t="s">
        <v>69</v>
      </c>
      <c r="AL196" s="23" t="s">
        <v>70</v>
      </c>
      <c r="AM196" s="23" t="s">
        <v>71</v>
      </c>
      <c r="AN196" s="23" t="s">
        <v>72</v>
      </c>
      <c r="AO196" s="23" t="s">
        <v>73</v>
      </c>
      <c r="AP196" s="39" t="s">
        <v>74</v>
      </c>
      <c r="AQ196" s="39" t="s">
        <v>88</v>
      </c>
      <c r="AR196" s="39" t="s">
        <v>90</v>
      </c>
      <c r="AS196" s="87" t="s">
        <v>92</v>
      </c>
      <c r="AT196" s="87" t="s">
        <v>95</v>
      </c>
      <c r="AU196" s="84" t="s">
        <v>96</v>
      </c>
      <c r="AV196" s="7" t="s">
        <v>9</v>
      </c>
      <c r="AW196" s="10">
        <v>150</v>
      </c>
      <c r="AX196" s="10">
        <v>150</v>
      </c>
      <c r="AY196" s="10"/>
      <c r="AZ196" s="10"/>
      <c r="BA196" s="10"/>
      <c r="BB196" s="11">
        <f>SUM(AW196:BA196)</f>
        <v>300</v>
      </c>
      <c r="BD196" s="23" t="s">
        <v>53</v>
      </c>
      <c r="BE196" s="23" t="s">
        <v>55</v>
      </c>
      <c r="BF196" s="34" t="s">
        <v>56</v>
      </c>
      <c r="BG196" s="39" t="s">
        <v>59</v>
      </c>
      <c r="BH196" s="39" t="s">
        <v>61</v>
      </c>
      <c r="BI196" s="39" t="s">
        <v>63</v>
      </c>
      <c r="BJ196" s="45" t="s">
        <v>76</v>
      </c>
      <c r="BK196" s="45" t="s">
        <v>77</v>
      </c>
      <c r="BL196" s="45" t="s">
        <v>78</v>
      </c>
      <c r="BM196" s="74" t="s">
        <v>79</v>
      </c>
      <c r="BN196" s="74" t="s">
        <v>80</v>
      </c>
      <c r="BO196" s="74" t="s">
        <v>81</v>
      </c>
      <c r="BP196" s="23" t="s">
        <v>82</v>
      </c>
      <c r="BQ196" s="23" t="s">
        <v>83</v>
      </c>
      <c r="BR196" s="23" t="s">
        <v>84</v>
      </c>
      <c r="BS196" s="23" t="s">
        <v>85</v>
      </c>
      <c r="BT196" s="39" t="s">
        <v>86</v>
      </c>
      <c r="BU196" s="39" t="s">
        <v>89</v>
      </c>
      <c r="BV196" s="39" t="s">
        <v>91</v>
      </c>
      <c r="BW196" s="87" t="s">
        <v>93</v>
      </c>
      <c r="BX196" s="87" t="s">
        <v>94</v>
      </c>
      <c r="BY196" s="87" t="s">
        <v>97</v>
      </c>
      <c r="BZ196" s="78"/>
    </row>
    <row r="197" spans="1:78" ht="18" customHeight="1" x14ac:dyDescent="0.25">
      <c r="A197" s="7" t="s">
        <v>10</v>
      </c>
      <c r="B197" s="6">
        <f>B195/B196</f>
        <v>1074</v>
      </c>
      <c r="C197" s="6">
        <f>C195/C196</f>
        <v>1076.3333333333333</v>
      </c>
      <c r="D197" s="6" t="e">
        <f>D195/D196</f>
        <v>#DIV/0!</v>
      </c>
      <c r="E197" s="6" t="e">
        <f>E195/E196</f>
        <v>#DIV/0!</v>
      </c>
      <c r="F197" s="6" t="e">
        <f t="shared" ref="F197" si="193">F195/F196</f>
        <v>#DIV/0!</v>
      </c>
      <c r="G197" s="12">
        <f>G195/G196</f>
        <v>1075.1666666666667</v>
      </c>
      <c r="H197" s="2" t="s">
        <v>10</v>
      </c>
      <c r="I197" s="18">
        <v>1015.84</v>
      </c>
      <c r="J197" s="18">
        <v>1255.875</v>
      </c>
      <c r="K197" s="18">
        <v>1024.5999999999999</v>
      </c>
      <c r="L197" s="18">
        <v>977.7</v>
      </c>
      <c r="M197" s="18">
        <v>1071.44</v>
      </c>
      <c r="N197" s="19">
        <v>1071.5</v>
      </c>
      <c r="O197" s="19">
        <v>1063.06</v>
      </c>
      <c r="P197" s="19">
        <v>959.1</v>
      </c>
      <c r="Q197" s="19">
        <v>997.93333333333328</v>
      </c>
      <c r="R197" s="18">
        <v>1071.5999999999999</v>
      </c>
      <c r="S197" s="18">
        <v>1014.88</v>
      </c>
      <c r="T197" s="18">
        <v>1033.0899999999999</v>
      </c>
      <c r="U197" s="18">
        <v>956.5</v>
      </c>
      <c r="V197" s="13">
        <v>955.52</v>
      </c>
      <c r="W197" s="13">
        <v>1018.33</v>
      </c>
      <c r="X197" s="13">
        <v>1037.5999999999999</v>
      </c>
      <c r="Y197" s="13">
        <v>1016.83</v>
      </c>
      <c r="Z197" s="25">
        <v>1121.1500000000001</v>
      </c>
      <c r="AA197" s="25">
        <v>1053.5999999999999</v>
      </c>
      <c r="AB197" s="25">
        <v>1007.25</v>
      </c>
      <c r="AC197" s="40">
        <v>1024.03125</v>
      </c>
      <c r="AD197" s="40">
        <v>1167.5</v>
      </c>
      <c r="AE197" s="40">
        <v>1138</v>
      </c>
      <c r="AF197" s="46">
        <v>1068.99</v>
      </c>
      <c r="AG197" s="46">
        <v>1038.53</v>
      </c>
      <c r="AH197" s="46">
        <v>974.5</v>
      </c>
      <c r="AI197" s="75">
        <v>1001.29</v>
      </c>
      <c r="AJ197" s="75">
        <v>1082.5</v>
      </c>
      <c r="AK197" s="75">
        <v>970.89</v>
      </c>
      <c r="AL197" s="25">
        <v>958.87</v>
      </c>
      <c r="AM197" s="25">
        <v>857.35</v>
      </c>
      <c r="AN197" s="25"/>
      <c r="AO197" s="25"/>
      <c r="AP197" s="40">
        <v>989.06666666666672</v>
      </c>
      <c r="AQ197" s="40">
        <v>1231.6500000000001</v>
      </c>
      <c r="AR197" s="40">
        <v>1080.5</v>
      </c>
      <c r="AS197" s="90">
        <v>1236.7857142857142</v>
      </c>
      <c r="AT197" s="90">
        <v>1074.9642857142858</v>
      </c>
      <c r="AU197" s="85">
        <f>G197</f>
        <v>1075.1666666666667</v>
      </c>
      <c r="AV197" s="7" t="s">
        <v>10</v>
      </c>
      <c r="AW197" s="6">
        <f>AW195/AW196</f>
        <v>1417.6666666666667</v>
      </c>
      <c r="AX197" s="6">
        <f>AX195/AX196</f>
        <v>1420</v>
      </c>
      <c r="AY197" s="6" t="e">
        <f>AY195/AY196</f>
        <v>#DIV/0!</v>
      </c>
      <c r="AZ197" s="6" t="e">
        <f>AZ195/AZ196</f>
        <v>#DIV/0!</v>
      </c>
      <c r="BA197" s="6" t="e">
        <f t="shared" ref="BA197" si="194">BA195/BA196</f>
        <v>#DIV/0!</v>
      </c>
      <c r="BB197" s="12">
        <f>BB195/BB196</f>
        <v>1418.8333333333333</v>
      </c>
      <c r="BC197" s="2" t="s">
        <v>10</v>
      </c>
      <c r="BD197" s="23">
        <v>1310.2</v>
      </c>
      <c r="BE197" s="23">
        <v>1263</v>
      </c>
      <c r="BF197" s="35">
        <v>1268.5</v>
      </c>
      <c r="BG197" s="40">
        <v>1366.90625</v>
      </c>
      <c r="BH197" s="40">
        <v>1337.25</v>
      </c>
      <c r="BI197" s="40">
        <v>1366</v>
      </c>
      <c r="BJ197" s="46">
        <v>1154.05</v>
      </c>
      <c r="BK197" s="46">
        <v>1296.53</v>
      </c>
      <c r="BL197" s="46">
        <v>1222.4375</v>
      </c>
      <c r="BM197" s="75">
        <v>1248.3800000000001</v>
      </c>
      <c r="BN197" s="75">
        <v>1228</v>
      </c>
      <c r="BO197" s="75">
        <v>1209.56</v>
      </c>
      <c r="BP197" s="25">
        <v>1196.71</v>
      </c>
      <c r="BQ197" s="25">
        <v>1321.07</v>
      </c>
      <c r="BR197" s="25"/>
      <c r="BS197" s="25"/>
      <c r="BT197" s="40">
        <v>1206</v>
      </c>
      <c r="BU197" s="40">
        <v>1439.85</v>
      </c>
      <c r="BV197" s="40">
        <v>1274.25</v>
      </c>
      <c r="BW197" s="90">
        <v>1383.9285714285713</v>
      </c>
      <c r="BX197" s="90">
        <v>1345.0833333333333</v>
      </c>
      <c r="BY197" s="90">
        <f t="shared" ref="BY197" si="195">BB197</f>
        <v>1418.8333333333333</v>
      </c>
      <c r="BZ197" s="78"/>
    </row>
    <row r="198" spans="1:78" ht="18" customHeight="1" thickBot="1" x14ac:dyDescent="0.3">
      <c r="A198" s="53" t="s">
        <v>11</v>
      </c>
      <c r="B198" s="15">
        <f>B197-B189</f>
        <v>114</v>
      </c>
      <c r="C198" s="15">
        <f t="shared" ref="C198:G198" si="196">C197-C189</f>
        <v>86.666666666666629</v>
      </c>
      <c r="D198" s="15" t="e">
        <f t="shared" si="196"/>
        <v>#DIV/0!</v>
      </c>
      <c r="E198" s="15" t="e">
        <f t="shared" si="196"/>
        <v>#DIV/0!</v>
      </c>
      <c r="F198" s="15" t="e">
        <f t="shared" si="196"/>
        <v>#DIV/0!</v>
      </c>
      <c r="G198" s="16">
        <f t="shared" si="196"/>
        <v>100.33333333333337</v>
      </c>
      <c r="H198" s="5" t="s">
        <v>11</v>
      </c>
      <c r="I198" s="18">
        <f>I197-I189</f>
        <v>56.550000000000068</v>
      </c>
      <c r="J198" s="18">
        <f>J197-J189</f>
        <v>81.035000000000082</v>
      </c>
      <c r="K198" s="18">
        <f>K197-K189</f>
        <v>47.899999999999864</v>
      </c>
      <c r="L198" s="81">
        <v>68.599999999999994</v>
      </c>
      <c r="M198" s="81">
        <v>63.7</v>
      </c>
      <c r="N198" s="9">
        <v>87</v>
      </c>
      <c r="O198" s="9">
        <v>88.6</v>
      </c>
      <c r="P198" s="9">
        <v>89.7</v>
      </c>
      <c r="Q198" s="19">
        <v>53.799999999999955</v>
      </c>
      <c r="R198" s="18">
        <f>R197-R189</f>
        <v>78.133333333333212</v>
      </c>
      <c r="S198" s="18">
        <f>S197-S189</f>
        <v>64.460000000000036</v>
      </c>
      <c r="T198" s="18">
        <f>T197-T189</f>
        <v>57.599999999999909</v>
      </c>
      <c r="U198" s="18">
        <f>U197-U189</f>
        <v>48.799999999999955</v>
      </c>
      <c r="V198" s="13">
        <f>+V197-V189</f>
        <v>40.019999999999982</v>
      </c>
      <c r="W198" s="13">
        <f>+W197-W189</f>
        <v>92.360000000000014</v>
      </c>
      <c r="X198" s="13">
        <f>+X197-X189</f>
        <v>63.839999999999918</v>
      </c>
      <c r="Y198" s="13">
        <f>+Y197-Y189</f>
        <v>81.660000000000082</v>
      </c>
      <c r="Z198" s="25">
        <v>72.8</v>
      </c>
      <c r="AA198" s="25">
        <v>59.7</v>
      </c>
      <c r="AB198" s="25">
        <v>65.75</v>
      </c>
      <c r="AC198" s="41">
        <v>16.65625</v>
      </c>
      <c r="AD198" s="41">
        <v>64.875</v>
      </c>
      <c r="AE198" s="41">
        <v>41.9375</v>
      </c>
      <c r="AF198" s="47">
        <v>70.549999999999955</v>
      </c>
      <c r="AG198" s="47">
        <v>51.259999999999991</v>
      </c>
      <c r="AH198" s="47">
        <v>4.9099999999999682</v>
      </c>
      <c r="AI198" s="76">
        <v>52.164999999999964</v>
      </c>
      <c r="AJ198" s="76">
        <v>96.25</v>
      </c>
      <c r="AK198" s="76">
        <v>79.949999999999932</v>
      </c>
      <c r="AL198" s="30">
        <v>65.310000000000059</v>
      </c>
      <c r="AM198" s="30">
        <v>55.980000000000018</v>
      </c>
      <c r="AN198" s="30">
        <v>0</v>
      </c>
      <c r="AO198" s="30">
        <v>0</v>
      </c>
      <c r="AP198" s="41">
        <v>63.733333333333348</v>
      </c>
      <c r="AQ198" s="41">
        <v>79.150000000000091</v>
      </c>
      <c r="AR198" s="41">
        <v>83.75</v>
      </c>
      <c r="AS198" s="91">
        <v>63.25</v>
      </c>
      <c r="AT198" s="91">
        <v>121.78571428571433</v>
      </c>
      <c r="AU198" s="86">
        <f>AU197-AU189</f>
        <v>100.33333333333337</v>
      </c>
      <c r="AV198" s="53" t="s">
        <v>11</v>
      </c>
      <c r="AW198" s="15">
        <f>AW197-AW189</f>
        <v>136.33333333333348</v>
      </c>
      <c r="AX198" s="15">
        <f t="shared" ref="AX198:BB198" si="197">AX197-AX189</f>
        <v>116</v>
      </c>
      <c r="AY198" s="15" t="e">
        <f t="shared" si="197"/>
        <v>#DIV/0!</v>
      </c>
      <c r="AZ198" s="15" t="e">
        <f t="shared" si="197"/>
        <v>#DIV/0!</v>
      </c>
      <c r="BA198" s="15" t="e">
        <f t="shared" si="197"/>
        <v>#DIV/0!</v>
      </c>
      <c r="BB198" s="16">
        <f t="shared" si="197"/>
        <v>126.16666666666652</v>
      </c>
      <c r="BC198" s="5" t="s">
        <v>11</v>
      </c>
      <c r="BD198" s="23">
        <v>120.3</v>
      </c>
      <c r="BE198" s="23">
        <v>91.3</v>
      </c>
      <c r="BF198" s="36">
        <v>54.5</v>
      </c>
      <c r="BG198" s="41">
        <v>71.45</v>
      </c>
      <c r="BH198" s="41">
        <v>71.1875</v>
      </c>
      <c r="BI198" s="41">
        <v>90</v>
      </c>
      <c r="BJ198" s="47">
        <v>55.190000000000055</v>
      </c>
      <c r="BK198" s="47">
        <v>91.460000000000036</v>
      </c>
      <c r="BL198" s="47">
        <v>-12.162499999999909</v>
      </c>
      <c r="BM198" s="76">
        <v>101.42166666666685</v>
      </c>
      <c r="BN198" s="76">
        <v>77.240000000000009</v>
      </c>
      <c r="BO198" s="76">
        <v>93</v>
      </c>
      <c r="BP198" s="30">
        <v>43.670000000000073</v>
      </c>
      <c r="BQ198" s="30">
        <v>162.36999999999989</v>
      </c>
      <c r="BR198" s="30">
        <v>0</v>
      </c>
      <c r="BS198" s="30">
        <v>0</v>
      </c>
      <c r="BT198" s="41">
        <v>63</v>
      </c>
      <c r="BU198" s="41">
        <v>115.92499999999995</v>
      </c>
      <c r="BV198" s="41">
        <v>77.75</v>
      </c>
      <c r="BW198" s="91">
        <v>90.714285714285552</v>
      </c>
      <c r="BX198" s="91">
        <v>113.16369047619037</v>
      </c>
      <c r="BY198" s="91">
        <f t="shared" ref="BY198" si="198">BY197-BY189</f>
        <v>126.16666666666652</v>
      </c>
      <c r="BZ198" s="78"/>
    </row>
    <row r="199" spans="1:78" ht="18" customHeight="1" x14ac:dyDescent="0.25">
      <c r="A199" s="62"/>
      <c r="B199" s="82"/>
      <c r="C199" s="82"/>
      <c r="D199" s="82"/>
      <c r="E199" s="82"/>
      <c r="F199" s="82"/>
      <c r="G199" s="82"/>
      <c r="H199" s="4"/>
      <c r="I199" s="14"/>
      <c r="J199" s="14"/>
      <c r="K199" s="14"/>
      <c r="L199" s="81"/>
      <c r="M199" s="81"/>
      <c r="R199" s="81"/>
      <c r="S199" s="81"/>
      <c r="T199" s="81"/>
      <c r="U199" s="81"/>
      <c r="AF199" s="45"/>
      <c r="AG199" s="45"/>
      <c r="AH199" s="45"/>
      <c r="AP199" s="39"/>
      <c r="AQ199" s="39"/>
      <c r="AR199" s="39"/>
      <c r="AU199" s="84"/>
      <c r="AV199" s="62"/>
      <c r="AW199" s="95"/>
      <c r="AX199" s="95"/>
      <c r="AY199" s="95"/>
      <c r="AZ199" s="95"/>
      <c r="BA199" s="95"/>
      <c r="BB199" s="95"/>
      <c r="BC199" s="4"/>
      <c r="BT199" s="39"/>
      <c r="BU199" s="39"/>
      <c r="BV199" s="39"/>
      <c r="BY199" s="88"/>
      <c r="BZ199" s="78"/>
    </row>
    <row r="200" spans="1:78" ht="18" customHeight="1" thickBot="1" x14ac:dyDescent="0.3">
      <c r="A200" s="64">
        <f t="shared" ref="A200:B200" si="199">A192+1</f>
        <v>26</v>
      </c>
      <c r="B200" s="8">
        <f t="shared" si="199"/>
        <v>44916</v>
      </c>
      <c r="C200" s="81"/>
      <c r="D200" s="81"/>
      <c r="E200" s="81"/>
      <c r="F200" s="81"/>
      <c r="G200" s="82"/>
      <c r="I200" s="81"/>
      <c r="J200" s="81"/>
      <c r="K200" s="81"/>
      <c r="L200" s="81"/>
      <c r="M200" s="81"/>
      <c r="R200" s="81"/>
      <c r="S200" s="81"/>
      <c r="T200" s="81"/>
      <c r="U200" s="81"/>
      <c r="AF200" s="45"/>
      <c r="AG200" s="45"/>
      <c r="AH200" s="45"/>
      <c r="AP200" s="39"/>
      <c r="AQ200" s="39"/>
      <c r="AR200" s="39"/>
      <c r="AU200" s="84"/>
      <c r="AV200" s="64">
        <f t="shared" ref="AV200:AW200" si="200">AV192+1</f>
        <v>26</v>
      </c>
      <c r="AW200" s="8">
        <f t="shared" si="200"/>
        <v>44916</v>
      </c>
      <c r="AX200" s="94"/>
      <c r="AY200" s="94"/>
      <c r="AZ200" s="94"/>
      <c r="BA200" s="94"/>
      <c r="BB200" s="95"/>
      <c r="BT200" s="39"/>
      <c r="BU200" s="39"/>
      <c r="BV200" s="39"/>
      <c r="BY200" s="88"/>
      <c r="BZ200" s="78"/>
    </row>
    <row r="201" spans="1:78" ht="18" customHeight="1" x14ac:dyDescent="0.25">
      <c r="A201" s="57" t="s">
        <v>0</v>
      </c>
      <c r="B201" s="58" t="s">
        <v>1</v>
      </c>
      <c r="C201" s="58" t="s">
        <v>2</v>
      </c>
      <c r="D201" s="58" t="s">
        <v>3</v>
      </c>
      <c r="E201" s="58" t="s">
        <v>4</v>
      </c>
      <c r="F201" s="58" t="s">
        <v>5</v>
      </c>
      <c r="G201" s="59" t="s">
        <v>6</v>
      </c>
      <c r="I201" s="81"/>
      <c r="J201" s="81"/>
      <c r="K201" s="81"/>
      <c r="L201" s="81"/>
      <c r="M201" s="81"/>
      <c r="R201" s="81"/>
      <c r="S201" s="81"/>
      <c r="T201" s="81"/>
      <c r="U201" s="81"/>
      <c r="AF201" s="45"/>
      <c r="AG201" s="45"/>
      <c r="AH201" s="45"/>
      <c r="AP201" s="39"/>
      <c r="AQ201" s="39"/>
      <c r="AR201" s="39"/>
      <c r="AU201" s="84"/>
      <c r="AV201" s="57" t="s">
        <v>0</v>
      </c>
      <c r="AW201" s="58" t="s">
        <v>1</v>
      </c>
      <c r="AX201" s="58" t="s">
        <v>2</v>
      </c>
      <c r="AY201" s="58" t="s">
        <v>3</v>
      </c>
      <c r="AZ201" s="58" t="s">
        <v>4</v>
      </c>
      <c r="BA201" s="58" t="s">
        <v>5</v>
      </c>
      <c r="BB201" s="59" t="s">
        <v>6</v>
      </c>
      <c r="BT201" s="39"/>
      <c r="BU201" s="39"/>
      <c r="BV201" s="39"/>
      <c r="BY201" s="88"/>
      <c r="BZ201" s="78"/>
    </row>
    <row r="202" spans="1:78" ht="18" customHeight="1" x14ac:dyDescent="0.25">
      <c r="A202" s="7" t="s">
        <v>7</v>
      </c>
      <c r="B202" s="48">
        <v>690</v>
      </c>
      <c r="C202" s="48">
        <v>690</v>
      </c>
      <c r="D202" s="48">
        <v>690</v>
      </c>
      <c r="E202" s="48">
        <v>690</v>
      </c>
      <c r="F202" s="48">
        <v>690</v>
      </c>
      <c r="G202" s="52">
        <v>690</v>
      </c>
      <c r="I202" s="81"/>
      <c r="J202" s="81"/>
      <c r="K202" s="81"/>
      <c r="L202" s="81"/>
      <c r="M202" s="81"/>
      <c r="R202" s="81"/>
      <c r="S202" s="81"/>
      <c r="T202" s="81"/>
      <c r="U202" s="81"/>
      <c r="AF202" s="45"/>
      <c r="AG202" s="45"/>
      <c r="AH202" s="45"/>
      <c r="AP202" s="39"/>
      <c r="AQ202" s="39"/>
      <c r="AR202" s="39"/>
      <c r="AU202" s="84"/>
      <c r="AV202" s="7" t="s">
        <v>7</v>
      </c>
      <c r="AW202" s="48">
        <v>690</v>
      </c>
      <c r="AX202" s="48">
        <v>690</v>
      </c>
      <c r="AY202" s="48">
        <v>690</v>
      </c>
      <c r="AZ202" s="48">
        <v>690</v>
      </c>
      <c r="BA202" s="48">
        <v>690</v>
      </c>
      <c r="BB202" s="52">
        <v>690</v>
      </c>
      <c r="BT202" s="39"/>
      <c r="BU202" s="39"/>
      <c r="BV202" s="39"/>
      <c r="BY202" s="88"/>
      <c r="BZ202" s="78"/>
    </row>
    <row r="203" spans="1:78" ht="18" customHeight="1" x14ac:dyDescent="0.25">
      <c r="A203" s="7" t="s">
        <v>8</v>
      </c>
      <c r="B203" s="10">
        <v>163150</v>
      </c>
      <c r="C203" s="10">
        <v>166800</v>
      </c>
      <c r="D203" s="10"/>
      <c r="E203" s="10"/>
      <c r="F203" s="10"/>
      <c r="G203" s="11">
        <f>SUM(B203:F203)</f>
        <v>329950</v>
      </c>
      <c r="I203" s="81" t="s">
        <v>40</v>
      </c>
      <c r="J203" s="81"/>
      <c r="K203" s="81"/>
      <c r="L203" s="81"/>
      <c r="M203" s="81"/>
      <c r="R203" s="81"/>
      <c r="S203" s="81"/>
      <c r="T203" s="81"/>
      <c r="U203" s="81"/>
      <c r="AF203" s="45"/>
      <c r="AG203" s="45"/>
      <c r="AH203" s="45"/>
      <c r="AP203" s="39"/>
      <c r="AQ203" s="39"/>
      <c r="AR203" s="39"/>
      <c r="AU203" s="84"/>
      <c r="AV203" s="7" t="s">
        <v>8</v>
      </c>
      <c r="AW203" s="10">
        <v>199600</v>
      </c>
      <c r="AX203" s="10">
        <v>233550</v>
      </c>
      <c r="AY203" s="10"/>
      <c r="AZ203" s="10"/>
      <c r="BA203" s="10"/>
      <c r="BB203" s="11">
        <f>SUM(AW203:BA203)</f>
        <v>433150</v>
      </c>
      <c r="BT203" s="39"/>
      <c r="BU203" s="39"/>
      <c r="BV203" s="39"/>
      <c r="BY203" s="88"/>
      <c r="BZ203" s="78"/>
    </row>
    <row r="204" spans="1:78" ht="18" customHeight="1" x14ac:dyDescent="0.25">
      <c r="A204" s="7" t="s">
        <v>9</v>
      </c>
      <c r="B204" s="10">
        <v>150</v>
      </c>
      <c r="C204" s="10">
        <v>150</v>
      </c>
      <c r="D204" s="10"/>
      <c r="E204" s="10"/>
      <c r="F204" s="10"/>
      <c r="G204" s="11">
        <f>SUM(B204:F204)</f>
        <v>300</v>
      </c>
      <c r="I204" s="81">
        <v>438</v>
      </c>
      <c r="J204" s="81">
        <v>441</v>
      </c>
      <c r="K204" s="81">
        <v>447</v>
      </c>
      <c r="L204" s="81">
        <v>450</v>
      </c>
      <c r="M204" s="81">
        <v>453</v>
      </c>
      <c r="N204" s="9">
        <v>463</v>
      </c>
      <c r="O204" s="9">
        <v>468</v>
      </c>
      <c r="P204" s="9">
        <v>471</v>
      </c>
      <c r="Q204" s="9">
        <v>473</v>
      </c>
      <c r="R204" s="81">
        <v>476</v>
      </c>
      <c r="S204" s="81">
        <v>478</v>
      </c>
      <c r="T204" s="81">
        <v>482</v>
      </c>
      <c r="U204" s="81">
        <v>485</v>
      </c>
      <c r="V204" s="17" t="s">
        <v>43</v>
      </c>
      <c r="W204" s="17" t="s">
        <v>44</v>
      </c>
      <c r="X204" s="17" t="s">
        <v>46</v>
      </c>
      <c r="Y204" s="17" t="s">
        <v>47</v>
      </c>
      <c r="Z204" s="23" t="s">
        <v>52</v>
      </c>
      <c r="AA204" s="23" t="s">
        <v>54</v>
      </c>
      <c r="AB204" s="23" t="s">
        <v>57</v>
      </c>
      <c r="AC204" s="39" t="s">
        <v>58</v>
      </c>
      <c r="AD204" s="39" t="s">
        <v>60</v>
      </c>
      <c r="AE204" s="39" t="s">
        <v>62</v>
      </c>
      <c r="AF204" s="45" t="s">
        <v>64</v>
      </c>
      <c r="AG204" s="45" t="s">
        <v>65</v>
      </c>
      <c r="AH204" s="45" t="s">
        <v>66</v>
      </c>
      <c r="AI204" s="74" t="s">
        <v>67</v>
      </c>
      <c r="AJ204" s="74" t="s">
        <v>68</v>
      </c>
      <c r="AK204" s="74" t="s">
        <v>69</v>
      </c>
      <c r="AL204" s="23" t="s">
        <v>70</v>
      </c>
      <c r="AM204" s="23" t="s">
        <v>71</v>
      </c>
      <c r="AN204" s="23" t="s">
        <v>72</v>
      </c>
      <c r="AO204" s="23" t="s">
        <v>73</v>
      </c>
      <c r="AP204" s="39" t="s">
        <v>74</v>
      </c>
      <c r="AQ204" s="39" t="s">
        <v>88</v>
      </c>
      <c r="AR204" s="39" t="s">
        <v>90</v>
      </c>
      <c r="AS204" s="87" t="s">
        <v>92</v>
      </c>
      <c r="AT204" s="87" t="s">
        <v>95</v>
      </c>
      <c r="AU204" s="84" t="s">
        <v>96</v>
      </c>
      <c r="AV204" s="7" t="s">
        <v>9</v>
      </c>
      <c r="AW204" s="10">
        <v>140</v>
      </c>
      <c r="AX204" s="10">
        <v>160</v>
      </c>
      <c r="AY204" s="10"/>
      <c r="AZ204" s="10"/>
      <c r="BA204" s="10"/>
      <c r="BB204" s="11">
        <f>SUM(AW204:BA204)</f>
        <v>300</v>
      </c>
      <c r="BD204" s="23" t="s">
        <v>53</v>
      </c>
      <c r="BE204" s="23" t="s">
        <v>55</v>
      </c>
      <c r="BF204" s="34" t="s">
        <v>56</v>
      </c>
      <c r="BG204" s="39" t="s">
        <v>59</v>
      </c>
      <c r="BH204" s="39" t="s">
        <v>61</v>
      </c>
      <c r="BI204" s="39" t="s">
        <v>63</v>
      </c>
      <c r="BJ204" s="45" t="s">
        <v>76</v>
      </c>
      <c r="BK204" s="45" t="s">
        <v>77</v>
      </c>
      <c r="BL204" s="45" t="s">
        <v>78</v>
      </c>
      <c r="BM204" s="74" t="s">
        <v>79</v>
      </c>
      <c r="BN204" s="74" t="s">
        <v>80</v>
      </c>
      <c r="BO204" s="74" t="s">
        <v>81</v>
      </c>
      <c r="BP204" s="23" t="s">
        <v>82</v>
      </c>
      <c r="BQ204" s="23" t="s">
        <v>83</v>
      </c>
      <c r="BR204" s="23" t="s">
        <v>84</v>
      </c>
      <c r="BS204" s="23" t="s">
        <v>85</v>
      </c>
      <c r="BT204" s="39" t="s">
        <v>86</v>
      </c>
      <c r="BU204" s="39" t="s">
        <v>89</v>
      </c>
      <c r="BV204" s="39" t="s">
        <v>91</v>
      </c>
      <c r="BW204" s="87" t="s">
        <v>93</v>
      </c>
      <c r="BX204" s="87" t="s">
        <v>94</v>
      </c>
      <c r="BY204" s="87" t="s">
        <v>97</v>
      </c>
      <c r="BZ204" s="78"/>
    </row>
    <row r="205" spans="1:78" ht="18" customHeight="1" x14ac:dyDescent="0.25">
      <c r="A205" s="7" t="s">
        <v>10</v>
      </c>
      <c r="B205" s="6">
        <f>B203/B204</f>
        <v>1087.6666666666667</v>
      </c>
      <c r="C205" s="6">
        <f>C203/C204</f>
        <v>1112</v>
      </c>
      <c r="D205" s="6" t="e">
        <f>D203/D204</f>
        <v>#DIV/0!</v>
      </c>
      <c r="E205" s="6" t="e">
        <f>E203/E204</f>
        <v>#DIV/0!</v>
      </c>
      <c r="F205" s="6" t="e">
        <f t="shared" ref="F205" si="201">F203/F204</f>
        <v>#DIV/0!</v>
      </c>
      <c r="G205" s="12">
        <f>G203/G204</f>
        <v>1099.8333333333333</v>
      </c>
      <c r="H205" s="2" t="s">
        <v>10</v>
      </c>
      <c r="I205" s="18">
        <v>1080.3243243243244</v>
      </c>
      <c r="J205" s="18">
        <v>1326</v>
      </c>
      <c r="K205" s="18">
        <v>1096.46</v>
      </c>
      <c r="L205" s="18">
        <v>1044</v>
      </c>
      <c r="M205" s="18">
        <v>1121.6300000000001</v>
      </c>
      <c r="N205" s="19">
        <v>1118.4000000000001</v>
      </c>
      <c r="O205" s="19"/>
      <c r="P205" s="19">
        <v>1022.89</v>
      </c>
      <c r="Q205" s="19">
        <v>1071.4166666666667</v>
      </c>
      <c r="R205" s="18">
        <v>1148.0999999999999</v>
      </c>
      <c r="S205" s="18">
        <v>1097.04</v>
      </c>
      <c r="T205" s="18">
        <v>1108.3399999999999</v>
      </c>
      <c r="U205" s="18">
        <v>1026.2</v>
      </c>
      <c r="V205" s="13">
        <v>1082.2</v>
      </c>
      <c r="W205" s="13"/>
      <c r="X205" s="13">
        <v>1130.7</v>
      </c>
      <c r="Y205" s="13">
        <v>1091.5999999999999</v>
      </c>
      <c r="Z205" s="25">
        <v>1196.75</v>
      </c>
      <c r="AA205" s="25">
        <v>1118.25</v>
      </c>
      <c r="AB205" s="25">
        <v>1038</v>
      </c>
      <c r="AC205" s="40">
        <v>1052.9375</v>
      </c>
      <c r="AD205" s="40">
        <v>1260.4375</v>
      </c>
      <c r="AE205" s="40">
        <v>1206.375</v>
      </c>
      <c r="AF205" s="46">
        <v>1142.8900000000001</v>
      </c>
      <c r="AG205" s="46">
        <v>1134</v>
      </c>
      <c r="AH205" s="46">
        <v>1165.25</v>
      </c>
      <c r="AI205" s="75">
        <v>1083.75</v>
      </c>
      <c r="AJ205" s="75">
        <v>1131.875</v>
      </c>
      <c r="AK205" s="75">
        <v>1046.4444444444443</v>
      </c>
      <c r="AL205" s="25"/>
      <c r="AM205" s="25">
        <v>938.53</v>
      </c>
      <c r="AN205" s="25"/>
      <c r="AO205" s="25"/>
      <c r="AP205" s="40">
        <v>1050.6666666666667</v>
      </c>
      <c r="AQ205" s="40">
        <v>1298.7</v>
      </c>
      <c r="AR205" s="40">
        <v>1175.75</v>
      </c>
      <c r="AS205" s="90">
        <v>1320.1785714285713</v>
      </c>
      <c r="AT205" s="90">
        <v>1162.3673469387754</v>
      </c>
      <c r="AU205" s="85">
        <f>G205</f>
        <v>1099.8333333333333</v>
      </c>
      <c r="AV205" s="7" t="s">
        <v>10</v>
      </c>
      <c r="AW205" s="6">
        <f>AW203/AW204</f>
        <v>1425.7142857142858</v>
      </c>
      <c r="AX205" s="6">
        <f>AX203/AX204</f>
        <v>1459.6875</v>
      </c>
      <c r="AY205" s="6" t="e">
        <f>AY203/AY204</f>
        <v>#DIV/0!</v>
      </c>
      <c r="AZ205" s="6" t="e">
        <f>AZ203/AZ204</f>
        <v>#DIV/0!</v>
      </c>
      <c r="BA205" s="6" t="e">
        <f t="shared" ref="BA205" si="202">BA203/BA204</f>
        <v>#DIV/0!</v>
      </c>
      <c r="BB205" s="12">
        <f>BB203/BB204</f>
        <v>1443.8333333333333</v>
      </c>
      <c r="BC205" s="2" t="s">
        <v>10</v>
      </c>
      <c r="BD205" s="23">
        <v>1368.65</v>
      </c>
      <c r="BE205" s="30">
        <v>1310</v>
      </c>
      <c r="BF205" s="35">
        <v>1315.75</v>
      </c>
      <c r="BG205" s="40">
        <v>1427</v>
      </c>
      <c r="BH205" s="40">
        <v>1413.3125</v>
      </c>
      <c r="BI205" s="40">
        <v>1426.84</v>
      </c>
      <c r="BJ205" s="46">
        <v>1222.57</v>
      </c>
      <c r="BK205" s="46">
        <v>1374.4</v>
      </c>
      <c r="BL205" s="46">
        <v>1341.125</v>
      </c>
      <c r="BM205" s="75">
        <v>1348.9166666666667</v>
      </c>
      <c r="BN205" s="75">
        <v>1284.5238095238096</v>
      </c>
      <c r="BO205" s="75">
        <v>1352.5555555555557</v>
      </c>
      <c r="BP205" s="25"/>
      <c r="BQ205" s="25">
        <v>1391.85</v>
      </c>
      <c r="BR205" s="25"/>
      <c r="BS205" s="25"/>
      <c r="BT205" s="40">
        <v>1290.6666666666667</v>
      </c>
      <c r="BU205" s="40">
        <v>1526.9</v>
      </c>
      <c r="BV205" s="40">
        <v>1403.25</v>
      </c>
      <c r="BW205" s="90">
        <v>1476.9642857142858</v>
      </c>
      <c r="BX205" s="90">
        <v>1425.375</v>
      </c>
      <c r="BY205" s="90">
        <f>BB205</f>
        <v>1443.8333333333333</v>
      </c>
      <c r="BZ205" s="78"/>
    </row>
    <row r="206" spans="1:78" ht="18" customHeight="1" thickBot="1" x14ac:dyDescent="0.3">
      <c r="A206" s="53" t="s">
        <v>11</v>
      </c>
      <c r="B206" s="15">
        <f>B205-B197</f>
        <v>13.666666666666742</v>
      </c>
      <c r="C206" s="15">
        <f t="shared" ref="C206:G206" si="203">C205-C197</f>
        <v>35.666666666666742</v>
      </c>
      <c r="D206" s="15" t="e">
        <f t="shared" si="203"/>
        <v>#DIV/0!</v>
      </c>
      <c r="E206" s="15" t="e">
        <f t="shared" si="203"/>
        <v>#DIV/0!</v>
      </c>
      <c r="F206" s="15" t="e">
        <f t="shared" si="203"/>
        <v>#DIV/0!</v>
      </c>
      <c r="G206" s="16">
        <f t="shared" si="203"/>
        <v>24.666666666666515</v>
      </c>
      <c r="H206" s="5" t="s">
        <v>11</v>
      </c>
      <c r="I206" s="18">
        <f>I205-I197</f>
        <v>64.484324324324348</v>
      </c>
      <c r="J206" s="18">
        <f>J205-J197</f>
        <v>70.125</v>
      </c>
      <c r="K206" s="18">
        <f>K205-K197</f>
        <v>71.860000000000127</v>
      </c>
      <c r="L206" s="81">
        <v>66.2</v>
      </c>
      <c r="M206" s="81">
        <v>50.2</v>
      </c>
      <c r="N206" s="9">
        <v>46.9</v>
      </c>
      <c r="P206" s="9">
        <v>63.8</v>
      </c>
      <c r="Q206" s="19">
        <v>73.483333333333462</v>
      </c>
      <c r="R206" s="18">
        <f>R205-R197</f>
        <v>76.5</v>
      </c>
      <c r="S206" s="18">
        <f>S205-S197</f>
        <v>82.159999999999968</v>
      </c>
      <c r="T206" s="18">
        <f>T205-T197</f>
        <v>75.25</v>
      </c>
      <c r="U206" s="18">
        <f>U205-U197</f>
        <v>69.700000000000045</v>
      </c>
      <c r="V206" s="13">
        <f>+V205-V197</f>
        <v>126.68000000000006</v>
      </c>
      <c r="W206" s="13">
        <f>+W205-W197</f>
        <v>-1018.33</v>
      </c>
      <c r="X206" s="13">
        <f>+X205-X197</f>
        <v>93.100000000000136</v>
      </c>
      <c r="Y206" s="13">
        <f>+Y205-Y197</f>
        <v>74.769999999999868</v>
      </c>
      <c r="Z206" s="25">
        <v>75.599999999999994</v>
      </c>
      <c r="AA206" s="25">
        <v>64.650000000000091</v>
      </c>
      <c r="AB206" s="25">
        <v>30.75</v>
      </c>
      <c r="AC206" s="41">
        <v>28.90625</v>
      </c>
      <c r="AD206" s="41">
        <v>92.9375</v>
      </c>
      <c r="AE206" s="41">
        <v>68.375</v>
      </c>
      <c r="AF206" s="47">
        <v>73.900000000000091</v>
      </c>
      <c r="AG206" s="47">
        <v>95.470000000000027</v>
      </c>
      <c r="AH206" s="47">
        <v>190.75</v>
      </c>
      <c r="AI206" s="76">
        <v>82.460000000000036</v>
      </c>
      <c r="AJ206" s="76">
        <v>49.375</v>
      </c>
      <c r="AK206" s="76">
        <v>75.554444444444357</v>
      </c>
      <c r="AL206" s="30">
        <v>-958.87</v>
      </c>
      <c r="AM206" s="30">
        <v>81.17999999999995</v>
      </c>
      <c r="AN206" s="30">
        <v>0</v>
      </c>
      <c r="AO206" s="30">
        <v>0</v>
      </c>
      <c r="AP206" s="41">
        <v>61.600000000000023</v>
      </c>
      <c r="AQ206" s="41">
        <v>67.049999999999955</v>
      </c>
      <c r="AR206" s="41">
        <v>95.25</v>
      </c>
      <c r="AS206" s="91">
        <v>83.39285714285711</v>
      </c>
      <c r="AT206" s="91">
        <v>87.403061224489647</v>
      </c>
      <c r="AU206" s="86">
        <f>AU205-AU197</f>
        <v>24.666666666666515</v>
      </c>
      <c r="AV206" s="53" t="s">
        <v>11</v>
      </c>
      <c r="AW206" s="15">
        <f>AW205-AW197</f>
        <v>8.0476190476190368</v>
      </c>
      <c r="AX206" s="15">
        <f t="shared" ref="AX206:BB206" si="204">AX205-AX197</f>
        <v>39.6875</v>
      </c>
      <c r="AY206" s="15" t="e">
        <f t="shared" si="204"/>
        <v>#DIV/0!</v>
      </c>
      <c r="AZ206" s="15" t="e">
        <f t="shared" si="204"/>
        <v>#DIV/0!</v>
      </c>
      <c r="BA206" s="15" t="e">
        <f t="shared" si="204"/>
        <v>#DIV/0!</v>
      </c>
      <c r="BB206" s="16">
        <f t="shared" si="204"/>
        <v>25</v>
      </c>
      <c r="BC206" s="5" t="s">
        <v>11</v>
      </c>
      <c r="BD206" s="23">
        <v>58.5</v>
      </c>
      <c r="BE206" s="30">
        <v>47</v>
      </c>
      <c r="BF206" s="36">
        <v>47.25</v>
      </c>
      <c r="BG206" s="41">
        <v>60.09375</v>
      </c>
      <c r="BH206" s="41">
        <v>76.0625</v>
      </c>
      <c r="BI206" s="41">
        <v>60.8</v>
      </c>
      <c r="BJ206" s="47">
        <v>68.519999999999982</v>
      </c>
      <c r="BK206" s="47">
        <v>77.870000000000118</v>
      </c>
      <c r="BL206" s="47">
        <v>118.6875</v>
      </c>
      <c r="BM206" s="76">
        <v>100.53666666666663</v>
      </c>
      <c r="BN206" s="76">
        <v>56.523809523809632</v>
      </c>
      <c r="BO206" s="76">
        <v>142.99555555555571</v>
      </c>
      <c r="BP206" s="30">
        <v>-1196.71</v>
      </c>
      <c r="BQ206" s="30">
        <v>70.779999999999973</v>
      </c>
      <c r="BR206" s="30">
        <v>0</v>
      </c>
      <c r="BS206" s="30">
        <v>0</v>
      </c>
      <c r="BT206" s="41">
        <v>84.666666666666742</v>
      </c>
      <c r="BU206" s="41">
        <v>87.050000000000182</v>
      </c>
      <c r="BV206" s="41">
        <v>129</v>
      </c>
      <c r="BW206" s="91">
        <v>93.035714285714448</v>
      </c>
      <c r="BX206" s="91">
        <v>80.291666666666742</v>
      </c>
      <c r="BY206" s="91">
        <f>BY205-BY198</f>
        <v>1317.6666666666667</v>
      </c>
      <c r="BZ206" s="78"/>
    </row>
    <row r="207" spans="1:78" ht="18" customHeight="1" x14ac:dyDescent="0.25">
      <c r="A207" s="62"/>
      <c r="B207" s="82"/>
      <c r="C207" s="82"/>
      <c r="D207" s="82"/>
      <c r="E207" s="82"/>
      <c r="F207" s="82"/>
      <c r="G207" s="82"/>
      <c r="H207" s="4"/>
      <c r="I207" s="14"/>
      <c r="J207" s="14"/>
      <c r="K207" s="14"/>
      <c r="L207" s="81"/>
      <c r="M207" s="81"/>
      <c r="R207" s="81"/>
      <c r="S207" s="81"/>
      <c r="T207" s="81"/>
      <c r="U207" s="81"/>
      <c r="AF207" s="45"/>
      <c r="AG207" s="45"/>
      <c r="AH207" s="45"/>
      <c r="AP207" s="39"/>
      <c r="AQ207" s="39"/>
      <c r="AR207" s="39"/>
      <c r="AU207" s="84"/>
      <c r="AV207" s="62"/>
      <c r="AW207" s="95"/>
      <c r="AX207" s="95"/>
      <c r="AY207" s="95"/>
      <c r="AZ207" s="95"/>
      <c r="BA207" s="95"/>
      <c r="BB207" s="95"/>
      <c r="BC207" s="4"/>
      <c r="BF207" s="37"/>
      <c r="BT207" s="39"/>
      <c r="BU207" s="39"/>
      <c r="BV207" s="39"/>
      <c r="BY207" s="88"/>
      <c r="BZ207" s="78"/>
    </row>
    <row r="208" spans="1:78" ht="18" customHeight="1" thickBot="1" x14ac:dyDescent="0.3">
      <c r="A208" s="64">
        <f t="shared" ref="A208:B208" si="205">A200+1</f>
        <v>27</v>
      </c>
      <c r="B208" s="8">
        <f t="shared" si="205"/>
        <v>44917</v>
      </c>
      <c r="C208" s="81"/>
      <c r="D208" s="81"/>
      <c r="E208" s="81"/>
      <c r="F208" s="81"/>
      <c r="G208" s="82"/>
      <c r="I208" s="81"/>
      <c r="J208" s="81"/>
      <c r="K208" s="81"/>
      <c r="L208" s="81"/>
      <c r="M208" s="81"/>
      <c r="R208" s="81"/>
      <c r="S208" s="81"/>
      <c r="T208" s="81"/>
      <c r="U208" s="81"/>
      <c r="AF208" s="45"/>
      <c r="AG208" s="45"/>
      <c r="AH208" s="45"/>
      <c r="AP208" s="39"/>
      <c r="AQ208" s="39"/>
      <c r="AR208" s="39"/>
      <c r="AU208" s="84"/>
      <c r="AV208" s="64">
        <f t="shared" ref="AV208:AW208" si="206">AV200+1</f>
        <v>27</v>
      </c>
      <c r="AW208" s="8">
        <f t="shared" si="206"/>
        <v>44917</v>
      </c>
      <c r="AX208" s="94"/>
      <c r="AY208" s="94"/>
      <c r="AZ208" s="94"/>
      <c r="BA208" s="94"/>
      <c r="BB208" s="95"/>
      <c r="BT208" s="39"/>
      <c r="BU208" s="39"/>
      <c r="BV208" s="39"/>
      <c r="BY208" s="88"/>
      <c r="BZ208" s="78"/>
    </row>
    <row r="209" spans="1:78" ht="18" customHeight="1" x14ac:dyDescent="0.25">
      <c r="A209" s="57" t="s">
        <v>0</v>
      </c>
      <c r="B209" s="58" t="s">
        <v>1</v>
      </c>
      <c r="C209" s="58" t="s">
        <v>2</v>
      </c>
      <c r="D209" s="58" t="s">
        <v>3</v>
      </c>
      <c r="E209" s="58" t="s">
        <v>4</v>
      </c>
      <c r="F209" s="58" t="s">
        <v>5</v>
      </c>
      <c r="G209" s="59" t="s">
        <v>6</v>
      </c>
      <c r="I209" s="81"/>
      <c r="J209" s="81"/>
      <c r="K209" s="81"/>
      <c r="L209" s="81"/>
      <c r="M209" s="81"/>
      <c r="R209" s="81"/>
      <c r="S209" s="81"/>
      <c r="T209" s="81"/>
      <c r="U209" s="81"/>
      <c r="AF209" s="45"/>
      <c r="AG209" s="45"/>
      <c r="AH209" s="45"/>
      <c r="AP209" s="39"/>
      <c r="AQ209" s="39"/>
      <c r="AR209" s="39"/>
      <c r="AU209" s="84"/>
      <c r="AV209" s="57" t="s">
        <v>0</v>
      </c>
      <c r="AW209" s="58" t="s">
        <v>1</v>
      </c>
      <c r="AX209" s="58" t="s">
        <v>2</v>
      </c>
      <c r="AY209" s="58" t="s">
        <v>3</v>
      </c>
      <c r="AZ209" s="58" t="s">
        <v>4</v>
      </c>
      <c r="BA209" s="58" t="s">
        <v>5</v>
      </c>
      <c r="BB209" s="59" t="s">
        <v>6</v>
      </c>
      <c r="BT209" s="39"/>
      <c r="BU209" s="39"/>
      <c r="BV209" s="39"/>
      <c r="BY209" s="88"/>
      <c r="BZ209" s="78"/>
    </row>
    <row r="210" spans="1:78" ht="18" customHeight="1" x14ac:dyDescent="0.25">
      <c r="A210" s="7" t="s">
        <v>7</v>
      </c>
      <c r="B210" s="48">
        <v>690</v>
      </c>
      <c r="C210" s="48">
        <v>690</v>
      </c>
      <c r="D210" s="48">
        <v>690</v>
      </c>
      <c r="E210" s="48">
        <v>690</v>
      </c>
      <c r="F210" s="48">
        <v>690</v>
      </c>
      <c r="G210" s="52">
        <v>690</v>
      </c>
      <c r="I210" s="81"/>
      <c r="J210" s="81"/>
      <c r="K210" s="81"/>
      <c r="L210" s="81"/>
      <c r="M210" s="81"/>
      <c r="R210" s="81"/>
      <c r="S210" s="81"/>
      <c r="T210" s="81"/>
      <c r="U210" s="81"/>
      <c r="AF210" s="45"/>
      <c r="AG210" s="45"/>
      <c r="AH210" s="45"/>
      <c r="AP210" s="39"/>
      <c r="AQ210" s="39"/>
      <c r="AR210" s="39"/>
      <c r="AU210" s="84"/>
      <c r="AV210" s="7" t="s">
        <v>7</v>
      </c>
      <c r="AW210" s="48">
        <v>690</v>
      </c>
      <c r="AX210" s="48">
        <v>690</v>
      </c>
      <c r="AY210" s="48">
        <v>690</v>
      </c>
      <c r="AZ210" s="48">
        <v>690</v>
      </c>
      <c r="BA210" s="48">
        <v>690</v>
      </c>
      <c r="BB210" s="52">
        <v>690</v>
      </c>
      <c r="BT210" s="39"/>
      <c r="BU210" s="39"/>
      <c r="BV210" s="39"/>
      <c r="BY210" s="88"/>
      <c r="BZ210" s="78"/>
    </row>
    <row r="211" spans="1:78" ht="18" customHeight="1" x14ac:dyDescent="0.25">
      <c r="A211" s="7" t="s">
        <v>8</v>
      </c>
      <c r="B211" s="10">
        <v>180700</v>
      </c>
      <c r="C211" s="10">
        <v>179350</v>
      </c>
      <c r="D211" s="10"/>
      <c r="E211" s="10"/>
      <c r="F211" s="10"/>
      <c r="G211" s="11">
        <f>SUM(B211:F211)</f>
        <v>360050</v>
      </c>
      <c r="I211" s="81" t="s">
        <v>41</v>
      </c>
      <c r="J211" s="81"/>
      <c r="K211" s="81"/>
      <c r="L211" s="81"/>
      <c r="M211" s="81"/>
      <c r="R211" s="81"/>
      <c r="S211" s="81"/>
      <c r="T211" s="81"/>
      <c r="U211" s="81"/>
      <c r="AF211" s="45"/>
      <c r="AG211" s="45"/>
      <c r="AH211" s="45"/>
      <c r="AP211" s="39"/>
      <c r="AQ211" s="39"/>
      <c r="AR211" s="39"/>
      <c r="AU211" s="84"/>
      <c r="AV211" s="7" t="s">
        <v>8</v>
      </c>
      <c r="AW211" s="10">
        <v>248000</v>
      </c>
      <c r="AX211" s="10">
        <v>220550</v>
      </c>
      <c r="AY211" s="10"/>
      <c r="AZ211" s="10"/>
      <c r="BA211" s="10"/>
      <c r="BB211" s="11">
        <f>SUM(AW211:BA211)</f>
        <v>468550</v>
      </c>
      <c r="BT211" s="39"/>
      <c r="BU211" s="39"/>
      <c r="BV211" s="39"/>
      <c r="BY211" s="88"/>
      <c r="BZ211" s="78"/>
    </row>
    <row r="212" spans="1:78" ht="18" customHeight="1" x14ac:dyDescent="0.25">
      <c r="A212" s="7" t="s">
        <v>9</v>
      </c>
      <c r="B212" s="10">
        <v>150</v>
      </c>
      <c r="C212" s="10">
        <v>150</v>
      </c>
      <c r="D212" s="10"/>
      <c r="E212" s="10"/>
      <c r="F212" s="10"/>
      <c r="G212" s="11">
        <f>SUM(B212:F212)</f>
        <v>300</v>
      </c>
      <c r="I212" s="81">
        <v>438</v>
      </c>
      <c r="J212" s="81">
        <v>441</v>
      </c>
      <c r="K212" s="81">
        <v>447</v>
      </c>
      <c r="L212" s="81">
        <v>450</v>
      </c>
      <c r="M212" s="81">
        <v>453</v>
      </c>
      <c r="N212" s="9">
        <v>463</v>
      </c>
      <c r="O212" s="9">
        <v>468</v>
      </c>
      <c r="P212" s="9">
        <v>471</v>
      </c>
      <c r="Q212" s="9">
        <v>473</v>
      </c>
      <c r="R212" s="81">
        <v>476</v>
      </c>
      <c r="S212" s="81">
        <v>478</v>
      </c>
      <c r="T212" s="81">
        <v>482</v>
      </c>
      <c r="U212" s="81">
        <v>485</v>
      </c>
      <c r="V212" s="17" t="s">
        <v>43</v>
      </c>
      <c r="W212" s="17" t="s">
        <v>44</v>
      </c>
      <c r="X212" s="17" t="s">
        <v>46</v>
      </c>
      <c r="Y212" s="17" t="s">
        <v>47</v>
      </c>
      <c r="Z212" s="23" t="s">
        <v>52</v>
      </c>
      <c r="AA212" s="23" t="s">
        <v>54</v>
      </c>
      <c r="AB212" s="23" t="s">
        <v>57</v>
      </c>
      <c r="AC212" s="39" t="s">
        <v>58</v>
      </c>
      <c r="AD212" s="39" t="s">
        <v>60</v>
      </c>
      <c r="AE212" s="39" t="s">
        <v>62</v>
      </c>
      <c r="AF212" s="45" t="s">
        <v>64</v>
      </c>
      <c r="AG212" s="45" t="s">
        <v>65</v>
      </c>
      <c r="AH212" s="45" t="s">
        <v>66</v>
      </c>
      <c r="AI212" s="74" t="s">
        <v>67</v>
      </c>
      <c r="AJ212" s="74" t="s">
        <v>68</v>
      </c>
      <c r="AK212" s="74" t="s">
        <v>69</v>
      </c>
      <c r="AL212" s="23" t="s">
        <v>70</v>
      </c>
      <c r="AM212" s="23" t="s">
        <v>71</v>
      </c>
      <c r="AN212" s="23" t="s">
        <v>72</v>
      </c>
      <c r="AO212" s="23" t="s">
        <v>73</v>
      </c>
      <c r="AP212" s="39" t="s">
        <v>74</v>
      </c>
      <c r="AQ212" s="39" t="s">
        <v>88</v>
      </c>
      <c r="AR212" s="39" t="s">
        <v>90</v>
      </c>
      <c r="AS212" s="87" t="s">
        <v>92</v>
      </c>
      <c r="AT212" s="87" t="s">
        <v>95</v>
      </c>
      <c r="AU212" s="84" t="s">
        <v>96</v>
      </c>
      <c r="AV212" s="7" t="s">
        <v>9</v>
      </c>
      <c r="AW212" s="10">
        <v>150</v>
      </c>
      <c r="AX212" s="10">
        <v>150</v>
      </c>
      <c r="AY212" s="10"/>
      <c r="AZ212" s="10"/>
      <c r="BA212" s="10"/>
      <c r="BB212" s="11">
        <f>SUM(AW212:BA212)</f>
        <v>300</v>
      </c>
      <c r="BD212" s="23" t="s">
        <v>53</v>
      </c>
      <c r="BE212" s="23" t="s">
        <v>55</v>
      </c>
      <c r="BF212" s="34" t="s">
        <v>56</v>
      </c>
      <c r="BG212" s="39" t="s">
        <v>59</v>
      </c>
      <c r="BH212" s="39" t="s">
        <v>61</v>
      </c>
      <c r="BI212" s="39" t="s">
        <v>63</v>
      </c>
      <c r="BJ212" s="45" t="s">
        <v>76</v>
      </c>
      <c r="BK212" s="45" t="s">
        <v>77</v>
      </c>
      <c r="BL212" s="45" t="s">
        <v>78</v>
      </c>
      <c r="BM212" s="74" t="s">
        <v>79</v>
      </c>
      <c r="BN212" s="74" t="s">
        <v>80</v>
      </c>
      <c r="BO212" s="74" t="s">
        <v>81</v>
      </c>
      <c r="BP212" s="23" t="s">
        <v>82</v>
      </c>
      <c r="BQ212" s="23" t="s">
        <v>83</v>
      </c>
      <c r="BR212" s="23" t="s">
        <v>84</v>
      </c>
      <c r="BS212" s="23" t="s">
        <v>85</v>
      </c>
      <c r="BT212" s="39" t="s">
        <v>86</v>
      </c>
      <c r="BU212" s="39" t="s">
        <v>89</v>
      </c>
      <c r="BV212" s="39" t="s">
        <v>91</v>
      </c>
      <c r="BW212" s="87" t="s">
        <v>93</v>
      </c>
      <c r="BX212" s="87" t="s">
        <v>94</v>
      </c>
      <c r="BY212" s="87" t="s">
        <v>97</v>
      </c>
      <c r="BZ212" s="78"/>
    </row>
    <row r="213" spans="1:78" ht="18" customHeight="1" x14ac:dyDescent="0.25">
      <c r="A213" s="7" t="s">
        <v>10</v>
      </c>
      <c r="B213" s="6">
        <f>B211/B212</f>
        <v>1204.6666666666667</v>
      </c>
      <c r="C213" s="6">
        <f>C211/C212</f>
        <v>1195.6666666666667</v>
      </c>
      <c r="D213" s="6" t="e">
        <f>D211/D212</f>
        <v>#DIV/0!</v>
      </c>
      <c r="E213" s="6" t="e">
        <f>E211/E212</f>
        <v>#DIV/0!</v>
      </c>
      <c r="F213" s="6" t="e">
        <f t="shared" ref="F213" si="207">F211/F212</f>
        <v>#DIV/0!</v>
      </c>
      <c r="G213" s="12">
        <f>G211/G212</f>
        <v>1200.1666666666667</v>
      </c>
      <c r="H213" s="2" t="s">
        <v>10</v>
      </c>
      <c r="I213" s="18">
        <v>1157.788</v>
      </c>
      <c r="J213" s="18">
        <v>1374</v>
      </c>
      <c r="K213" s="18">
        <v>1165.03</v>
      </c>
      <c r="L213" s="18">
        <v>1113.9100000000001</v>
      </c>
      <c r="M213" s="18">
        <v>1172.03</v>
      </c>
      <c r="N213" s="19">
        <v>1195.5999999999999</v>
      </c>
      <c r="O213" s="19"/>
      <c r="P213" s="19">
        <v>1102</v>
      </c>
      <c r="Q213" s="19">
        <v>1124.9166666666667</v>
      </c>
      <c r="R213" s="18">
        <v>1190.9000000000001</v>
      </c>
      <c r="S213" s="18">
        <v>1152.58</v>
      </c>
      <c r="T213" s="18">
        <v>1181.54</v>
      </c>
      <c r="U213" s="18">
        <v>1103.0999999999999</v>
      </c>
      <c r="V213" s="13">
        <v>1167</v>
      </c>
      <c r="W213" s="13"/>
      <c r="X213" s="13">
        <v>1222.9000000000001</v>
      </c>
      <c r="Y213" s="13">
        <v>1162.4000000000001</v>
      </c>
      <c r="Z213" s="25">
        <v>1268.5</v>
      </c>
      <c r="AA213" s="25">
        <v>1215.6500000000001</v>
      </c>
      <c r="AB213" s="25">
        <v>1092.5</v>
      </c>
      <c r="AC213" s="40">
        <v>1122.971875</v>
      </c>
      <c r="AD213" s="40">
        <v>1274.75</v>
      </c>
      <c r="AE213" s="40">
        <v>1268.15625</v>
      </c>
      <c r="AF213" s="46">
        <v>1199.8900000000001</v>
      </c>
      <c r="AG213" s="46">
        <v>1203.4000000000001</v>
      </c>
      <c r="AH213" s="46">
        <v>1242.7</v>
      </c>
      <c r="AI213" s="75">
        <v>1164.7916666666667</v>
      </c>
      <c r="AJ213" s="75">
        <v>1224.375</v>
      </c>
      <c r="AK213" s="75">
        <v>1165.56</v>
      </c>
      <c r="AL213" s="25">
        <v>1021.92</v>
      </c>
      <c r="AM213" s="25">
        <v>988.68</v>
      </c>
      <c r="AN213" s="25"/>
      <c r="AO213" s="25"/>
      <c r="AP213" s="40">
        <v>1112.1666666666667</v>
      </c>
      <c r="AQ213" s="40">
        <v>1383.5250000000001</v>
      </c>
      <c r="AR213" s="40">
        <v>1209</v>
      </c>
      <c r="AS213" s="90">
        <v>1401.9642857142858</v>
      </c>
      <c r="AT213" s="90">
        <v>1234.8</v>
      </c>
      <c r="AU213" s="85">
        <f>G213</f>
        <v>1200.1666666666667</v>
      </c>
      <c r="AV213" s="7" t="s">
        <v>10</v>
      </c>
      <c r="AW213" s="6">
        <f>AW211/AW212</f>
        <v>1653.3333333333333</v>
      </c>
      <c r="AX213" s="6">
        <f>AX211/AX212</f>
        <v>1470.3333333333333</v>
      </c>
      <c r="AY213" s="6" t="e">
        <f>AY211/AY212</f>
        <v>#DIV/0!</v>
      </c>
      <c r="AZ213" s="6" t="e">
        <f>AZ211/AZ212</f>
        <v>#DIV/0!</v>
      </c>
      <c r="BA213" s="6" t="e">
        <f t="shared" ref="BA213" si="208">BA211/BA212</f>
        <v>#DIV/0!</v>
      </c>
      <c r="BB213" s="12">
        <f>BB211/BB212</f>
        <v>1561.8333333333333</v>
      </c>
      <c r="BC213" s="2" t="s">
        <v>10</v>
      </c>
      <c r="BD213" s="25">
        <v>1439.38</v>
      </c>
      <c r="BE213" s="30">
        <v>1393.2</v>
      </c>
      <c r="BF213" s="35">
        <v>1399.25</v>
      </c>
      <c r="BG213" s="40">
        <v>1527.625</v>
      </c>
      <c r="BH213" s="40">
        <v>1503.0625</v>
      </c>
      <c r="BI213" s="40">
        <v>1547.66</v>
      </c>
      <c r="BJ213" s="46">
        <v>1274.67</v>
      </c>
      <c r="BK213" s="46">
        <v>1466.13</v>
      </c>
      <c r="BL213" s="46">
        <v>1520.8</v>
      </c>
      <c r="BM213" s="75">
        <v>1439.5</v>
      </c>
      <c r="BN213" s="75">
        <v>1446.952380952381</v>
      </c>
      <c r="BO213" s="75">
        <v>1392.67</v>
      </c>
      <c r="BP213" s="25">
        <v>1546.99</v>
      </c>
      <c r="BQ213" s="25">
        <v>1449.96</v>
      </c>
      <c r="BR213" s="25"/>
      <c r="BS213" s="25"/>
      <c r="BT213" s="40">
        <v>1380.3333333333333</v>
      </c>
      <c r="BU213" s="40">
        <v>1617.075</v>
      </c>
      <c r="BV213" s="40">
        <v>1471</v>
      </c>
      <c r="BW213" s="90">
        <v>1577.6785714285713</v>
      </c>
      <c r="BX213" s="90">
        <v>1570.9166666666667</v>
      </c>
      <c r="BY213" s="90">
        <f>BB213</f>
        <v>1561.8333333333333</v>
      </c>
      <c r="BZ213" s="78"/>
    </row>
    <row r="214" spans="1:78" ht="18" customHeight="1" thickBot="1" x14ac:dyDescent="0.3">
      <c r="A214" s="53" t="s">
        <v>11</v>
      </c>
      <c r="B214" s="15">
        <f>B213-B205</f>
        <v>117</v>
      </c>
      <c r="C214" s="15">
        <f t="shared" ref="C214:G214" si="209">C213-C205</f>
        <v>83.666666666666742</v>
      </c>
      <c r="D214" s="15" t="e">
        <f t="shared" si="209"/>
        <v>#DIV/0!</v>
      </c>
      <c r="E214" s="15" t="e">
        <f t="shared" si="209"/>
        <v>#DIV/0!</v>
      </c>
      <c r="F214" s="15" t="e">
        <f t="shared" si="209"/>
        <v>#DIV/0!</v>
      </c>
      <c r="G214" s="16">
        <f t="shared" si="209"/>
        <v>100.33333333333348</v>
      </c>
      <c r="H214" s="5" t="s">
        <v>11</v>
      </c>
      <c r="I214" s="18">
        <f>I213-I205</f>
        <v>77.463675675675631</v>
      </c>
      <c r="J214" s="18">
        <f>J213-J205</f>
        <v>48</v>
      </c>
      <c r="K214" s="18">
        <f>K213-K205</f>
        <v>68.569999999999936</v>
      </c>
      <c r="L214" s="81">
        <v>69.900000000000006</v>
      </c>
      <c r="M214" s="81">
        <v>50.4</v>
      </c>
      <c r="N214" s="9">
        <v>77.3</v>
      </c>
      <c r="P214" s="9">
        <v>79.400000000000006</v>
      </c>
      <c r="Q214" s="19">
        <v>53.5</v>
      </c>
      <c r="R214" s="18">
        <f>R213-R205</f>
        <v>42.800000000000182</v>
      </c>
      <c r="S214" s="18">
        <f>S213-S205</f>
        <v>55.539999999999964</v>
      </c>
      <c r="T214" s="18">
        <f>T213-T205</f>
        <v>73.200000000000045</v>
      </c>
      <c r="U214" s="18">
        <f>U213-U205</f>
        <v>76.899999999999864</v>
      </c>
      <c r="V214" s="13">
        <f>+V213-V205</f>
        <v>84.799999999999955</v>
      </c>
      <c r="W214" s="13">
        <f>+W213-W205</f>
        <v>0</v>
      </c>
      <c r="X214" s="13">
        <f>+X213-X205</f>
        <v>92.200000000000045</v>
      </c>
      <c r="Y214" s="13">
        <f>Y213-Y205</f>
        <v>70.800000000000182</v>
      </c>
      <c r="Z214" s="25">
        <v>71.75</v>
      </c>
      <c r="AA214" s="25">
        <v>97.400000000000091</v>
      </c>
      <c r="AB214" s="25">
        <v>54.5</v>
      </c>
      <c r="AC214" s="41">
        <v>70.034374999999955</v>
      </c>
      <c r="AD214" s="41">
        <v>14.3125</v>
      </c>
      <c r="AE214" s="41">
        <v>61.78125</v>
      </c>
      <c r="AF214" s="47">
        <v>57</v>
      </c>
      <c r="AG214" s="47">
        <v>69.400000000000091</v>
      </c>
      <c r="AH214" s="47">
        <v>77.450000000000045</v>
      </c>
      <c r="AI214" s="76">
        <v>81.041666666666742</v>
      </c>
      <c r="AJ214" s="76">
        <v>92.5</v>
      </c>
      <c r="AK214" s="76">
        <v>119.1155555555556</v>
      </c>
      <c r="AL214" s="30">
        <v>63.049999999999955</v>
      </c>
      <c r="AM214" s="30">
        <v>50.149999999999977</v>
      </c>
      <c r="AN214" s="30">
        <v>0</v>
      </c>
      <c r="AO214" s="30">
        <v>0</v>
      </c>
      <c r="AP214" s="41">
        <v>61.5</v>
      </c>
      <c r="AQ214" s="41">
        <v>84.825000000000045</v>
      </c>
      <c r="AR214" s="41">
        <v>33.25</v>
      </c>
      <c r="AS214" s="91">
        <v>81.785714285714448</v>
      </c>
      <c r="AT214" s="91">
        <v>72.432653061224528</v>
      </c>
      <c r="AU214" s="86">
        <f>AU213-AU205</f>
        <v>100.33333333333348</v>
      </c>
      <c r="AV214" s="53" t="s">
        <v>11</v>
      </c>
      <c r="AW214" s="15">
        <f>AW213-AW205</f>
        <v>227.61904761904748</v>
      </c>
      <c r="AX214" s="15">
        <f t="shared" ref="AX214:BB214" si="210">AX213-AX205</f>
        <v>10.645833333333258</v>
      </c>
      <c r="AY214" s="15" t="e">
        <f t="shared" si="210"/>
        <v>#DIV/0!</v>
      </c>
      <c r="AZ214" s="15" t="e">
        <f t="shared" si="210"/>
        <v>#DIV/0!</v>
      </c>
      <c r="BA214" s="15" t="e">
        <f t="shared" si="210"/>
        <v>#DIV/0!</v>
      </c>
      <c r="BB214" s="16">
        <f t="shared" si="210"/>
        <v>118</v>
      </c>
      <c r="BC214" s="5" t="s">
        <v>11</v>
      </c>
      <c r="BD214" s="30">
        <v>70.7</v>
      </c>
      <c r="BE214" s="30">
        <v>83.3</v>
      </c>
      <c r="BF214" s="36">
        <v>83.5</v>
      </c>
      <c r="BG214" s="41">
        <v>100.625</v>
      </c>
      <c r="BH214" s="41">
        <v>89.75</v>
      </c>
      <c r="BI214" s="41">
        <v>120.8</v>
      </c>
      <c r="BJ214" s="47">
        <v>52.100000000000136</v>
      </c>
      <c r="BK214" s="47">
        <v>91.730000000000018</v>
      </c>
      <c r="BL214" s="47">
        <v>179.67499999999995</v>
      </c>
      <c r="BM214" s="76">
        <v>90.583333333333258</v>
      </c>
      <c r="BN214" s="76">
        <v>162.42857142857133</v>
      </c>
      <c r="BO214" s="76">
        <v>40.114444444444416</v>
      </c>
      <c r="BP214" s="30">
        <v>350.28</v>
      </c>
      <c r="BQ214" s="30">
        <v>58.110000000000127</v>
      </c>
      <c r="BR214" s="30">
        <v>0</v>
      </c>
      <c r="BS214" s="30">
        <v>0</v>
      </c>
      <c r="BT214" s="41">
        <v>89.666666666666515</v>
      </c>
      <c r="BU214" s="41">
        <v>90.174999999999955</v>
      </c>
      <c r="BV214" s="41">
        <v>67.75</v>
      </c>
      <c r="BW214" s="91">
        <v>100.71428571428555</v>
      </c>
      <c r="BX214" s="91">
        <v>145.54166666666674</v>
      </c>
      <c r="BY214" s="91">
        <f>BY213-BY205</f>
        <v>118</v>
      </c>
      <c r="BZ214" s="78"/>
    </row>
    <row r="215" spans="1:78" ht="18" customHeight="1" x14ac:dyDescent="0.25">
      <c r="A215" s="62"/>
      <c r="B215" s="82"/>
      <c r="C215" s="82"/>
      <c r="D215" s="82"/>
      <c r="E215" s="82"/>
      <c r="F215" s="82"/>
      <c r="G215" s="82"/>
      <c r="H215" s="4"/>
      <c r="I215" s="14"/>
      <c r="J215" s="14"/>
      <c r="K215" s="14"/>
      <c r="L215" s="81"/>
      <c r="M215" s="81"/>
      <c r="Q215" s="19"/>
      <c r="R215" s="18"/>
      <c r="S215" s="18"/>
      <c r="T215" s="18"/>
      <c r="U215" s="18"/>
      <c r="V215" s="13"/>
      <c r="W215" s="13"/>
      <c r="X215" s="13"/>
      <c r="Y215" s="13"/>
      <c r="Z215" s="25"/>
      <c r="AA215" s="25"/>
      <c r="AB215" s="25"/>
      <c r="AF215" s="45"/>
      <c r="AG215" s="45"/>
      <c r="AH215" s="45"/>
      <c r="AP215" s="39"/>
      <c r="AQ215" s="39"/>
      <c r="AR215" s="39"/>
      <c r="AU215" s="84"/>
      <c r="AV215" s="62"/>
      <c r="AW215" s="95"/>
      <c r="AX215" s="95"/>
      <c r="AY215" s="95"/>
      <c r="AZ215" s="95"/>
      <c r="BA215" s="95"/>
      <c r="BB215" s="95"/>
      <c r="BC215" s="4"/>
      <c r="BT215" s="39"/>
      <c r="BU215" s="39"/>
      <c r="BV215" s="39"/>
      <c r="BY215" s="88"/>
      <c r="BZ215" s="78"/>
    </row>
    <row r="216" spans="1:78" ht="18" customHeight="1" thickBot="1" x14ac:dyDescent="0.3">
      <c r="A216" s="64">
        <f t="shared" ref="A216:B216" si="211">A208+1</f>
        <v>28</v>
      </c>
      <c r="B216" s="8">
        <f t="shared" si="211"/>
        <v>44918</v>
      </c>
      <c r="C216" s="81"/>
      <c r="D216" s="81"/>
      <c r="E216" s="81"/>
      <c r="F216" s="81"/>
      <c r="G216" s="82"/>
      <c r="I216" s="81"/>
      <c r="J216" s="81"/>
      <c r="K216" s="81"/>
      <c r="L216" s="81"/>
      <c r="M216" s="81"/>
      <c r="Q216" s="19"/>
      <c r="R216" s="18"/>
      <c r="S216" s="18"/>
      <c r="T216" s="18"/>
      <c r="U216" s="18"/>
      <c r="V216" s="13"/>
      <c r="W216" s="13"/>
      <c r="X216" s="13"/>
      <c r="Y216" s="13"/>
      <c r="Z216" s="25"/>
      <c r="AA216" s="25"/>
      <c r="AB216" s="25"/>
      <c r="AF216" s="45"/>
      <c r="AG216" s="45"/>
      <c r="AH216" s="45"/>
      <c r="AP216" s="39"/>
      <c r="AQ216" s="39"/>
      <c r="AR216" s="39"/>
      <c r="AU216" s="84"/>
      <c r="AV216" s="64">
        <f t="shared" ref="AV216:AW216" si="212">AV208+1</f>
        <v>28</v>
      </c>
      <c r="AW216" s="8">
        <f t="shared" si="212"/>
        <v>44918</v>
      </c>
      <c r="AX216" s="94"/>
      <c r="AY216" s="94"/>
      <c r="AZ216" s="94"/>
      <c r="BA216" s="94"/>
      <c r="BB216" s="95"/>
      <c r="BT216" s="39"/>
      <c r="BU216" s="39"/>
      <c r="BV216" s="39"/>
      <c r="BY216" s="88"/>
      <c r="BZ216" s="78"/>
    </row>
    <row r="217" spans="1:78" ht="18" customHeight="1" x14ac:dyDescent="0.25">
      <c r="A217" s="57" t="s">
        <v>0</v>
      </c>
      <c r="B217" s="58" t="s">
        <v>1</v>
      </c>
      <c r="C217" s="58" t="s">
        <v>2</v>
      </c>
      <c r="D217" s="58" t="s">
        <v>3</v>
      </c>
      <c r="E217" s="58" t="s">
        <v>4</v>
      </c>
      <c r="F217" s="58" t="s">
        <v>5</v>
      </c>
      <c r="G217" s="59" t="s">
        <v>6</v>
      </c>
      <c r="I217" s="81"/>
      <c r="J217" s="81"/>
      <c r="K217" s="81"/>
      <c r="L217" s="81"/>
      <c r="M217" s="81"/>
      <c r="R217" s="81"/>
      <c r="S217" s="81"/>
      <c r="T217" s="81"/>
      <c r="U217" s="81"/>
      <c r="AF217" s="45"/>
      <c r="AG217" s="45"/>
      <c r="AH217" s="45"/>
      <c r="AP217" s="39"/>
      <c r="AQ217" s="39"/>
      <c r="AR217" s="39"/>
      <c r="AU217" s="84"/>
      <c r="AV217" s="57" t="s">
        <v>0</v>
      </c>
      <c r="AW217" s="58" t="s">
        <v>1</v>
      </c>
      <c r="AX217" s="58" t="s">
        <v>2</v>
      </c>
      <c r="AY217" s="58" t="s">
        <v>3</v>
      </c>
      <c r="AZ217" s="58" t="s">
        <v>4</v>
      </c>
      <c r="BA217" s="58" t="s">
        <v>5</v>
      </c>
      <c r="BB217" s="59" t="s">
        <v>6</v>
      </c>
      <c r="BT217" s="39"/>
      <c r="BU217" s="39"/>
      <c r="BV217" s="39"/>
      <c r="BY217" s="88"/>
      <c r="BZ217" s="78"/>
    </row>
    <row r="218" spans="1:78" ht="18" customHeight="1" x14ac:dyDescent="0.25">
      <c r="A218" s="7" t="s">
        <v>7</v>
      </c>
      <c r="B218" s="48">
        <v>690</v>
      </c>
      <c r="C218" s="48">
        <v>690</v>
      </c>
      <c r="D218" s="48">
        <v>690</v>
      </c>
      <c r="E218" s="48">
        <v>690</v>
      </c>
      <c r="F218" s="48">
        <v>690</v>
      </c>
      <c r="G218" s="52">
        <v>690</v>
      </c>
      <c r="I218" s="81"/>
      <c r="J218" s="81"/>
      <c r="K218" s="81"/>
      <c r="L218" s="81"/>
      <c r="M218" s="81"/>
      <c r="R218" s="81"/>
      <c r="S218" s="81"/>
      <c r="T218" s="81"/>
      <c r="U218" s="81"/>
      <c r="AF218" s="45"/>
      <c r="AG218" s="45"/>
      <c r="AH218" s="45"/>
      <c r="AP218" s="39"/>
      <c r="AQ218" s="39"/>
      <c r="AR218" s="39"/>
      <c r="AU218" s="84"/>
      <c r="AV218" s="7" t="s">
        <v>7</v>
      </c>
      <c r="AW218" s="48">
        <v>690</v>
      </c>
      <c r="AX218" s="48">
        <v>690</v>
      </c>
      <c r="AY218" s="48">
        <v>690</v>
      </c>
      <c r="AZ218" s="48">
        <v>690</v>
      </c>
      <c r="BA218" s="48">
        <v>690</v>
      </c>
      <c r="BB218" s="52">
        <v>690</v>
      </c>
      <c r="BT218" s="39"/>
      <c r="BU218" s="39"/>
      <c r="BV218" s="39"/>
      <c r="BY218" s="88"/>
      <c r="BZ218" s="78"/>
    </row>
    <row r="219" spans="1:78" ht="18" customHeight="1" x14ac:dyDescent="0.25">
      <c r="A219" s="7" t="s">
        <v>8</v>
      </c>
      <c r="B219" s="10">
        <v>190450</v>
      </c>
      <c r="C219" s="10">
        <v>190210</v>
      </c>
      <c r="D219" s="10"/>
      <c r="E219" s="10"/>
      <c r="F219" s="10"/>
      <c r="G219" s="11">
        <f>SUM(B219:F219)</f>
        <v>380660</v>
      </c>
      <c r="I219" s="81" t="s">
        <v>42</v>
      </c>
      <c r="J219" s="81"/>
      <c r="K219" s="81"/>
      <c r="L219" s="81"/>
      <c r="M219" s="81"/>
      <c r="R219" s="81"/>
      <c r="S219" s="81"/>
      <c r="T219" s="81"/>
      <c r="U219" s="81"/>
      <c r="AF219" s="45"/>
      <c r="AG219" s="45"/>
      <c r="AH219" s="45"/>
      <c r="AP219" s="39"/>
      <c r="AQ219" s="39"/>
      <c r="AR219" s="39"/>
      <c r="AU219" s="84"/>
      <c r="AV219" s="7" t="s">
        <v>8</v>
      </c>
      <c r="AW219" s="10">
        <v>251400</v>
      </c>
      <c r="AX219" s="10">
        <v>243410</v>
      </c>
      <c r="AY219" s="10"/>
      <c r="AZ219" s="10"/>
      <c r="BA219" s="10"/>
      <c r="BB219" s="11">
        <f>SUM(AW219:BA219)</f>
        <v>494810</v>
      </c>
      <c r="BT219" s="39"/>
      <c r="BU219" s="39"/>
      <c r="BV219" s="39"/>
      <c r="BY219" s="88"/>
      <c r="BZ219" s="78"/>
    </row>
    <row r="220" spans="1:78" ht="18" customHeight="1" x14ac:dyDescent="0.25">
      <c r="A220" s="7" t="s">
        <v>9</v>
      </c>
      <c r="B220" s="10">
        <v>150</v>
      </c>
      <c r="C220" s="10">
        <v>150</v>
      </c>
      <c r="D220" s="10"/>
      <c r="E220" s="10"/>
      <c r="F220" s="10"/>
      <c r="G220" s="11">
        <f>SUM(B220:F220)</f>
        <v>300</v>
      </c>
      <c r="I220" s="81">
        <v>438</v>
      </c>
      <c r="J220" s="81">
        <v>441</v>
      </c>
      <c r="K220" s="81">
        <v>447</v>
      </c>
      <c r="L220" s="81">
        <v>450</v>
      </c>
      <c r="M220" s="81">
        <v>453</v>
      </c>
      <c r="N220" s="9">
        <v>463</v>
      </c>
      <c r="O220" s="9">
        <v>468</v>
      </c>
      <c r="P220" s="9">
        <v>471</v>
      </c>
      <c r="Q220" s="9">
        <v>473</v>
      </c>
      <c r="R220" s="81">
        <v>476</v>
      </c>
      <c r="S220" s="81">
        <v>478</v>
      </c>
      <c r="T220" s="81">
        <v>482</v>
      </c>
      <c r="U220" s="81">
        <v>485</v>
      </c>
      <c r="V220" s="17" t="s">
        <v>43</v>
      </c>
      <c r="W220" s="17" t="s">
        <v>44</v>
      </c>
      <c r="X220" s="17" t="s">
        <v>46</v>
      </c>
      <c r="Y220" s="17" t="s">
        <v>47</v>
      </c>
      <c r="Z220" s="23" t="s">
        <v>52</v>
      </c>
      <c r="AA220" s="23" t="s">
        <v>54</v>
      </c>
      <c r="AB220" s="23" t="s">
        <v>57</v>
      </c>
      <c r="AC220" s="39" t="s">
        <v>58</v>
      </c>
      <c r="AD220" s="39" t="s">
        <v>60</v>
      </c>
      <c r="AE220" s="39" t="s">
        <v>62</v>
      </c>
      <c r="AF220" s="45" t="s">
        <v>64</v>
      </c>
      <c r="AG220" s="45" t="s">
        <v>65</v>
      </c>
      <c r="AH220" s="45" t="s">
        <v>66</v>
      </c>
      <c r="AI220" s="74" t="s">
        <v>67</v>
      </c>
      <c r="AJ220" s="74" t="s">
        <v>68</v>
      </c>
      <c r="AK220" s="74" t="s">
        <v>69</v>
      </c>
      <c r="AL220" s="23" t="s">
        <v>70</v>
      </c>
      <c r="AM220" s="23" t="s">
        <v>71</v>
      </c>
      <c r="AN220" s="23" t="s">
        <v>72</v>
      </c>
      <c r="AO220" s="23" t="s">
        <v>73</v>
      </c>
      <c r="AP220" s="39" t="s">
        <v>74</v>
      </c>
      <c r="AQ220" s="39" t="s">
        <v>88</v>
      </c>
      <c r="AR220" s="39" t="s">
        <v>90</v>
      </c>
      <c r="AS220" s="87" t="s">
        <v>92</v>
      </c>
      <c r="AT220" s="87" t="s">
        <v>95</v>
      </c>
      <c r="AU220" s="84" t="s">
        <v>96</v>
      </c>
      <c r="AV220" s="7" t="s">
        <v>9</v>
      </c>
      <c r="AW220" s="10">
        <v>150</v>
      </c>
      <c r="AX220" s="10">
        <v>150</v>
      </c>
      <c r="AY220" s="10"/>
      <c r="AZ220" s="10"/>
      <c r="BA220" s="10"/>
      <c r="BB220" s="11">
        <f>SUM(AW220:BA220)</f>
        <v>300</v>
      </c>
      <c r="BD220" s="23" t="s">
        <v>53</v>
      </c>
      <c r="BF220" s="34" t="s">
        <v>56</v>
      </c>
      <c r="BG220" s="39" t="s">
        <v>59</v>
      </c>
      <c r="BH220" s="39" t="s">
        <v>61</v>
      </c>
      <c r="BI220" s="39" t="s">
        <v>63</v>
      </c>
      <c r="BJ220" s="45" t="s">
        <v>76</v>
      </c>
      <c r="BK220" s="45" t="s">
        <v>77</v>
      </c>
      <c r="BL220" s="45" t="s">
        <v>78</v>
      </c>
      <c r="BM220" s="74" t="s">
        <v>79</v>
      </c>
      <c r="BN220" s="74" t="s">
        <v>80</v>
      </c>
      <c r="BO220" s="74" t="s">
        <v>81</v>
      </c>
      <c r="BP220" s="23" t="s">
        <v>82</v>
      </c>
      <c r="BQ220" s="23" t="s">
        <v>83</v>
      </c>
      <c r="BR220" s="23" t="s">
        <v>84</v>
      </c>
      <c r="BS220" s="23" t="s">
        <v>85</v>
      </c>
      <c r="BT220" s="39" t="s">
        <v>86</v>
      </c>
      <c r="BU220" s="39" t="s">
        <v>89</v>
      </c>
      <c r="BV220" s="39" t="s">
        <v>91</v>
      </c>
      <c r="BW220" s="87" t="s">
        <v>93</v>
      </c>
      <c r="BX220" s="87" t="s">
        <v>94</v>
      </c>
      <c r="BY220" s="87" t="s">
        <v>97</v>
      </c>
      <c r="BZ220" s="78"/>
    </row>
    <row r="221" spans="1:78" ht="18" customHeight="1" x14ac:dyDescent="0.25">
      <c r="A221" s="7" t="s">
        <v>10</v>
      </c>
      <c r="B221" s="6">
        <f>B219/B220</f>
        <v>1269.6666666666667</v>
      </c>
      <c r="C221" s="6">
        <f>C219/C220</f>
        <v>1268.0666666666666</v>
      </c>
      <c r="D221" s="6" t="e">
        <f>D219/D220</f>
        <v>#DIV/0!</v>
      </c>
      <c r="E221" s="6" t="e">
        <f>E219/E220</f>
        <v>#DIV/0!</v>
      </c>
      <c r="F221" s="6" t="e">
        <f t="shared" ref="F221" si="213">F219/F220</f>
        <v>#DIV/0!</v>
      </c>
      <c r="G221" s="12">
        <f>G219/G220</f>
        <v>1268.8666666666666</v>
      </c>
      <c r="H221" s="2" t="s">
        <v>10</v>
      </c>
      <c r="I221" s="18">
        <v>1157.788</v>
      </c>
      <c r="J221" s="18">
        <v>1374</v>
      </c>
      <c r="K221" s="18">
        <v>1165.03</v>
      </c>
      <c r="L221" s="18">
        <v>1113.9100000000001</v>
      </c>
      <c r="M221" s="18">
        <v>1172.03</v>
      </c>
      <c r="N221" s="19">
        <v>1282.9000000000001</v>
      </c>
      <c r="O221" s="19"/>
      <c r="P221" s="19">
        <v>1186.5</v>
      </c>
      <c r="Q221" s="19">
        <v>1182.25</v>
      </c>
      <c r="R221" s="18">
        <v>1235.4666666666667</v>
      </c>
      <c r="S221" s="18">
        <v>1197.8800000000001</v>
      </c>
      <c r="T221" s="18">
        <v>1233.3699999999999</v>
      </c>
      <c r="U221" s="18">
        <v>1169.5999999999999</v>
      </c>
      <c r="V221" s="13"/>
      <c r="W221" s="13"/>
      <c r="X221" s="13"/>
      <c r="Y221" s="13">
        <v>1227.33</v>
      </c>
      <c r="Z221" s="30">
        <v>1326.3125</v>
      </c>
      <c r="AA221" s="30">
        <v>1243</v>
      </c>
      <c r="AB221" s="30">
        <v>1156</v>
      </c>
      <c r="AC221" s="40">
        <v>1189.75</v>
      </c>
      <c r="AD221" s="40">
        <v>1402.28125</v>
      </c>
      <c r="AE221" s="40">
        <v>1360.9375</v>
      </c>
      <c r="AF221" s="46">
        <v>1287.8900000000001</v>
      </c>
      <c r="AG221" s="46">
        <v>1299.1300000000001</v>
      </c>
      <c r="AH221" s="46">
        <v>1325.625</v>
      </c>
      <c r="AI221" s="75">
        <v>1260.5</v>
      </c>
      <c r="AJ221" s="75">
        <v>1307.7083333333333</v>
      </c>
      <c r="AK221" s="75">
        <v>1220.4444444444443</v>
      </c>
      <c r="AL221" s="25">
        <v>1054.17</v>
      </c>
      <c r="AM221" s="25">
        <v>1019.48</v>
      </c>
      <c r="AN221" s="25"/>
      <c r="AO221" s="25"/>
      <c r="AP221" s="40">
        <v>1194.8333333333333</v>
      </c>
      <c r="AQ221" s="40">
        <v>1517.175</v>
      </c>
      <c r="AR221" s="40">
        <v>1325.85</v>
      </c>
      <c r="AS221" s="90">
        <v>1478.5714285714287</v>
      </c>
      <c r="AT221" s="90">
        <v>1298.2592592592594</v>
      </c>
      <c r="AU221" s="85">
        <f>G221</f>
        <v>1268.8666666666666</v>
      </c>
      <c r="AV221" s="7" t="s">
        <v>10</v>
      </c>
      <c r="AW221" s="6">
        <f>AW219/AW220</f>
        <v>1676</v>
      </c>
      <c r="AX221" s="6">
        <f>AX219/AX220</f>
        <v>1622.7333333333333</v>
      </c>
      <c r="AY221" s="6" t="e">
        <f>AY219/AY220</f>
        <v>#DIV/0!</v>
      </c>
      <c r="AZ221" s="6" t="e">
        <f>AZ219/AZ220</f>
        <v>#DIV/0!</v>
      </c>
      <c r="BA221" s="6" t="e">
        <f t="shared" ref="BA221" si="214">BA219/BA220</f>
        <v>#DIV/0!</v>
      </c>
      <c r="BB221" s="12">
        <f>BB219/BB220</f>
        <v>1649.3666666666666</v>
      </c>
      <c r="BC221" s="2" t="s">
        <v>10</v>
      </c>
      <c r="BD221" s="30">
        <v>1450.8</v>
      </c>
      <c r="BE221" s="30"/>
      <c r="BF221" s="35">
        <v>1451.25</v>
      </c>
      <c r="BG221" s="40" t="e">
        <v>#DIV/0!</v>
      </c>
      <c r="BH221" s="40">
        <v>1548.78125</v>
      </c>
      <c r="BI221" s="40">
        <v>1603.59</v>
      </c>
      <c r="BJ221" s="46">
        <v>1329.67</v>
      </c>
      <c r="BK221" s="46">
        <v>1550</v>
      </c>
      <c r="BL221" s="46">
        <v>1650.2666666666667</v>
      </c>
      <c r="BM221" s="75">
        <v>1620.125</v>
      </c>
      <c r="BN221" s="75">
        <v>1481.4285714285713</v>
      </c>
      <c r="BO221" s="75">
        <v>1538.1111111111111</v>
      </c>
      <c r="BP221" s="25">
        <v>1603.8</v>
      </c>
      <c r="BQ221" s="25">
        <v>1511.63</v>
      </c>
      <c r="BR221" s="25"/>
      <c r="BS221" s="25"/>
      <c r="BT221" s="40">
        <v>1493.1666666666667</v>
      </c>
      <c r="BU221" s="40">
        <v>1647.875</v>
      </c>
      <c r="BV221" s="40">
        <v>1547.7750000000001</v>
      </c>
      <c r="BW221" s="90">
        <v>1618.2142857142858</v>
      </c>
      <c r="BX221" s="90">
        <v>1637</v>
      </c>
      <c r="BY221" s="90">
        <f t="shared" ref="BY221" si="215">BB221</f>
        <v>1649.3666666666666</v>
      </c>
      <c r="BZ221" s="78"/>
    </row>
    <row r="222" spans="1:78" ht="18" customHeight="1" thickBot="1" x14ac:dyDescent="0.3">
      <c r="A222" s="53" t="s">
        <v>11</v>
      </c>
      <c r="B222" s="15">
        <f>B221-B213</f>
        <v>65</v>
      </c>
      <c r="C222" s="15">
        <f t="shared" ref="C222:G222" si="216">C221-C213</f>
        <v>72.399999999999864</v>
      </c>
      <c r="D222" s="15" t="e">
        <f t="shared" si="216"/>
        <v>#DIV/0!</v>
      </c>
      <c r="E222" s="15" t="e">
        <f t="shared" si="216"/>
        <v>#DIV/0!</v>
      </c>
      <c r="F222" s="15" t="e">
        <f t="shared" si="216"/>
        <v>#DIV/0!</v>
      </c>
      <c r="G222" s="16">
        <f t="shared" si="216"/>
        <v>68.699999999999818</v>
      </c>
      <c r="H222" s="65" t="s">
        <v>11</v>
      </c>
      <c r="I222" s="66">
        <f>I221-I213</f>
        <v>0</v>
      </c>
      <c r="J222" s="66">
        <f>J221-J213</f>
        <v>0</v>
      </c>
      <c r="K222" s="66">
        <f>K221-K213</f>
        <v>0</v>
      </c>
      <c r="L222" s="67">
        <v>69.900000000000006</v>
      </c>
      <c r="M222" s="67">
        <v>50.4</v>
      </c>
      <c r="N222" s="68">
        <v>87.2</v>
      </c>
      <c r="O222" s="68"/>
      <c r="P222" s="68">
        <v>84.2</v>
      </c>
      <c r="Q222" s="69">
        <v>57.333333333333258</v>
      </c>
      <c r="R222" s="66">
        <f>R221-R213</f>
        <v>44.566666666666606</v>
      </c>
      <c r="S222" s="66">
        <f>S221-S213</f>
        <v>45.300000000000182</v>
      </c>
      <c r="T222" s="66">
        <f>T221-T213</f>
        <v>51.829999999999927</v>
      </c>
      <c r="U222" s="66">
        <f>U221-U213</f>
        <v>66.5</v>
      </c>
      <c r="V222" s="70">
        <f>+V221-V213</f>
        <v>-1167</v>
      </c>
      <c r="W222" s="70">
        <f>+W221-W213</f>
        <v>0</v>
      </c>
      <c r="X222" s="70">
        <f>+X221-X213</f>
        <v>-1222.9000000000001</v>
      </c>
      <c r="Y222" s="70">
        <f>Y221-Y213</f>
        <v>64.929999999999836</v>
      </c>
      <c r="Z222" s="71">
        <v>57.8125</v>
      </c>
      <c r="AA222" s="71">
        <v>27.349999999999909</v>
      </c>
      <c r="AB222" s="71">
        <v>63.5</v>
      </c>
      <c r="AC222" s="72">
        <v>66.778125000000045</v>
      </c>
      <c r="AD222" s="72">
        <v>127.53125</v>
      </c>
      <c r="AE222" s="72">
        <v>92.78125</v>
      </c>
      <c r="AF222" s="73">
        <v>88</v>
      </c>
      <c r="AG222" s="73">
        <v>95.730000000000018</v>
      </c>
      <c r="AH222" s="73">
        <v>82.924999999999955</v>
      </c>
      <c r="AI222" s="77">
        <v>95.708333333333258</v>
      </c>
      <c r="AJ222" s="77">
        <v>83.333333333333258</v>
      </c>
      <c r="AK222" s="77">
        <v>54.884444444444398</v>
      </c>
      <c r="AL222" s="71">
        <v>32.250000000000114</v>
      </c>
      <c r="AM222" s="71">
        <v>30.800000000000068</v>
      </c>
      <c r="AN222" s="71">
        <v>0</v>
      </c>
      <c r="AO222" s="71">
        <v>0</v>
      </c>
      <c r="AP222" s="72">
        <v>82.666666666666515</v>
      </c>
      <c r="AQ222" s="41">
        <v>133.64999999999986</v>
      </c>
      <c r="AR222" s="41">
        <v>116.84999999999991</v>
      </c>
      <c r="AS222" s="91">
        <v>76.60714285714289</v>
      </c>
      <c r="AT222" s="91">
        <v>63.459259259259397</v>
      </c>
      <c r="AU222" s="86">
        <f>AU221-AU213</f>
        <v>68.699999999999818</v>
      </c>
      <c r="AV222" s="53" t="s">
        <v>11</v>
      </c>
      <c r="AW222" s="15">
        <f>AW221-AW213</f>
        <v>22.666666666666742</v>
      </c>
      <c r="AX222" s="15">
        <f t="shared" ref="AX222:BB222" si="217">AX221-AX213</f>
        <v>152.40000000000009</v>
      </c>
      <c r="AY222" s="15" t="e">
        <f t="shared" si="217"/>
        <v>#DIV/0!</v>
      </c>
      <c r="AZ222" s="15" t="e">
        <f t="shared" si="217"/>
        <v>#DIV/0!</v>
      </c>
      <c r="BA222" s="15" t="e">
        <f t="shared" si="217"/>
        <v>#DIV/0!</v>
      </c>
      <c r="BB222" s="16">
        <f t="shared" si="217"/>
        <v>87.533333333333303</v>
      </c>
      <c r="BC222" s="65" t="s">
        <v>11</v>
      </c>
      <c r="BD222" s="71">
        <v>11.4</v>
      </c>
      <c r="BE222" s="71"/>
      <c r="BF222" s="79">
        <v>52</v>
      </c>
      <c r="BG222" s="72" t="e">
        <v>#DIV/0!</v>
      </c>
      <c r="BH222" s="72">
        <v>45.71875</v>
      </c>
      <c r="BI222" s="72">
        <v>55.9</v>
      </c>
      <c r="BJ222" s="73">
        <v>55</v>
      </c>
      <c r="BK222" s="73">
        <v>83.869999999999891</v>
      </c>
      <c r="BL222" s="73">
        <v>129.4666666666667</v>
      </c>
      <c r="BM222" s="77">
        <v>180.625</v>
      </c>
      <c r="BN222" s="77">
        <v>34.476190476190368</v>
      </c>
      <c r="BO222" s="77">
        <v>145.44111111111101</v>
      </c>
      <c r="BP222" s="71">
        <v>56.809999999999945</v>
      </c>
      <c r="BQ222" s="71">
        <v>61.670000000000073</v>
      </c>
      <c r="BR222" s="71">
        <v>0</v>
      </c>
      <c r="BS222" s="71">
        <v>0</v>
      </c>
      <c r="BT222" s="41">
        <v>112.83333333333348</v>
      </c>
      <c r="BU222" s="41">
        <v>30.799999999999955</v>
      </c>
      <c r="BV222" s="41">
        <v>76.775000000000091</v>
      </c>
      <c r="BW222" s="91">
        <v>40.535714285714448</v>
      </c>
      <c r="BX222" s="91">
        <v>66.083333333333258</v>
      </c>
      <c r="BY222" s="91">
        <f t="shared" ref="BY222" si="218">BY221-BY213</f>
        <v>87.533333333333303</v>
      </c>
      <c r="BZ222" s="80"/>
    </row>
    <row r="223" spans="1:78" ht="18" customHeight="1" x14ac:dyDescent="0.25">
      <c r="A223" s="44"/>
      <c r="B223" s="44"/>
      <c r="C223" s="44"/>
      <c r="D223" s="44"/>
      <c r="E223" s="44"/>
      <c r="F223" s="44"/>
      <c r="G223" s="44"/>
      <c r="H223" s="4"/>
      <c r="I223" s="14"/>
      <c r="J223" s="14"/>
      <c r="K223" s="14"/>
      <c r="L223" s="38"/>
      <c r="M223" s="38"/>
      <c r="R223" s="38"/>
      <c r="S223" s="38"/>
      <c r="T223" s="38"/>
      <c r="U223" s="38"/>
      <c r="AV223" s="44"/>
      <c r="AW223" s="44"/>
      <c r="AX223" s="44"/>
      <c r="AY223" s="44"/>
      <c r="AZ223" s="44"/>
      <c r="BA223" s="44"/>
      <c r="BB223" s="44"/>
      <c r="BC223" s="4"/>
    </row>
    <row r="224" spans="1:78" ht="18" customHeight="1" x14ac:dyDescent="0.25">
      <c r="AV224" s="44"/>
      <c r="AW224" s="44"/>
      <c r="AX224" s="44"/>
      <c r="AY224" s="44"/>
      <c r="AZ224" s="44"/>
      <c r="BA224" s="44"/>
      <c r="BB224" s="44"/>
      <c r="BG224" s="40"/>
      <c r="BH224" s="40"/>
      <c r="BI224" s="40"/>
      <c r="BJ224" s="46"/>
      <c r="BK224" s="46"/>
      <c r="BL224" s="46"/>
      <c r="BM224" s="75"/>
      <c r="BN224" s="75"/>
      <c r="BO224" s="75"/>
      <c r="BP224" s="25"/>
      <c r="BQ224" s="25"/>
      <c r="BR224" s="25"/>
      <c r="BS224" s="25"/>
      <c r="BT224" s="25"/>
      <c r="BU224" s="25"/>
      <c r="BV224" s="25"/>
      <c r="BW224" s="90"/>
      <c r="BX224" s="90"/>
    </row>
    <row r="225" spans="29:76" ht="18" customHeight="1" x14ac:dyDescent="0.25">
      <c r="AC225" s="40"/>
      <c r="AD225" s="40"/>
      <c r="AE225" s="40"/>
      <c r="AF225" s="40"/>
      <c r="AG225" s="40"/>
      <c r="AH225" s="40"/>
      <c r="AI225" s="75"/>
      <c r="AJ225" s="75"/>
      <c r="AK225" s="75"/>
      <c r="AL225" s="25"/>
      <c r="AM225" s="25"/>
      <c r="AN225" s="25"/>
      <c r="AO225" s="25"/>
      <c r="AP225" s="25"/>
      <c r="AQ225" s="25"/>
      <c r="AR225" s="25"/>
      <c r="AS225" s="90"/>
      <c r="AT225" s="90"/>
      <c r="AV225" s="44"/>
      <c r="AW225" s="44"/>
      <c r="AX225" s="44"/>
      <c r="AY225" s="44"/>
      <c r="AZ225" s="44"/>
      <c r="BA225" s="44"/>
      <c r="BB225" s="44"/>
      <c r="BG225" s="41"/>
      <c r="BH225" s="41"/>
      <c r="BI225" s="41"/>
      <c r="BJ225" s="47"/>
      <c r="BK225" s="47"/>
      <c r="BL225" s="47"/>
      <c r="BM225" s="76"/>
      <c r="BN225" s="76"/>
      <c r="BO225" s="76"/>
      <c r="BP225" s="30"/>
      <c r="BQ225" s="30"/>
      <c r="BR225" s="30"/>
      <c r="BS225" s="30"/>
      <c r="BT225" s="30"/>
      <c r="BU225" s="30"/>
      <c r="BV225" s="30"/>
      <c r="BW225" s="91"/>
      <c r="BX225" s="91"/>
    </row>
    <row r="226" spans="29:76" ht="18" customHeight="1" x14ac:dyDescent="0.25">
      <c r="AC226" s="41"/>
      <c r="AD226" s="41"/>
      <c r="AE226" s="41"/>
      <c r="AF226" s="41"/>
      <c r="AG226" s="41"/>
      <c r="AH226" s="41"/>
      <c r="AI226" s="76"/>
      <c r="AJ226" s="76"/>
      <c r="AK226" s="76"/>
      <c r="AL226" s="30"/>
      <c r="AM226" s="30"/>
      <c r="AN226" s="30"/>
      <c r="AO226" s="30"/>
      <c r="AP226" s="30"/>
      <c r="AQ226" s="30"/>
      <c r="AR226" s="30"/>
      <c r="AS226" s="91"/>
      <c r="AT226" s="91"/>
      <c r="AV226" s="44"/>
      <c r="AW226" s="44"/>
      <c r="AX226" s="44"/>
      <c r="AY226" s="44"/>
      <c r="AZ226" s="44"/>
      <c r="BA226" s="44"/>
      <c r="BB226" s="44"/>
    </row>
    <row r="227" spans="29:76" ht="18" customHeight="1" x14ac:dyDescent="0.25">
      <c r="AV227" s="44"/>
      <c r="AW227" s="44"/>
      <c r="AX227" s="44"/>
      <c r="AY227" s="44"/>
      <c r="AZ227" s="44"/>
      <c r="BA227" s="44"/>
      <c r="BB227" s="44"/>
    </row>
    <row r="228" spans="29:76" ht="18" customHeight="1" x14ac:dyDescent="0.25">
      <c r="AV228" s="44"/>
      <c r="AW228" s="44"/>
      <c r="AX228" s="44"/>
      <c r="AY228" s="44"/>
      <c r="AZ228" s="44"/>
      <c r="BA228" s="44"/>
      <c r="BB228" s="44"/>
    </row>
    <row r="229" spans="29:76" ht="18" customHeight="1" x14ac:dyDescent="0.25">
      <c r="AU229" s="90"/>
      <c r="AV229" s="44"/>
      <c r="AW229" s="44"/>
      <c r="AX229" s="44"/>
      <c r="AY229" s="44"/>
      <c r="AZ229" s="44"/>
      <c r="BA229" s="44"/>
      <c r="BB229" s="44"/>
    </row>
    <row r="230" spans="29:76" ht="18" customHeight="1" x14ac:dyDescent="0.25">
      <c r="AU230" s="91"/>
      <c r="AV230" s="44"/>
      <c r="AW230" s="44"/>
      <c r="AX230" s="44"/>
      <c r="AY230" s="44"/>
      <c r="AZ230" s="44"/>
      <c r="BA230" s="44"/>
      <c r="BB230" s="44"/>
    </row>
    <row r="231" spans="29:76" ht="18" customHeight="1" x14ac:dyDescent="0.25">
      <c r="AV231" s="44"/>
      <c r="AW231" s="44"/>
      <c r="AX231" s="44"/>
      <c r="AY231" s="44"/>
      <c r="AZ231" s="44"/>
      <c r="BA231" s="44"/>
      <c r="BB231" s="44"/>
    </row>
    <row r="232" spans="29:76" ht="18" customHeight="1" x14ac:dyDescent="0.25">
      <c r="AV232" s="44"/>
      <c r="AW232" s="44"/>
      <c r="AX232" s="44"/>
      <c r="AY232" s="44"/>
      <c r="AZ232" s="44"/>
      <c r="BA232" s="44"/>
      <c r="BB232" s="44"/>
    </row>
    <row r="233" spans="29:76" ht="18" customHeight="1" x14ac:dyDescent="0.25">
      <c r="AV233" s="44"/>
      <c r="AW233" s="44"/>
      <c r="AX233" s="44"/>
      <c r="AY233" s="44"/>
      <c r="AZ233" s="44"/>
      <c r="BA233" s="44"/>
      <c r="BB233" s="44"/>
    </row>
    <row r="234" spans="29:76" ht="18" customHeight="1" x14ac:dyDescent="0.25">
      <c r="AV234" s="44"/>
      <c r="AW234" s="44"/>
      <c r="AX234" s="44"/>
      <c r="AY234" s="44"/>
      <c r="AZ234" s="44"/>
      <c r="BA234" s="44"/>
      <c r="BB234" s="44"/>
    </row>
    <row r="235" spans="29:76" ht="18" customHeight="1" x14ac:dyDescent="0.25">
      <c r="AV235" s="44"/>
      <c r="AW235" s="44"/>
      <c r="AX235" s="44"/>
      <c r="AY235" s="44"/>
      <c r="AZ235" s="44"/>
      <c r="BA235" s="44"/>
      <c r="BB235" s="44"/>
    </row>
    <row r="236" spans="29:76" ht="18" customHeight="1" x14ac:dyDescent="0.25">
      <c r="AV236" s="44"/>
      <c r="AW236" s="44"/>
      <c r="AX236" s="44"/>
      <c r="AY236" s="44"/>
      <c r="AZ236" s="44"/>
      <c r="BA236" s="44"/>
      <c r="BB236" s="44"/>
    </row>
    <row r="237" spans="29:76" ht="18" customHeight="1" x14ac:dyDescent="0.25">
      <c r="AV237" s="44"/>
      <c r="AW237" s="44"/>
      <c r="AX237" s="44"/>
      <c r="AY237" s="44"/>
      <c r="AZ237" s="44"/>
      <c r="BA237" s="44"/>
      <c r="BB237" s="44"/>
    </row>
    <row r="238" spans="29:76" ht="18" customHeight="1" x14ac:dyDescent="0.25">
      <c r="AV238" s="44"/>
      <c r="AW238" s="44"/>
      <c r="AX238" s="44"/>
      <c r="AY238" s="44"/>
      <c r="AZ238" s="44"/>
      <c r="BA238" s="44"/>
      <c r="BB238" s="44"/>
    </row>
    <row r="239" spans="29:76" ht="18" customHeight="1" x14ac:dyDescent="0.25">
      <c r="AV239" s="44"/>
      <c r="AW239" s="44"/>
      <c r="AX239" s="44"/>
      <c r="AY239" s="44"/>
      <c r="AZ239" s="44"/>
      <c r="BA239" s="44"/>
      <c r="BB239" s="44"/>
    </row>
    <row r="240" spans="29:76" ht="18" customHeight="1" x14ac:dyDescent="0.25">
      <c r="AV240" s="44"/>
      <c r="AW240" s="44"/>
      <c r="AX240" s="44"/>
      <c r="AY240" s="44"/>
      <c r="AZ240" s="44"/>
      <c r="BA240" s="44"/>
      <c r="BB240" s="44"/>
    </row>
    <row r="241" spans="48:54" ht="18" customHeight="1" x14ac:dyDescent="0.25">
      <c r="AV241" s="44"/>
      <c r="AW241" s="44"/>
      <c r="AX241" s="44"/>
      <c r="AY241" s="44"/>
      <c r="AZ241" s="44"/>
      <c r="BA241" s="44"/>
      <c r="BB241" s="44"/>
    </row>
    <row r="242" spans="48:54" ht="18" customHeight="1" x14ac:dyDescent="0.25">
      <c r="AV242" s="44"/>
      <c r="AW242" s="44"/>
      <c r="AX242" s="44"/>
      <c r="AY242" s="44"/>
      <c r="AZ242" s="44"/>
      <c r="BA242" s="44"/>
      <c r="BB242" s="44"/>
    </row>
    <row r="243" spans="48:54" ht="18" customHeight="1" x14ac:dyDescent="0.25">
      <c r="AV243" s="44"/>
      <c r="AW243" s="44"/>
      <c r="AX243" s="44"/>
      <c r="AY243" s="44"/>
      <c r="AZ243" s="44"/>
      <c r="BA243" s="44"/>
      <c r="BB243" s="44"/>
    </row>
    <row r="244" spans="48:54" ht="18" customHeight="1" x14ac:dyDescent="0.25">
      <c r="AV244" s="44"/>
      <c r="AW244" s="44"/>
      <c r="AX244" s="44"/>
      <c r="AY244" s="44"/>
      <c r="AZ244" s="44"/>
      <c r="BA244" s="44"/>
      <c r="BB244" s="44"/>
    </row>
    <row r="245" spans="48:54" ht="18" customHeight="1" x14ac:dyDescent="0.25">
      <c r="AV245" s="44"/>
      <c r="AW245" s="44"/>
      <c r="AX245" s="44"/>
      <c r="AY245" s="44"/>
      <c r="AZ245" s="44"/>
      <c r="BA245" s="44"/>
      <c r="BB245" s="44"/>
    </row>
    <row r="246" spans="48:54" ht="18" customHeight="1" x14ac:dyDescent="0.25">
      <c r="AV246" s="44"/>
      <c r="AW246" s="44"/>
      <c r="AX246" s="44"/>
      <c r="AY246" s="44"/>
      <c r="AZ246" s="44"/>
      <c r="BA246" s="44"/>
      <c r="BB246" s="44"/>
    </row>
    <row r="247" spans="48:54" ht="18" customHeight="1" x14ac:dyDescent="0.25">
      <c r="AV247" s="44"/>
      <c r="AW247" s="44"/>
      <c r="AX247" s="44"/>
      <c r="AY247" s="44"/>
      <c r="AZ247" s="44"/>
      <c r="BA247" s="44"/>
      <c r="BB247" s="44"/>
    </row>
    <row r="248" spans="48:54" ht="18" customHeight="1" x14ac:dyDescent="0.25">
      <c r="AV248" s="44"/>
      <c r="AW248" s="44"/>
      <c r="AX248" s="44"/>
      <c r="AY248" s="44"/>
      <c r="AZ248" s="44"/>
      <c r="BA248" s="44"/>
      <c r="BB248" s="44"/>
    </row>
    <row r="249" spans="48:54" ht="18" customHeight="1" x14ac:dyDescent="0.25">
      <c r="AV249" s="44"/>
      <c r="AW249" s="44"/>
      <c r="AX249" s="44"/>
      <c r="AY249" s="44"/>
      <c r="AZ249" s="44"/>
      <c r="BA249" s="44"/>
      <c r="BB249" s="44"/>
    </row>
    <row r="250" spans="48:54" ht="18" customHeight="1" x14ac:dyDescent="0.25">
      <c r="AV250" s="44"/>
      <c r="AW250" s="44"/>
      <c r="AX250" s="44"/>
      <c r="AY250" s="44"/>
      <c r="AZ250" s="44"/>
      <c r="BA250" s="44"/>
      <c r="BB250" s="44"/>
    </row>
    <row r="251" spans="48:54" ht="18" customHeight="1" x14ac:dyDescent="0.25">
      <c r="AV251" s="44"/>
      <c r="AW251" s="44"/>
      <c r="AX251" s="44"/>
      <c r="AY251" s="44"/>
      <c r="AZ251" s="44"/>
      <c r="BA251" s="44"/>
      <c r="BB251" s="44"/>
    </row>
    <row r="252" spans="48:54" ht="18" customHeight="1" x14ac:dyDescent="0.25">
      <c r="AV252" s="44"/>
      <c r="AW252" s="44"/>
      <c r="AX252" s="44"/>
      <c r="AY252" s="44"/>
      <c r="AZ252" s="44"/>
      <c r="BA252" s="44"/>
      <c r="BB252" s="44"/>
    </row>
    <row r="253" spans="48:54" ht="18" customHeight="1" x14ac:dyDescent="0.25">
      <c r="AV253" s="44"/>
      <c r="AW253" s="44"/>
      <c r="AX253" s="44"/>
      <c r="AY253" s="44"/>
      <c r="AZ253" s="44"/>
      <c r="BA253" s="44"/>
      <c r="BB253" s="44"/>
    </row>
    <row r="254" spans="48:54" ht="18" customHeight="1" x14ac:dyDescent="0.25">
      <c r="AV254" s="44"/>
      <c r="AW254" s="44"/>
      <c r="AX254" s="44"/>
      <c r="AY254" s="44"/>
      <c r="AZ254" s="44"/>
      <c r="BA254" s="44"/>
      <c r="BB254" s="44"/>
    </row>
    <row r="255" spans="48:54" ht="18" customHeight="1" x14ac:dyDescent="0.25">
      <c r="AV255" s="44"/>
      <c r="AW255" s="44"/>
      <c r="AX255" s="44"/>
      <c r="AY255" s="44"/>
      <c r="AZ255" s="44"/>
      <c r="BA255" s="44"/>
      <c r="BB255" s="44"/>
    </row>
    <row r="256" spans="48:54" ht="18" customHeight="1" x14ac:dyDescent="0.25">
      <c r="AV256" s="44"/>
      <c r="AW256" s="44"/>
      <c r="AX256" s="44"/>
      <c r="AY256" s="44"/>
      <c r="AZ256" s="44"/>
      <c r="BA256" s="44"/>
      <c r="BB256" s="44"/>
    </row>
    <row r="257" spans="48:54" ht="18" customHeight="1" x14ac:dyDescent="0.25">
      <c r="AV257" s="44"/>
      <c r="AW257" s="44"/>
      <c r="AX257" s="44"/>
      <c r="AY257" s="44"/>
      <c r="AZ257" s="44"/>
      <c r="BA257" s="44"/>
      <c r="BB257" s="44"/>
    </row>
    <row r="258" spans="48:54" ht="18" customHeight="1" x14ac:dyDescent="0.25">
      <c r="AV258" s="44"/>
      <c r="AW258" s="44"/>
      <c r="AX258" s="44"/>
      <c r="AY258" s="44"/>
      <c r="AZ258" s="44"/>
      <c r="BA258" s="44"/>
      <c r="BB258" s="44"/>
    </row>
    <row r="259" spans="48:54" ht="18" customHeight="1" x14ac:dyDescent="0.25">
      <c r="AV259" s="44"/>
      <c r="AW259" s="44"/>
      <c r="AX259" s="44"/>
      <c r="AY259" s="44"/>
      <c r="AZ259" s="44"/>
      <c r="BA259" s="44"/>
      <c r="BB259" s="44"/>
    </row>
    <row r="260" spans="48:54" ht="18" customHeight="1" x14ac:dyDescent="0.25">
      <c r="AV260" s="44"/>
      <c r="AW260" s="44"/>
      <c r="AX260" s="44"/>
      <c r="AY260" s="44"/>
      <c r="AZ260" s="44"/>
      <c r="BA260" s="44"/>
      <c r="BB260" s="44"/>
    </row>
    <row r="261" spans="48:54" ht="18" customHeight="1" x14ac:dyDescent="0.25">
      <c r="AV261" s="44"/>
      <c r="AW261" s="44"/>
      <c r="AX261" s="44"/>
      <c r="AY261" s="44"/>
      <c r="AZ261" s="44"/>
      <c r="BA261" s="44"/>
      <c r="BB261" s="44"/>
    </row>
    <row r="262" spans="48:54" ht="18" customHeight="1" x14ac:dyDescent="0.25">
      <c r="AV262" s="44"/>
      <c r="AW262" s="44"/>
      <c r="AX262" s="44"/>
      <c r="AY262" s="44"/>
      <c r="AZ262" s="44"/>
      <c r="BA262" s="44"/>
      <c r="BB262" s="44"/>
    </row>
    <row r="263" spans="48:54" ht="18" customHeight="1" x14ac:dyDescent="0.25">
      <c r="AV263" s="44"/>
      <c r="AW263" s="44"/>
      <c r="AX263" s="44"/>
      <c r="AY263" s="44"/>
      <c r="AZ263" s="44"/>
      <c r="BA263" s="44"/>
      <c r="BB263" s="44"/>
    </row>
    <row r="264" spans="48:54" ht="18" customHeight="1" x14ac:dyDescent="0.25">
      <c r="AV264" s="44"/>
      <c r="AW264" s="44"/>
      <c r="AX264" s="44"/>
      <c r="AY264" s="44"/>
      <c r="AZ264" s="44"/>
      <c r="BA264" s="44"/>
      <c r="BB264" s="44"/>
    </row>
    <row r="265" spans="48:54" ht="18" customHeight="1" x14ac:dyDescent="0.25">
      <c r="AV265" s="44"/>
      <c r="AW265" s="44"/>
      <c r="AX265" s="44"/>
      <c r="AY265" s="44"/>
      <c r="AZ265" s="44"/>
      <c r="BA265" s="44"/>
      <c r="BB265" s="44"/>
    </row>
    <row r="266" spans="48:54" ht="18" customHeight="1" x14ac:dyDescent="0.25">
      <c r="AV266" s="44"/>
      <c r="AW266" s="44"/>
      <c r="AX266" s="44"/>
      <c r="AY266" s="44"/>
      <c r="AZ266" s="44"/>
      <c r="BA266" s="44"/>
      <c r="BB266" s="44"/>
    </row>
    <row r="267" spans="48:54" ht="18" customHeight="1" x14ac:dyDescent="0.25">
      <c r="AV267" s="44"/>
      <c r="AW267" s="44"/>
      <c r="AX267" s="44"/>
      <c r="AY267" s="44"/>
      <c r="AZ267" s="44"/>
      <c r="BA267" s="44"/>
      <c r="BB267" s="44"/>
    </row>
    <row r="268" spans="48:54" ht="18" customHeight="1" x14ac:dyDescent="0.25">
      <c r="AV268" s="44"/>
      <c r="AW268" s="44"/>
      <c r="AX268" s="44"/>
      <c r="AY268" s="44"/>
      <c r="AZ268" s="44"/>
      <c r="BA268" s="44"/>
      <c r="BB268" s="44"/>
    </row>
    <row r="269" spans="48:54" ht="18" customHeight="1" x14ac:dyDescent="0.25">
      <c r="AV269" s="44"/>
      <c r="AW269" s="44"/>
      <c r="AX269" s="44"/>
      <c r="AY269" s="44"/>
      <c r="AZ269" s="44"/>
      <c r="BA269" s="44"/>
      <c r="BB269" s="44"/>
    </row>
    <row r="270" spans="48:54" ht="18" customHeight="1" x14ac:dyDescent="0.25">
      <c r="AV270" s="44"/>
      <c r="AW270" s="44"/>
      <c r="AX270" s="44"/>
      <c r="AY270" s="44"/>
      <c r="AZ270" s="44"/>
      <c r="BA270" s="44"/>
      <c r="BB270" s="44"/>
    </row>
    <row r="271" spans="48:54" ht="18" customHeight="1" x14ac:dyDescent="0.25">
      <c r="AV271" s="44"/>
      <c r="AW271" s="44"/>
      <c r="AX271" s="44"/>
      <c r="AY271" s="44"/>
      <c r="AZ271" s="44"/>
      <c r="BA271" s="44"/>
      <c r="BB271" s="44"/>
    </row>
    <row r="272" spans="48:54" ht="18" customHeight="1" x14ac:dyDescent="0.25">
      <c r="AV272" s="44"/>
      <c r="AW272" s="44"/>
      <c r="AX272" s="44"/>
      <c r="AY272" s="44"/>
      <c r="AZ272" s="44"/>
      <c r="BA272" s="44"/>
      <c r="BB272" s="44"/>
    </row>
    <row r="273" spans="48:54" ht="18" customHeight="1" x14ac:dyDescent="0.25">
      <c r="AV273" s="44"/>
      <c r="AW273" s="44"/>
      <c r="AX273" s="44"/>
      <c r="AY273" s="44"/>
      <c r="AZ273" s="44"/>
      <c r="BA273" s="44"/>
      <c r="BB273" s="44"/>
    </row>
    <row r="274" spans="48:54" ht="18" customHeight="1" x14ac:dyDescent="0.25">
      <c r="AV274" s="44"/>
      <c r="AW274" s="44"/>
      <c r="AX274" s="44"/>
      <c r="AY274" s="44"/>
      <c r="AZ274" s="44"/>
      <c r="BA274" s="44"/>
      <c r="BB274" s="44"/>
    </row>
    <row r="275" spans="48:54" ht="18" customHeight="1" x14ac:dyDescent="0.25">
      <c r="AV275" s="44"/>
      <c r="AW275" s="44"/>
      <c r="AX275" s="44"/>
      <c r="AY275" s="44"/>
      <c r="AZ275" s="44"/>
      <c r="BA275" s="44"/>
      <c r="BB275" s="44"/>
    </row>
    <row r="276" spans="48:54" ht="18" customHeight="1" x14ac:dyDescent="0.25">
      <c r="AV276" s="44"/>
      <c r="AW276" s="44"/>
      <c r="AX276" s="44"/>
      <c r="AY276" s="44"/>
      <c r="AZ276" s="44"/>
      <c r="BA276" s="44"/>
      <c r="BB276" s="44"/>
    </row>
    <row r="277" spans="48:54" ht="18" customHeight="1" x14ac:dyDescent="0.25">
      <c r="AV277" s="44"/>
      <c r="AW277" s="44"/>
      <c r="AX277" s="44"/>
      <c r="AY277" s="44"/>
      <c r="AZ277" s="44"/>
      <c r="BA277" s="44"/>
      <c r="BB277" s="44"/>
    </row>
    <row r="278" spans="48:54" ht="18" customHeight="1" x14ac:dyDescent="0.25">
      <c r="AV278" s="44"/>
      <c r="AW278" s="44"/>
      <c r="AX278" s="44"/>
      <c r="AY278" s="44"/>
      <c r="AZ278" s="44"/>
      <c r="BA278" s="44"/>
      <c r="BB278" s="44"/>
    </row>
    <row r="279" spans="48:54" ht="18" customHeight="1" x14ac:dyDescent="0.25">
      <c r="AV279" s="44"/>
      <c r="AW279" s="44"/>
      <c r="AX279" s="44"/>
      <c r="AY279" s="44"/>
      <c r="AZ279" s="44"/>
      <c r="BA279" s="44"/>
      <c r="BB279" s="44"/>
    </row>
    <row r="280" spans="48:54" ht="18" customHeight="1" x14ac:dyDescent="0.25">
      <c r="AV280" s="44"/>
      <c r="AW280" s="44"/>
      <c r="AX280" s="44"/>
      <c r="AY280" s="44"/>
      <c r="AZ280" s="44"/>
      <c r="BA280" s="44"/>
      <c r="BB280" s="44"/>
    </row>
    <row r="281" spans="48:54" ht="18" customHeight="1" x14ac:dyDescent="0.25">
      <c r="AV281" s="44"/>
      <c r="AW281" s="44"/>
      <c r="AX281" s="44"/>
      <c r="AY281" s="44"/>
      <c r="AZ281" s="44"/>
      <c r="BA281" s="44"/>
      <c r="BB281" s="44"/>
    </row>
    <row r="282" spans="48:54" ht="18" customHeight="1" x14ac:dyDescent="0.25">
      <c r="AV282" s="44"/>
      <c r="AW282" s="44"/>
      <c r="AX282" s="44"/>
      <c r="AY282" s="44"/>
      <c r="AZ282" s="44"/>
      <c r="BA282" s="44"/>
      <c r="BB282" s="44"/>
    </row>
    <row r="283" spans="48:54" ht="18" customHeight="1" x14ac:dyDescent="0.25">
      <c r="AV283" s="44"/>
      <c r="AW283" s="44"/>
      <c r="AX283" s="44"/>
      <c r="AY283" s="44"/>
      <c r="AZ283" s="44"/>
      <c r="BA283" s="44"/>
      <c r="BB283" s="44"/>
    </row>
    <row r="284" spans="48:54" ht="18" customHeight="1" x14ac:dyDescent="0.25">
      <c r="AV284" s="44"/>
      <c r="AW284" s="44"/>
      <c r="AX284" s="44"/>
      <c r="AY284" s="44"/>
      <c r="AZ284" s="44"/>
      <c r="BA284" s="44"/>
      <c r="BB284" s="44"/>
    </row>
    <row r="285" spans="48:54" ht="18" customHeight="1" x14ac:dyDescent="0.25">
      <c r="AV285" s="44"/>
      <c r="AW285" s="44"/>
      <c r="AX285" s="44"/>
      <c r="AY285" s="44"/>
      <c r="AZ285" s="44"/>
      <c r="BA285" s="44"/>
      <c r="BB285" s="44"/>
    </row>
    <row r="286" spans="48:54" ht="18" customHeight="1" x14ac:dyDescent="0.25">
      <c r="AV286" s="44"/>
      <c r="AW286" s="44"/>
      <c r="AX286" s="44"/>
      <c r="AY286" s="44"/>
      <c r="AZ286" s="44"/>
      <c r="BA286" s="44"/>
      <c r="BB286" s="44"/>
    </row>
    <row r="287" spans="48:54" ht="18" customHeight="1" x14ac:dyDescent="0.25">
      <c r="AV287" s="44"/>
      <c r="AW287" s="44"/>
      <c r="AX287" s="44"/>
      <c r="AY287" s="44"/>
      <c r="AZ287" s="44"/>
      <c r="BA287" s="44"/>
      <c r="BB287" s="44"/>
    </row>
    <row r="288" spans="48:54" ht="18" customHeight="1" x14ac:dyDescent="0.25">
      <c r="AV288" s="44"/>
      <c r="AW288" s="44"/>
      <c r="AX288" s="44"/>
      <c r="AY288" s="44"/>
      <c r="AZ288" s="44"/>
      <c r="BA288" s="44"/>
      <c r="BB288" s="44"/>
    </row>
    <row r="289" spans="48:54" ht="18" customHeight="1" x14ac:dyDescent="0.25">
      <c r="AV289" s="44"/>
      <c r="AW289" s="44"/>
      <c r="AX289" s="44"/>
      <c r="AY289" s="44"/>
      <c r="AZ289" s="44"/>
      <c r="BA289" s="44"/>
      <c r="BB289" s="44"/>
    </row>
    <row r="290" spans="48:54" ht="18" customHeight="1" x14ac:dyDescent="0.25">
      <c r="AV290" s="44"/>
      <c r="AW290" s="44"/>
      <c r="AX290" s="44"/>
      <c r="AY290" s="44"/>
      <c r="AZ290" s="44"/>
      <c r="BA290" s="44"/>
      <c r="BB290" s="44"/>
    </row>
    <row r="291" spans="48:54" ht="18" customHeight="1" x14ac:dyDescent="0.25">
      <c r="AV291" s="44"/>
      <c r="AW291" s="44"/>
      <c r="AX291" s="44"/>
      <c r="AY291" s="44"/>
      <c r="AZ291" s="44"/>
      <c r="BA291" s="44"/>
      <c r="BB291" s="44"/>
    </row>
    <row r="292" spans="48:54" ht="18" customHeight="1" x14ac:dyDescent="0.25">
      <c r="AV292" s="44"/>
      <c r="AW292" s="44"/>
      <c r="AX292" s="44"/>
      <c r="AY292" s="44"/>
      <c r="AZ292" s="44"/>
      <c r="BA292" s="44"/>
      <c r="BB292" s="44"/>
    </row>
    <row r="293" spans="48:54" ht="18" customHeight="1" x14ac:dyDescent="0.25">
      <c r="AV293" s="44"/>
      <c r="AW293" s="44"/>
      <c r="AX293" s="44"/>
      <c r="AY293" s="44"/>
      <c r="AZ293" s="44"/>
      <c r="BA293" s="44"/>
      <c r="BB293" s="44"/>
    </row>
    <row r="294" spans="48:54" ht="18" customHeight="1" x14ac:dyDescent="0.25">
      <c r="AV294" s="44"/>
      <c r="AW294" s="44"/>
      <c r="AX294" s="44"/>
      <c r="AY294" s="44"/>
      <c r="AZ294" s="44"/>
      <c r="BA294" s="44"/>
      <c r="BB294" s="44"/>
    </row>
    <row r="295" spans="48:54" ht="18" customHeight="1" x14ac:dyDescent="0.25">
      <c r="AV295" s="44"/>
      <c r="AW295" s="44"/>
      <c r="AX295" s="44"/>
      <c r="AY295" s="44"/>
      <c r="AZ295" s="44"/>
      <c r="BA295" s="44"/>
      <c r="BB295" s="44"/>
    </row>
    <row r="296" spans="48:54" ht="18" customHeight="1" x14ac:dyDescent="0.25">
      <c r="AV296" s="44"/>
      <c r="AW296" s="44"/>
      <c r="AX296" s="44"/>
      <c r="AY296" s="44"/>
      <c r="AZ296" s="44"/>
      <c r="BA296" s="44"/>
      <c r="BB296" s="44"/>
    </row>
    <row r="297" spans="48:54" ht="18" customHeight="1" x14ac:dyDescent="0.25">
      <c r="AV297" s="44"/>
      <c r="AW297" s="44"/>
      <c r="AX297" s="44"/>
      <c r="AY297" s="44"/>
      <c r="AZ297" s="44"/>
      <c r="BA297" s="44"/>
      <c r="BB297" s="44"/>
    </row>
    <row r="298" spans="48:54" ht="18" customHeight="1" x14ac:dyDescent="0.25">
      <c r="AV298" s="44"/>
      <c r="AW298" s="44"/>
      <c r="AX298" s="44"/>
      <c r="AY298" s="44"/>
      <c r="AZ298" s="44"/>
      <c r="BA298" s="44"/>
      <c r="BB298" s="44"/>
    </row>
    <row r="299" spans="48:54" ht="18" customHeight="1" x14ac:dyDescent="0.25">
      <c r="AV299" s="44"/>
      <c r="AW299" s="44"/>
      <c r="AX299" s="44"/>
      <c r="AY299" s="44"/>
      <c r="AZ299" s="44"/>
      <c r="BA299" s="44"/>
      <c r="BB299" s="44"/>
    </row>
    <row r="300" spans="48:54" ht="18" customHeight="1" x14ac:dyDescent="0.25">
      <c r="AV300" s="44"/>
      <c r="AW300" s="44"/>
      <c r="AX300" s="44"/>
      <c r="AY300" s="44"/>
      <c r="AZ300" s="44"/>
      <c r="BA300" s="44"/>
      <c r="BB300" s="44"/>
    </row>
    <row r="301" spans="48:54" ht="18" customHeight="1" x14ac:dyDescent="0.25">
      <c r="AV301" s="44"/>
      <c r="AW301" s="44"/>
      <c r="AX301" s="44"/>
      <c r="AY301" s="44"/>
      <c r="AZ301" s="44"/>
      <c r="BA301" s="44"/>
      <c r="BB301" s="44"/>
    </row>
    <row r="302" spans="48:54" ht="18" customHeight="1" x14ac:dyDescent="0.25">
      <c r="AV302" s="44"/>
      <c r="AW302" s="44"/>
      <c r="AX302" s="44"/>
      <c r="AY302" s="44"/>
      <c r="AZ302" s="44"/>
      <c r="BA302" s="44"/>
      <c r="BB302" s="44"/>
    </row>
    <row r="303" spans="48:54" ht="18" customHeight="1" x14ac:dyDescent="0.25">
      <c r="AV303" s="44"/>
      <c r="AW303" s="44"/>
      <c r="AX303" s="44"/>
      <c r="AY303" s="44"/>
      <c r="AZ303" s="44"/>
      <c r="BA303" s="44"/>
      <c r="BB303" s="44"/>
    </row>
  </sheetData>
  <mergeCells count="6">
    <mergeCell ref="I18:J18"/>
    <mergeCell ref="A1:AU1"/>
    <mergeCell ref="B2:D2"/>
    <mergeCell ref="I10:J10"/>
    <mergeCell ref="AW2:AY2"/>
    <mergeCell ref="AV1:BZ1"/>
  </mergeCells>
  <conditionalFormatting sqref="BG197:BG198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G205:BG206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G213:BG214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G221:BG222">
    <cfRule type="iconSet" priority="10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12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7" sqref="A7:E7"/>
    </sheetView>
  </sheetViews>
  <sheetFormatPr baseColWidth="10" defaultRowHeight="15" x14ac:dyDescent="0.25"/>
  <sheetData>
    <row r="1" spans="1:6" x14ac:dyDescent="0.25">
      <c r="A1">
        <v>7310</v>
      </c>
      <c r="B1">
        <v>7810</v>
      </c>
      <c r="C1">
        <v>7710</v>
      </c>
      <c r="D1">
        <v>7690</v>
      </c>
      <c r="E1">
        <v>7960</v>
      </c>
    </row>
    <row r="2" spans="1:6" x14ac:dyDescent="0.25">
      <c r="A2">
        <v>6780</v>
      </c>
      <c r="B2">
        <v>7120</v>
      </c>
      <c r="C2">
        <v>7440</v>
      </c>
      <c r="D2">
        <v>7900</v>
      </c>
      <c r="E2">
        <v>8260</v>
      </c>
    </row>
    <row r="3" spans="1:6" x14ac:dyDescent="0.25">
      <c r="A3">
        <v>7420</v>
      </c>
      <c r="B3">
        <v>7830</v>
      </c>
      <c r="C3">
        <v>7550</v>
      </c>
      <c r="D3">
        <v>7670</v>
      </c>
      <c r="E3">
        <v>7950</v>
      </c>
    </row>
    <row r="4" spans="1:6" x14ac:dyDescent="0.25">
      <c r="A4">
        <v>7120</v>
      </c>
      <c r="B4">
        <v>7800</v>
      </c>
      <c r="C4">
        <v>7810</v>
      </c>
      <c r="D4">
        <v>7620</v>
      </c>
      <c r="E4">
        <v>8050</v>
      </c>
    </row>
    <row r="5" spans="1:6" x14ac:dyDescent="0.25">
      <c r="A5">
        <v>7330</v>
      </c>
      <c r="B5">
        <v>7610</v>
      </c>
      <c r="C5">
        <v>7950</v>
      </c>
      <c r="D5">
        <v>7890</v>
      </c>
      <c r="E5">
        <v>7700</v>
      </c>
    </row>
    <row r="6" spans="1:6" x14ac:dyDescent="0.25">
      <c r="A6">
        <v>6880</v>
      </c>
      <c r="B6">
        <v>7920</v>
      </c>
      <c r="C6">
        <v>8100</v>
      </c>
      <c r="D6">
        <v>7850</v>
      </c>
      <c r="E6">
        <v>7960</v>
      </c>
    </row>
    <row r="7" spans="1:6" x14ac:dyDescent="0.25">
      <c r="A7">
        <f>SUM(A1:A6)</f>
        <v>42840</v>
      </c>
      <c r="B7">
        <f t="shared" ref="B7:D7" si="0">SUM(B1:B6)</f>
        <v>46090</v>
      </c>
      <c r="C7">
        <f t="shared" si="0"/>
        <v>46560</v>
      </c>
      <c r="D7">
        <f t="shared" si="0"/>
        <v>46620</v>
      </c>
      <c r="E7">
        <f>SUM(E1:E6)</f>
        <v>47880</v>
      </c>
    </row>
    <row r="8" spans="1:6" x14ac:dyDescent="0.25">
      <c r="A8">
        <f>A7/60</f>
        <v>714</v>
      </c>
      <c r="B8">
        <f t="shared" ref="B8:E8" si="1">B7/60</f>
        <v>768.16666666666663</v>
      </c>
      <c r="C8">
        <f t="shared" si="1"/>
        <v>776</v>
      </c>
      <c r="D8">
        <f t="shared" si="1"/>
        <v>777</v>
      </c>
      <c r="E8">
        <f t="shared" si="1"/>
        <v>798</v>
      </c>
      <c r="F8">
        <f>SUM(A8:E8)</f>
        <v>3833.1666666666665</v>
      </c>
    </row>
    <row r="9" spans="1:6" x14ac:dyDescent="0.25">
      <c r="F9">
        <f>F8/5</f>
        <v>766.63333333333333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10: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peso mach</vt:lpstr>
      <vt:lpstr>Hoja2</vt:lpstr>
      <vt:lpstr>Hoja1</vt:lpstr>
      <vt:lpstr>Hoja3</vt:lpstr>
      <vt:lpstr>'peso mach'!Área_de_impresión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Martinez</dc:creator>
  <cp:lastModifiedBy>Alabama</cp:lastModifiedBy>
  <cp:lastPrinted>2017-04-13T21:20:34Z</cp:lastPrinted>
  <dcterms:created xsi:type="dcterms:W3CDTF">2016-03-29T12:40:34Z</dcterms:created>
  <dcterms:modified xsi:type="dcterms:W3CDTF">2022-12-23T20:26:29Z</dcterms:modified>
</cp:coreProperties>
</file>