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Hoja1" sheetId="1" r:id="rId1"/>
    <sheet name="Hoja3" sheetId="3" r:id="rId2"/>
    <sheet name="Hoja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3" l="1"/>
  <c r="D7" i="3" l="1"/>
  <c r="D8" i="3"/>
  <c r="D9" i="3"/>
  <c r="G10" i="3"/>
  <c r="C7" i="3" l="1"/>
  <c r="C8" i="3"/>
  <c r="E8" i="3" s="1"/>
  <c r="F8" i="3" s="1"/>
  <c r="C9" i="3"/>
  <c r="E9" i="3" s="1"/>
  <c r="F9" i="3" s="1"/>
  <c r="C6" i="3"/>
  <c r="B10" i="3"/>
  <c r="C10" i="3" s="1"/>
  <c r="E7" i="3" l="1"/>
  <c r="F7" i="3" s="1"/>
  <c r="C8" i="2" l="1"/>
  <c r="E2" i="2"/>
  <c r="D8" i="2" l="1"/>
  <c r="D4" i="1"/>
  <c r="D5" i="1"/>
  <c r="D6" i="1"/>
  <c r="D3" i="1"/>
  <c r="F6" i="2" l="1"/>
  <c r="E8" i="2"/>
  <c r="F7" i="2"/>
  <c r="F4" i="2"/>
  <c r="F5" i="2"/>
  <c r="F8" i="2" l="1"/>
  <c r="D10" i="3" l="1"/>
  <c r="E10" i="3" s="1"/>
  <c r="E6" i="3"/>
  <c r="F6" i="3" s="1"/>
  <c r="F10" i="3" s="1"/>
  <c r="H10" i="3" l="1"/>
  <c r="H11" i="3" s="1"/>
  <c r="H12" i="3" s="1"/>
  <c r="F11" i="3"/>
</calcChain>
</file>

<file path=xl/sharedStrings.xml><?xml version="1.0" encoding="utf-8"?>
<sst xmlns="http://schemas.openxmlformats.org/spreadsheetml/2006/main" count="37" uniqueCount="24">
  <si>
    <t xml:space="preserve">Caseta </t>
  </si>
  <si>
    <t>A</t>
  </si>
  <si>
    <t>B</t>
  </si>
  <si>
    <t>D</t>
  </si>
  <si>
    <t>C</t>
  </si>
  <si>
    <t>No de aves</t>
  </si>
  <si>
    <t>gramos</t>
  </si>
  <si>
    <r>
      <t xml:space="preserve">Por favor dar tratamiento desde el 25 de mayo al 28 de mayo , neutralizar agua desde el 24 de mayo hasta el 29 de mayo      </t>
    </r>
    <r>
      <rPr>
        <sz val="11"/>
        <color rgb="FFFF0000"/>
        <rFont val="Calibri"/>
        <family val="2"/>
        <scheme val="minor"/>
      </rPr>
      <t xml:space="preserve">     Anexar la observacion en el informe diario.                                                                                                           </t>
    </r>
  </si>
  <si>
    <t>FECHA</t>
  </si>
  <si>
    <t>TOTAL</t>
  </si>
  <si>
    <t>Caseta</t>
  </si>
  <si>
    <t>Saldo aves</t>
  </si>
  <si>
    <t>Gramos</t>
  </si>
  <si>
    <t>Total</t>
  </si>
  <si>
    <t>MODULO 3</t>
  </si>
  <si>
    <t>Aves</t>
  </si>
  <si>
    <t>Gr</t>
  </si>
  <si>
    <t>Floramax</t>
  </si>
  <si>
    <t>Dia 2</t>
  </si>
  <si>
    <t>Cada 10mil</t>
  </si>
  <si>
    <r>
      <t xml:space="preserve">Por favor escribir en el informe diario la anotacion de que se esta aplicando producto en agua (Probiotico </t>
    </r>
    <r>
      <rPr>
        <b/>
        <sz val="20"/>
        <color theme="1"/>
        <rFont val="Calibri"/>
        <family val="2"/>
        <scheme val="minor"/>
      </rPr>
      <t>FloraMax®-B11</t>
    </r>
    <r>
      <rPr>
        <sz val="20"/>
        <color theme="1"/>
        <rFont val="Calibri"/>
        <family val="2"/>
        <scheme val="minor"/>
      </rPr>
      <t>)</t>
    </r>
  </si>
  <si>
    <t>La dosificacion en gramos se debe proporcionar en el agua de bebida durante DOS dias</t>
  </si>
  <si>
    <t>Dia 1</t>
  </si>
  <si>
    <t>Neutralizar agua de bebida de las aves del 19 - 20 de Octubre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</si>
</sst>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9" tint="-0.499984740745262"/>
      <name val="Calibri"/>
      <family val="2"/>
      <scheme val="minor"/>
    </font>
    <font>
      <b/>
      <sz val="24"/>
      <color theme="9" tint="0.79998168889431442"/>
      <name val="Calibri"/>
      <family val="2"/>
      <scheme val="minor"/>
    </font>
    <font>
      <b/>
      <sz val="18"/>
      <color theme="9" tint="0.79998168889431442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28"/>
      <color theme="9" tint="-0.499984740745262"/>
      <name val="Calibri"/>
      <family val="2"/>
      <scheme val="minor"/>
    </font>
    <font>
      <sz val="24"/>
      <color theme="1"/>
      <name val="Calibri"/>
      <family val="2"/>
      <scheme val="minor"/>
    </font>
    <font>
      <sz val="28"/>
      <color theme="9" tint="0.79998168889431442"/>
      <name val="Calibri"/>
      <family val="2"/>
      <scheme val="minor"/>
    </font>
    <font>
      <b/>
      <sz val="28"/>
      <color theme="7" tint="-0.499984740745262"/>
      <name val="Calibri"/>
      <family val="2"/>
      <scheme val="minor"/>
    </font>
    <font>
      <sz val="28"/>
      <color theme="7" tint="-0.499984740745262"/>
      <name val="Calibri"/>
      <family val="2"/>
      <scheme val="minor"/>
    </font>
    <font>
      <sz val="36"/>
      <color theme="7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9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5" borderId="10" xfId="0" applyFill="1" applyBorder="1"/>
    <xf numFmtId="0" fontId="0" fillId="6" borderId="10" xfId="0" applyFill="1" applyBorder="1"/>
    <xf numFmtId="0" fontId="0" fillId="3" borderId="12" xfId="0" applyFill="1" applyBorder="1"/>
    <xf numFmtId="0" fontId="0" fillId="4" borderId="15" xfId="0" applyFill="1" applyBorder="1"/>
    <xf numFmtId="0" fontId="0" fillId="0" borderId="16" xfId="0" applyBorder="1"/>
    <xf numFmtId="0" fontId="0" fillId="0" borderId="17" xfId="0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8" fillId="7" borderId="29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5" xfId="0" applyFont="1" applyFill="1" applyBorder="1" applyAlignment="1">
      <alignment horizontal="center" vertical="center"/>
    </xf>
    <xf numFmtId="0" fontId="2" fillId="9" borderId="21" xfId="0" applyFont="1" applyFill="1" applyBorder="1" applyAlignment="1">
      <alignment horizontal="center" vertical="center"/>
    </xf>
    <xf numFmtId="164" fontId="11" fillId="9" borderId="28" xfId="0" applyNumberFormat="1" applyFont="1" applyFill="1" applyBorder="1" applyAlignment="1">
      <alignment horizontal="center" vertical="center"/>
    </xf>
    <xf numFmtId="1" fontId="11" fillId="9" borderId="36" xfId="0" applyNumberFormat="1" applyFont="1" applyFill="1" applyBorder="1" applyAlignment="1">
      <alignment horizontal="center" vertical="center"/>
    </xf>
    <xf numFmtId="0" fontId="3" fillId="8" borderId="22" xfId="0" applyFont="1" applyFill="1" applyBorder="1" applyAlignment="1">
      <alignment horizontal="center" vertical="center"/>
    </xf>
    <xf numFmtId="14" fontId="4" fillId="8" borderId="23" xfId="0" applyNumberFormat="1" applyFont="1" applyFill="1" applyBorder="1" applyAlignment="1">
      <alignment horizontal="center" vertical="center" wrapText="1"/>
    </xf>
    <xf numFmtId="14" fontId="4" fillId="8" borderId="24" xfId="0" applyNumberFormat="1" applyFont="1" applyFill="1" applyBorder="1" applyAlignment="1">
      <alignment horizontal="center" vertical="center" wrapText="1"/>
    </xf>
    <xf numFmtId="164" fontId="9" fillId="7" borderId="18" xfId="0" applyNumberFormat="1" applyFont="1" applyFill="1" applyBorder="1" applyAlignment="1">
      <alignment horizontal="center" vertical="center"/>
    </xf>
    <xf numFmtId="164" fontId="9" fillId="7" borderId="19" xfId="0" applyNumberFormat="1" applyFont="1" applyFill="1" applyBorder="1" applyAlignment="1">
      <alignment horizontal="center" vertical="center"/>
    </xf>
    <xf numFmtId="0" fontId="6" fillId="7" borderId="26" xfId="0" applyFont="1" applyFill="1" applyBorder="1" applyAlignment="1">
      <alignment horizontal="center"/>
    </xf>
    <xf numFmtId="0" fontId="6" fillId="7" borderId="27" xfId="0" applyFont="1" applyFill="1" applyBorder="1" applyAlignment="1">
      <alignment horizontal="center"/>
    </xf>
    <xf numFmtId="0" fontId="7" fillId="7" borderId="18" xfId="0" applyFont="1" applyFill="1" applyBorder="1" applyAlignment="1">
      <alignment horizontal="center" wrapText="1"/>
    </xf>
    <xf numFmtId="0" fontId="7" fillId="7" borderId="19" xfId="0" applyFont="1" applyFill="1" applyBorder="1" applyAlignment="1">
      <alignment horizontal="center" wrapText="1"/>
    </xf>
    <xf numFmtId="0" fontId="12" fillId="0" borderId="30" xfId="0" applyFont="1" applyBorder="1" applyAlignment="1">
      <alignment horizontal="center" vertical="center"/>
    </xf>
    <xf numFmtId="164" fontId="13" fillId="0" borderId="15" xfId="0" applyNumberFormat="1" applyFont="1" applyBorder="1" applyAlignment="1">
      <alignment horizontal="center" vertical="center"/>
    </xf>
    <xf numFmtId="164" fontId="13" fillId="0" borderId="16" xfId="0" applyNumberFormat="1" applyFont="1" applyBorder="1" applyAlignment="1">
      <alignment horizontal="center" vertical="center"/>
    </xf>
    <xf numFmtId="164" fontId="13" fillId="0" borderId="31" xfId="0" applyNumberFormat="1" applyFont="1" applyBorder="1" applyAlignment="1">
      <alignment horizontal="center" vertical="center"/>
    </xf>
    <xf numFmtId="0" fontId="12" fillId="4" borderId="33" xfId="0" applyFont="1" applyFill="1" applyBorder="1" applyAlignment="1">
      <alignment horizontal="center" vertical="center"/>
    </xf>
    <xf numFmtId="164" fontId="13" fillId="4" borderId="10" xfId="0" applyNumberFormat="1" applyFont="1" applyFill="1" applyBorder="1" applyAlignment="1">
      <alignment horizontal="center" vertical="center"/>
    </xf>
    <xf numFmtId="164" fontId="13" fillId="4" borderId="9" xfId="0" applyNumberFormat="1" applyFont="1" applyFill="1" applyBorder="1" applyAlignment="1">
      <alignment horizontal="center" vertical="center"/>
    </xf>
    <xf numFmtId="164" fontId="13" fillId="4" borderId="34" xfId="0" applyNumberFormat="1" applyFont="1" applyFill="1" applyBorder="1" applyAlignment="1">
      <alignment horizontal="center" vertical="center"/>
    </xf>
    <xf numFmtId="0" fontId="12" fillId="0" borderId="33" xfId="0" applyFont="1" applyBorder="1" applyAlignment="1">
      <alignment horizontal="center" vertical="center"/>
    </xf>
    <xf numFmtId="164" fontId="13" fillId="0" borderId="10" xfId="0" applyNumberFormat="1" applyFont="1" applyBorder="1" applyAlignment="1">
      <alignment horizontal="center" vertical="center"/>
    </xf>
    <xf numFmtId="164" fontId="13" fillId="0" borderId="9" xfId="0" applyNumberFormat="1" applyFont="1" applyBorder="1" applyAlignment="1">
      <alignment horizontal="center" vertical="center"/>
    </xf>
    <xf numFmtId="164" fontId="13" fillId="0" borderId="3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Alignment="1">
      <alignment horizontal="center"/>
    </xf>
    <xf numFmtId="14" fontId="4" fillId="8" borderId="25" xfId="0" applyNumberFormat="1" applyFont="1" applyFill="1" applyBorder="1" applyAlignment="1">
      <alignment horizontal="center" vertical="center" wrapText="1"/>
    </xf>
    <xf numFmtId="14" fontId="4" fillId="8" borderId="28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14" fillId="7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"/>
  <sheetViews>
    <sheetView view="pageBreakPreview" zoomScale="60" zoomScaleNormal="64" workbookViewId="0">
      <selection activeCell="O1" sqref="O1"/>
    </sheetView>
  </sheetViews>
  <sheetFormatPr baseColWidth="10" defaultColWidth="13.140625" defaultRowHeight="110.25" customHeight="1" x14ac:dyDescent="0.25"/>
  <sheetData>
    <row r="1" spans="2:9" ht="110.25" customHeight="1" thickBot="1" x14ac:dyDescent="0.3"/>
    <row r="2" spans="2:9" ht="110.25" customHeight="1" thickBot="1" x14ac:dyDescent="0.3">
      <c r="B2" s="11" t="s">
        <v>0</v>
      </c>
      <c r="C2" s="12" t="s">
        <v>5</v>
      </c>
      <c r="D2" s="13" t="s">
        <v>6</v>
      </c>
      <c r="F2" s="43" t="s">
        <v>7</v>
      </c>
      <c r="G2" s="44"/>
      <c r="H2" s="44"/>
      <c r="I2" s="45"/>
    </row>
    <row r="3" spans="2:9" ht="110.25" customHeight="1" x14ac:dyDescent="0.25">
      <c r="B3" s="8" t="s">
        <v>1</v>
      </c>
      <c r="C3" s="9">
        <v>6736</v>
      </c>
      <c r="D3" s="10">
        <f>(C3/1000)*20</f>
        <v>134.72</v>
      </c>
      <c r="F3" s="46"/>
      <c r="G3" s="47"/>
      <c r="H3" s="47"/>
      <c r="I3" s="48"/>
    </row>
    <row r="4" spans="2:9" ht="110.25" customHeight="1" thickBot="1" x14ac:dyDescent="0.3">
      <c r="B4" s="5" t="s">
        <v>2</v>
      </c>
      <c r="C4" s="1">
        <v>6236</v>
      </c>
      <c r="D4" s="2">
        <f t="shared" ref="D4:D6" si="0">(C4/1000)*20</f>
        <v>124.72</v>
      </c>
      <c r="F4" s="49"/>
      <c r="G4" s="50"/>
      <c r="H4" s="50"/>
      <c r="I4" s="51"/>
    </row>
    <row r="5" spans="2:9" ht="110.25" customHeight="1" x14ac:dyDescent="0.25">
      <c r="B5" s="6" t="s">
        <v>4</v>
      </c>
      <c r="C5" s="1">
        <v>3240</v>
      </c>
      <c r="D5" s="2">
        <f t="shared" si="0"/>
        <v>64.800000000000011</v>
      </c>
    </row>
    <row r="6" spans="2:9" ht="110.25" customHeight="1" thickBot="1" x14ac:dyDescent="0.3">
      <c r="B6" s="7" t="s">
        <v>3</v>
      </c>
      <c r="C6" s="3">
        <v>6121</v>
      </c>
      <c r="D6" s="4">
        <f t="shared" si="0"/>
        <v>122.42000000000002</v>
      </c>
    </row>
  </sheetData>
  <mergeCells count="1">
    <mergeCell ref="F2:I4"/>
  </mergeCells>
  <pageMargins left="0.7" right="0.7" top="0.75" bottom="0.75" header="0.3" footer="0.3"/>
  <pageSetup scale="7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E23" sqref="E23:E24"/>
    </sheetView>
  </sheetViews>
  <sheetFormatPr baseColWidth="10" defaultRowHeight="15" x14ac:dyDescent="0.25"/>
  <cols>
    <col min="4" max="4" width="15" bestFit="1" customWidth="1"/>
  </cols>
  <sheetData>
    <row r="1" spans="1:8" x14ac:dyDescent="0.25">
      <c r="A1" s="52" t="s">
        <v>17</v>
      </c>
      <c r="B1" s="52"/>
    </row>
    <row r="2" spans="1:8" x14ac:dyDescent="0.25">
      <c r="A2" t="s">
        <v>15</v>
      </c>
      <c r="B2" t="s">
        <v>16</v>
      </c>
    </row>
    <row r="3" spans="1:8" x14ac:dyDescent="0.25">
      <c r="A3">
        <v>10000</v>
      </c>
      <c r="B3">
        <v>60</v>
      </c>
    </row>
    <row r="4" spans="1:8" x14ac:dyDescent="0.25">
      <c r="D4" s="52" t="s">
        <v>12</v>
      </c>
      <c r="E4" s="52"/>
      <c r="F4" s="52"/>
    </row>
    <row r="5" spans="1:8" x14ac:dyDescent="0.25">
      <c r="A5" t="s">
        <v>10</v>
      </c>
      <c r="B5" t="s">
        <v>15</v>
      </c>
      <c r="C5" t="s">
        <v>19</v>
      </c>
      <c r="D5" s="41" t="s">
        <v>22</v>
      </c>
      <c r="E5" s="41" t="s">
        <v>18</v>
      </c>
      <c r="F5" t="s">
        <v>13</v>
      </c>
    </row>
    <row r="6" spans="1:8" x14ac:dyDescent="0.25">
      <c r="A6" t="s">
        <v>1</v>
      </c>
      <c r="B6">
        <v>3747</v>
      </c>
      <c r="C6" s="42">
        <f>B6/$A$3</f>
        <v>0.37469999999999998</v>
      </c>
      <c r="D6" s="42">
        <f>C6*$B$3</f>
        <v>22.481999999999999</v>
      </c>
      <c r="E6" s="42">
        <f>D6</f>
        <v>22.481999999999999</v>
      </c>
      <c r="F6" s="42">
        <f>E6+D6</f>
        <v>44.963999999999999</v>
      </c>
    </row>
    <row r="7" spans="1:8" x14ac:dyDescent="0.25">
      <c r="A7" t="s">
        <v>2</v>
      </c>
      <c r="B7">
        <v>5102</v>
      </c>
      <c r="C7" s="42">
        <f t="shared" ref="C7:C9" si="0">B7/$A$3</f>
        <v>0.51019999999999999</v>
      </c>
      <c r="D7" s="42">
        <f t="shared" ref="D7:D9" si="1">C7*$B$3+4.119</f>
        <v>34.730999999999995</v>
      </c>
      <c r="E7" s="42">
        <f t="shared" ref="E7:E10" si="2">D7</f>
        <v>34.730999999999995</v>
      </c>
      <c r="F7" s="42">
        <f t="shared" ref="F7:F9" si="3">E7+D7</f>
        <v>69.461999999999989</v>
      </c>
    </row>
    <row r="8" spans="1:8" x14ac:dyDescent="0.25">
      <c r="A8" t="s">
        <v>4</v>
      </c>
      <c r="B8">
        <v>3612</v>
      </c>
      <c r="C8" s="42">
        <f t="shared" si="0"/>
        <v>0.36120000000000002</v>
      </c>
      <c r="D8" s="42">
        <f t="shared" si="1"/>
        <v>25.791</v>
      </c>
      <c r="E8" s="42">
        <f t="shared" si="2"/>
        <v>25.791</v>
      </c>
      <c r="F8" s="42">
        <f t="shared" si="3"/>
        <v>51.582000000000001</v>
      </c>
    </row>
    <row r="9" spans="1:8" x14ac:dyDescent="0.25">
      <c r="A9" t="s">
        <v>3</v>
      </c>
      <c r="B9">
        <v>4793</v>
      </c>
      <c r="C9" s="42">
        <f t="shared" si="0"/>
        <v>0.4793</v>
      </c>
      <c r="D9" s="42">
        <f t="shared" si="1"/>
        <v>32.876999999999995</v>
      </c>
      <c r="E9" s="42">
        <f t="shared" si="2"/>
        <v>32.876999999999995</v>
      </c>
      <c r="F9" s="42">
        <f t="shared" si="3"/>
        <v>65.753999999999991</v>
      </c>
    </row>
    <row r="10" spans="1:8" x14ac:dyDescent="0.25">
      <c r="B10">
        <f>SUM(B6:B9)</f>
        <v>17254</v>
      </c>
      <c r="C10" s="42">
        <f>B10/$A$3</f>
        <v>1.7254</v>
      </c>
      <c r="D10" s="42">
        <f>SUM(D6:D9)</f>
        <v>115.88099999999999</v>
      </c>
      <c r="E10" s="42">
        <f t="shared" si="2"/>
        <v>115.88099999999999</v>
      </c>
      <c r="F10" s="42">
        <f>SUM(F6:F9)</f>
        <v>231.76199999999997</v>
      </c>
      <c r="G10">
        <f>B3*4</f>
        <v>240</v>
      </c>
      <c r="H10" s="42">
        <f>G10-F10</f>
        <v>8.238000000000028</v>
      </c>
    </row>
    <row r="11" spans="1:8" x14ac:dyDescent="0.25">
      <c r="F11" s="42">
        <f>F10/B3</f>
        <v>3.8626999999999994</v>
      </c>
      <c r="H11">
        <f>H10/2</f>
        <v>4.119000000000014</v>
      </c>
    </row>
    <row r="12" spans="1:8" x14ac:dyDescent="0.25">
      <c r="H12">
        <f>H11/4</f>
        <v>1.0297500000000035</v>
      </c>
    </row>
    <row r="13" spans="1:8" x14ac:dyDescent="0.25">
      <c r="D13" s="42"/>
    </row>
  </sheetData>
  <mergeCells count="2">
    <mergeCell ref="A1:B1"/>
    <mergeCell ref="D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8"/>
  <sheetViews>
    <sheetView view="pageBreakPreview" zoomScale="60" zoomScaleNormal="70" workbookViewId="0">
      <selection activeCell="G7" sqref="G7:H8"/>
    </sheetView>
  </sheetViews>
  <sheetFormatPr baseColWidth="10" defaultRowHeight="15" x14ac:dyDescent="0.25"/>
  <cols>
    <col min="1" max="1" width="4.85546875" customWidth="1"/>
    <col min="2" max="2" width="12.140625" bestFit="1" customWidth="1"/>
    <col min="3" max="3" width="18.7109375" bestFit="1" customWidth="1"/>
    <col min="4" max="5" width="20.42578125" customWidth="1"/>
    <col min="6" max="6" width="17.28515625" customWidth="1"/>
    <col min="7" max="8" width="22.5703125" customWidth="1"/>
  </cols>
  <sheetData>
    <row r="1" spans="2:8" ht="47.25" thickBot="1" x14ac:dyDescent="0.3">
      <c r="B1" s="61" t="s">
        <v>14</v>
      </c>
      <c r="C1" s="61"/>
      <c r="D1" s="61"/>
      <c r="E1" s="61"/>
      <c r="F1" s="61"/>
      <c r="G1" s="61"/>
      <c r="H1" s="61"/>
    </row>
    <row r="2" spans="2:8" ht="67.5" customHeight="1" thickBot="1" x14ac:dyDescent="0.3">
      <c r="B2" s="17"/>
      <c r="C2" s="20" t="s">
        <v>8</v>
      </c>
      <c r="D2" s="21">
        <v>45584</v>
      </c>
      <c r="E2" s="22">
        <f>D2+1</f>
        <v>45585</v>
      </c>
      <c r="F2" s="53" t="s">
        <v>9</v>
      </c>
      <c r="G2" s="55" t="s">
        <v>20</v>
      </c>
      <c r="H2" s="56"/>
    </row>
    <row r="3" spans="2:8" ht="35.25" customHeight="1" thickBot="1" x14ac:dyDescent="0.45">
      <c r="B3" s="25" t="s">
        <v>10</v>
      </c>
      <c r="C3" s="26" t="s">
        <v>11</v>
      </c>
      <c r="D3" s="27" t="s">
        <v>12</v>
      </c>
      <c r="E3" s="28" t="s">
        <v>12</v>
      </c>
      <c r="F3" s="54"/>
      <c r="G3" s="57"/>
      <c r="H3" s="58"/>
    </row>
    <row r="4" spans="2:8" ht="60" customHeight="1" x14ac:dyDescent="0.25">
      <c r="B4" s="14" t="s">
        <v>1</v>
      </c>
      <c r="C4" s="29">
        <v>3747</v>
      </c>
      <c r="D4" s="30">
        <v>26.600999999999999</v>
      </c>
      <c r="E4" s="31">
        <v>26.600999999999999</v>
      </c>
      <c r="F4" s="32">
        <f>SUM(D4:E4)</f>
        <v>53.201999999999998</v>
      </c>
      <c r="G4" s="57"/>
      <c r="H4" s="58"/>
    </row>
    <row r="5" spans="2:8" ht="61.5" x14ac:dyDescent="0.25">
      <c r="B5" s="15" t="s">
        <v>2</v>
      </c>
      <c r="C5" s="33">
        <v>5102</v>
      </c>
      <c r="D5" s="34">
        <v>34.730999999999995</v>
      </c>
      <c r="E5" s="35">
        <v>34.730999999999995</v>
      </c>
      <c r="F5" s="36">
        <f>SUM(D5:E5)</f>
        <v>69.461999999999989</v>
      </c>
      <c r="G5" s="57" t="s">
        <v>23</v>
      </c>
      <c r="H5" s="58"/>
    </row>
    <row r="6" spans="2:8" ht="61.5" x14ac:dyDescent="0.25">
      <c r="B6" s="15" t="s">
        <v>4</v>
      </c>
      <c r="C6" s="37">
        <v>3612</v>
      </c>
      <c r="D6" s="38">
        <v>25.791</v>
      </c>
      <c r="E6" s="39">
        <v>25.791</v>
      </c>
      <c r="F6" s="40">
        <f>SUM(D6:E6)</f>
        <v>51.582000000000001</v>
      </c>
      <c r="G6" s="57"/>
      <c r="H6" s="58"/>
    </row>
    <row r="7" spans="2:8" ht="62.25" customHeight="1" thickBot="1" x14ac:dyDescent="0.3">
      <c r="B7" s="15" t="s">
        <v>3</v>
      </c>
      <c r="C7" s="33">
        <v>4793</v>
      </c>
      <c r="D7" s="34">
        <v>32.876999999999995</v>
      </c>
      <c r="E7" s="35">
        <v>32.876999999999995</v>
      </c>
      <c r="F7" s="36">
        <f>SUM(D7:E7)</f>
        <v>65.753999999999991</v>
      </c>
      <c r="G7" s="57" t="s">
        <v>21</v>
      </c>
      <c r="H7" s="58"/>
    </row>
    <row r="8" spans="2:8" ht="36.75" thickBot="1" x14ac:dyDescent="0.3">
      <c r="B8" s="16" t="s">
        <v>13</v>
      </c>
      <c r="C8" s="19">
        <f>SUM(C4:C7)</f>
        <v>17254</v>
      </c>
      <c r="D8" s="23">
        <f>SUM(D4:D7)</f>
        <v>119.99999999999999</v>
      </c>
      <c r="E8" s="24">
        <f>SUM(E4:E7)</f>
        <v>119.99999999999999</v>
      </c>
      <c r="F8" s="18">
        <f>SUM(F4:F7)</f>
        <v>239.99999999999997</v>
      </c>
      <c r="G8" s="59"/>
      <c r="H8" s="60"/>
    </row>
  </sheetData>
  <mergeCells count="5">
    <mergeCell ref="F2:F3"/>
    <mergeCell ref="G2:H4"/>
    <mergeCell ref="G5:H6"/>
    <mergeCell ref="G7:H8"/>
    <mergeCell ref="B1:H1"/>
  </mergeCells>
  <pageMargins left="0.7" right="0.7" top="0.75" bottom="0.75" header="0.3" footer="0.3"/>
  <pageSetup scale="56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2024-11-01T13:35:09Z</dcterms:modified>
</cp:coreProperties>
</file>