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4" activeTab="84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IMPRIMIR" sheetId="78" r:id="rId85"/>
    <sheet name="SEM 58" sheetId="88" r:id="rId86"/>
    <sheet name="Copia Jose1" sheetId="80" state="hidden" r:id="rId87"/>
    <sheet name="Copia Jose1 (2)" sheetId="81" state="hidden" r:id="rId88"/>
  </sheets>
  <definedNames>
    <definedName name="_xlnm.Print_Area" localSheetId="86">'Copia Jose1'!$A$1:$X$55</definedName>
    <definedName name="_xlnm.Print_Area" localSheetId="87">'Copia Jose1 (2)'!$A$1:$X$55</definedName>
    <definedName name="_xlnm.Print_Area" localSheetId="84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5">'SEM 58'!$A$1:$W$63</definedName>
    <definedName name="Z_A982066E_1B99_4AE0_B540_2DC8BAEEB432_.wvu.PrintArea" localSheetId="86" hidden="1">'Copia Jose1'!$A$1:$X$55</definedName>
    <definedName name="Z_A982066E_1B99_4AE0_B540_2DC8BAEEB432_.wvu.PrintArea" localSheetId="87" hidden="1">'Copia Jose1 (2)'!$A$1:$X$55</definedName>
    <definedName name="Z_A982066E_1B99_4AE0_B540_2DC8BAEEB432_.wvu.PrintArea" localSheetId="84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5" hidden="1">'SEM 58'!$A$1:$W$63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" i="88" l="1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S21" i="88" l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S22" i="88"/>
  <c r="S23" i="88" s="1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P49" i="78"/>
  <c r="E47" i="78"/>
  <c r="S28" i="78"/>
  <c r="P35" i="78"/>
  <c r="X15" i="78"/>
  <c r="D51" i="78"/>
  <c r="M51" i="78"/>
  <c r="X55" i="78"/>
  <c r="J55" i="78"/>
  <c r="K15" i="78"/>
  <c r="G47" i="78"/>
  <c r="F32" i="78"/>
  <c r="R35" i="78"/>
  <c r="D31" i="78"/>
  <c r="G16" i="78"/>
  <c r="P53" i="78"/>
  <c r="H54" i="78"/>
  <c r="U54" i="78"/>
  <c r="Q16" i="78"/>
  <c r="P54" i="78"/>
  <c r="Q12" i="78"/>
  <c r="S50" i="78"/>
  <c r="U16" i="78"/>
  <c r="R15" i="78"/>
  <c r="H11" i="78"/>
  <c r="E13" i="78"/>
  <c r="O48" i="78"/>
  <c r="M14" i="78"/>
  <c r="T52" i="78"/>
  <c r="H28" i="78"/>
  <c r="T51" i="78"/>
  <c r="O53" i="78"/>
  <c r="L50" i="78"/>
  <c r="R28" i="78"/>
  <c r="N49" i="78"/>
  <c r="C13" i="78"/>
  <c r="T17" i="78"/>
  <c r="W15" i="78"/>
  <c r="N12" i="78"/>
  <c r="P50" i="78"/>
  <c r="X51" i="78"/>
  <c r="X14" i="78"/>
  <c r="L13" i="78"/>
  <c r="R30" i="78"/>
  <c r="Q30" i="78"/>
  <c r="K14" i="78"/>
  <c r="O31" i="78"/>
  <c r="Q54" i="78"/>
  <c r="C17" i="78"/>
  <c r="H15" i="78"/>
  <c r="O47" i="78"/>
  <c r="U17" i="78"/>
  <c r="O54" i="78"/>
  <c r="D32" i="78"/>
  <c r="E16" i="78"/>
  <c r="T16" i="78"/>
  <c r="P34" i="78"/>
  <c r="I29" i="78"/>
  <c r="W53" i="78"/>
  <c r="D13" i="78"/>
  <c r="D27" i="78"/>
  <c r="Q34" i="78"/>
  <c r="I53" i="78"/>
  <c r="F49" i="78"/>
  <c r="I13" i="78"/>
  <c r="G31" i="78"/>
  <c r="J48" i="78"/>
  <c r="S31" i="78"/>
  <c r="E33" i="78"/>
  <c r="C12" i="78"/>
  <c r="F33" i="78"/>
  <c r="G53" i="78"/>
  <c r="Q55" i="78"/>
  <c r="Q52" i="78"/>
  <c r="T49" i="78"/>
  <c r="U12" i="78"/>
  <c r="U53" i="78"/>
  <c r="J17" i="78"/>
  <c r="P33" i="78"/>
  <c r="I14" i="78"/>
  <c r="Q32" i="78"/>
  <c r="J51" i="78"/>
  <c r="I16" i="78"/>
  <c r="K17" i="78"/>
  <c r="S55" i="78"/>
  <c r="E52" i="78"/>
  <c r="T47" i="78"/>
  <c r="W51" i="78"/>
  <c r="T29" i="78"/>
  <c r="R55" i="78"/>
  <c r="E31" i="78"/>
  <c r="F51" i="78"/>
  <c r="X52" i="78"/>
  <c r="U48" i="78"/>
  <c r="H27" i="78"/>
  <c r="R12" i="78"/>
  <c r="J47" i="78"/>
  <c r="O27" i="78"/>
  <c r="W47" i="78"/>
  <c r="R33" i="78"/>
  <c r="O12" i="78"/>
  <c r="K54" i="78"/>
  <c r="T54" i="78"/>
  <c r="E30" i="78"/>
  <c r="I52" i="78"/>
  <c r="H12" i="78"/>
  <c r="M50" i="78"/>
  <c r="S27" i="78"/>
  <c r="R31" i="78"/>
  <c r="V50" i="78"/>
  <c r="P12" i="78"/>
  <c r="S13" i="78"/>
  <c r="G52" i="78"/>
  <c r="S14" i="78"/>
  <c r="N15" i="78"/>
  <c r="O34" i="78"/>
  <c r="D30" i="78"/>
  <c r="K49" i="78"/>
  <c r="E48" i="78"/>
  <c r="M13" i="78"/>
  <c r="F55" i="78"/>
  <c r="T28" i="78"/>
  <c r="W55" i="78"/>
  <c r="D11" i="78"/>
  <c r="S53" i="78"/>
  <c r="O15" i="78"/>
  <c r="J52" i="78"/>
  <c r="W13" i="78"/>
  <c r="L12" i="78"/>
  <c r="P32" i="78"/>
  <c r="I11" i="78"/>
  <c r="J49" i="78"/>
  <c r="S32" i="78"/>
  <c r="R11" i="78"/>
  <c r="N16" i="78"/>
  <c r="G48" i="78"/>
  <c r="V55" i="78"/>
  <c r="I30" i="78"/>
  <c r="Q48" i="78"/>
  <c r="Q15" i="78"/>
  <c r="I55" i="78"/>
  <c r="W49" i="78"/>
  <c r="E53" i="78"/>
  <c r="F13" i="78"/>
  <c r="T27" i="78"/>
  <c r="M49" i="78"/>
  <c r="U50" i="78"/>
  <c r="K11" i="78"/>
  <c r="K13" i="78"/>
  <c r="E32" i="78"/>
  <c r="D55" i="78"/>
  <c r="M53" i="78"/>
  <c r="D50" i="78"/>
  <c r="I15" i="78"/>
  <c r="H31" i="78"/>
  <c r="I17" i="78"/>
  <c r="O28" i="78"/>
  <c r="T30" i="78"/>
  <c r="M16" i="78"/>
  <c r="G49" i="78"/>
  <c r="J11" i="78"/>
  <c r="N17" i="78"/>
  <c r="Q29" i="78"/>
  <c r="N53" i="78"/>
  <c r="V53" i="78"/>
  <c r="F35" i="78"/>
  <c r="M47" i="78"/>
  <c r="R53" i="78"/>
  <c r="J54" i="78"/>
  <c r="W50" i="78"/>
  <c r="O51" i="78"/>
  <c r="D14" i="78"/>
  <c r="I51" i="78"/>
  <c r="D28" i="78"/>
  <c r="S16" i="78"/>
  <c r="R54" i="78"/>
  <c r="J50" i="78"/>
  <c r="T13" i="78"/>
  <c r="R49" i="78"/>
  <c r="S47" i="78"/>
  <c r="F15" i="78"/>
  <c r="H49" i="78"/>
  <c r="O55" i="78"/>
  <c r="P52" i="78"/>
  <c r="T33" i="78"/>
  <c r="D15" i="78"/>
  <c r="V47" i="78"/>
  <c r="D12" i="78"/>
  <c r="P27" i="78"/>
  <c r="X48" i="78"/>
  <c r="X54" i="78"/>
  <c r="K53" i="78"/>
  <c r="D16" i="78"/>
  <c r="W11" i="78"/>
  <c r="L48" i="78"/>
  <c r="T14" i="78"/>
  <c r="V11" i="78"/>
  <c r="M54" i="78"/>
  <c r="F54" i="78"/>
  <c r="P13" i="78"/>
  <c r="E35" i="78"/>
  <c r="U55" i="78"/>
  <c r="X47" i="78"/>
  <c r="M48" i="78"/>
  <c r="V16" i="78"/>
  <c r="G14" i="78"/>
  <c r="J12" i="78"/>
  <c r="E51" i="78"/>
  <c r="V51" i="78"/>
  <c r="X50" i="78"/>
  <c r="W52" i="78"/>
  <c r="Q13" i="78"/>
  <c r="H17" i="78"/>
  <c r="G32" i="78"/>
  <c r="S17" i="78"/>
  <c r="X13" i="78"/>
  <c r="T31" i="78"/>
  <c r="F53" i="78"/>
  <c r="F48" i="78"/>
  <c r="H29" i="78"/>
  <c r="E54" i="78"/>
  <c r="V13" i="78"/>
  <c r="J16" i="78"/>
  <c r="R27" i="78"/>
  <c r="P14" i="78"/>
  <c r="I49" i="78"/>
  <c r="O11" i="78"/>
  <c r="N13" i="78"/>
  <c r="K50" i="78"/>
  <c r="T32" i="78"/>
  <c r="O17" i="78"/>
  <c r="Q27" i="78"/>
  <c r="L53" i="78"/>
  <c r="F52" i="78"/>
  <c r="O50" i="78"/>
  <c r="V52" i="78"/>
  <c r="I47" i="78"/>
  <c r="P48" i="78"/>
  <c r="C14" i="78"/>
  <c r="J53" i="78"/>
  <c r="F29" i="78"/>
  <c r="X16" i="78"/>
  <c r="D29" i="78"/>
  <c r="L52" i="78"/>
  <c r="K51" i="78"/>
  <c r="V12" i="78"/>
  <c r="N50" i="78"/>
  <c r="P47" i="78"/>
  <c r="S34" i="78"/>
  <c r="I27" i="78"/>
  <c r="E11" i="78"/>
  <c r="S51" i="78"/>
  <c r="D34" i="78"/>
  <c r="G28" i="78"/>
  <c r="R32" i="78"/>
  <c r="U11" i="78"/>
  <c r="H16" i="78"/>
  <c r="O16" i="78"/>
  <c r="I12" i="78"/>
  <c r="M17" i="78"/>
  <c r="R34" i="78"/>
  <c r="G30" i="78"/>
  <c r="Q35" i="78"/>
  <c r="O29" i="78"/>
  <c r="U47" i="78"/>
  <c r="G29" i="78"/>
  <c r="F27" i="78"/>
  <c r="P28" i="78"/>
  <c r="D33" i="78"/>
  <c r="E34" i="78"/>
  <c r="P17" i="78"/>
  <c r="V15" i="78"/>
  <c r="Q50" i="78"/>
  <c r="K16" i="78"/>
  <c r="H47" i="78"/>
  <c r="I54" i="78"/>
  <c r="H35" i="78"/>
  <c r="X12" i="78"/>
  <c r="M11" i="78"/>
  <c r="F11" i="78"/>
  <c r="M52" i="78"/>
  <c r="I28" i="78"/>
  <c r="L54" i="78"/>
  <c r="P55" i="78"/>
  <c r="E17" i="78"/>
  <c r="G13" i="78"/>
  <c r="S35" i="78"/>
  <c r="W16" i="78"/>
  <c r="H13" i="78"/>
  <c r="Q47" i="78"/>
  <c r="I48" i="78"/>
  <c r="K48" i="78"/>
  <c r="T12" i="78"/>
  <c r="N48" i="78"/>
  <c r="N55" i="78"/>
  <c r="X17" i="78"/>
  <c r="N11" i="78"/>
  <c r="Q53" i="78"/>
  <c r="L14" i="78"/>
  <c r="P51" i="78"/>
  <c r="T34" i="78"/>
  <c r="E27" i="78"/>
  <c r="H48" i="78"/>
  <c r="D17" i="78"/>
  <c r="X11" i="78"/>
  <c r="S15" i="78"/>
  <c r="D52" i="78"/>
  <c r="T53" i="78"/>
  <c r="G27" i="78"/>
  <c r="H33" i="78"/>
  <c r="H30" i="78"/>
  <c r="S48" i="78"/>
  <c r="F17" i="78"/>
  <c r="O35" i="78"/>
  <c r="K55" i="78"/>
  <c r="L11" i="78"/>
  <c r="R17" i="78"/>
  <c r="G51" i="78"/>
  <c r="L16" i="78"/>
  <c r="V49" i="78"/>
  <c r="P31" i="78"/>
  <c r="R14" i="78"/>
  <c r="F30" i="78"/>
  <c r="E29" i="78"/>
  <c r="T11" i="78"/>
  <c r="F28" i="78"/>
  <c r="F12" i="78"/>
  <c r="N14" i="78"/>
  <c r="O14" i="78"/>
  <c r="S12" i="78"/>
  <c r="I35" i="78"/>
  <c r="S11" i="78"/>
  <c r="R50" i="78"/>
  <c r="R51" i="78"/>
  <c r="T50" i="78"/>
  <c r="N47" i="78"/>
  <c r="O33" i="78"/>
  <c r="E14" i="78"/>
  <c r="J13" i="78"/>
  <c r="G50" i="78"/>
  <c r="R52" i="78"/>
  <c r="T55" i="78"/>
  <c r="O32" i="78"/>
  <c r="H52" i="78"/>
  <c r="F47" i="78"/>
  <c r="T48" i="78"/>
  <c r="D49" i="78"/>
  <c r="T35" i="78"/>
  <c r="H51" i="78"/>
  <c r="L51" i="78"/>
  <c r="Q28" i="78"/>
  <c r="R13" i="78"/>
  <c r="D35" i="78"/>
  <c r="D53" i="78"/>
  <c r="S30" i="78"/>
  <c r="H50" i="78"/>
  <c r="K52" i="78"/>
  <c r="J15" i="78"/>
  <c r="H32" i="78"/>
  <c r="F16" i="78"/>
  <c r="Q33" i="78"/>
  <c r="E55" i="78"/>
  <c r="N51" i="78"/>
  <c r="O52" i="78"/>
  <c r="W54" i="78"/>
  <c r="Q31" i="78"/>
  <c r="F50" i="78"/>
  <c r="R47" i="78"/>
  <c r="W48" i="78"/>
  <c r="P29" i="78"/>
  <c r="X49" i="78"/>
  <c r="T15" i="78"/>
  <c r="L17" i="78"/>
  <c r="U15" i="78"/>
  <c r="R48" i="78"/>
  <c r="G12" i="78"/>
  <c r="F31" i="78"/>
  <c r="F34" i="78"/>
  <c r="E15" i="78"/>
  <c r="M55" i="78"/>
  <c r="G17" i="78"/>
  <c r="I50" i="78"/>
  <c r="N54" i="78"/>
  <c r="D48" i="78"/>
  <c r="O13" i="78"/>
  <c r="E50" i="78"/>
  <c r="E12" i="78"/>
  <c r="O30" i="78"/>
  <c r="C15" i="78"/>
  <c r="W12" i="78"/>
  <c r="V54" i="78"/>
  <c r="L15" i="78"/>
  <c r="J14" i="78"/>
  <c r="S54" i="78"/>
  <c r="H14" i="78"/>
  <c r="R16" i="78"/>
  <c r="P30" i="78"/>
  <c r="U51" i="78"/>
  <c r="D47" i="78"/>
  <c r="Q17" i="78"/>
  <c r="G55" i="78"/>
  <c r="X53" i="78"/>
  <c r="U49" i="78"/>
  <c r="F14" i="78"/>
  <c r="P11" i="78"/>
  <c r="O49" i="78"/>
  <c r="M15" i="78"/>
  <c r="N52" i="78"/>
  <c r="H53" i="78"/>
  <c r="K47" i="78"/>
  <c r="G35" i="78"/>
  <c r="S49" i="78"/>
  <c r="E28" i="78"/>
  <c r="G34" i="78"/>
  <c r="G33" i="78"/>
  <c r="P15" i="78"/>
  <c r="V48" i="78"/>
  <c r="G54" i="78"/>
  <c r="K12" i="78"/>
  <c r="U52" i="78"/>
  <c r="S29" i="78"/>
  <c r="E49" i="78"/>
  <c r="S33" i="78"/>
  <c r="Q14" i="78"/>
  <c r="C16" i="78"/>
  <c r="V17" i="78"/>
  <c r="W14" i="78"/>
  <c r="G11" i="78"/>
  <c r="V14" i="78"/>
  <c r="R29" i="78"/>
  <c r="Q51" i="78"/>
  <c r="H55" i="78"/>
  <c r="Q11" i="78"/>
  <c r="S52" i="78"/>
  <c r="M12" i="78"/>
  <c r="P16" i="78"/>
  <c r="L49" i="78"/>
  <c r="W17" i="78"/>
  <c r="L55" i="78"/>
  <c r="L47" i="78"/>
  <c r="U14" i="78"/>
  <c r="G15" i="78"/>
  <c r="Q49" i="78"/>
  <c r="D54" i="78"/>
  <c r="U13" i="78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I31" i="78"/>
  <c r="H34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X52" i="83" s="1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H50" i="32" l="1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5" i="35" l="1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R19" i="81"/>
  <c r="C50" i="78"/>
  <c r="T55" i="81"/>
  <c r="N30" i="81"/>
  <c r="G32" i="80"/>
  <c r="I49" i="80"/>
  <c r="G18" i="78"/>
  <c r="H50" i="80"/>
  <c r="G27" i="81"/>
  <c r="O35" i="80"/>
  <c r="S16" i="81"/>
  <c r="N30" i="78"/>
  <c r="V52" i="80"/>
  <c r="W55" i="80"/>
  <c r="F27" i="80"/>
  <c r="U47" i="81"/>
  <c r="K50" i="81"/>
  <c r="E13" i="81"/>
  <c r="W19" i="78"/>
  <c r="N29" i="80"/>
  <c r="P18" i="78"/>
  <c r="C28" i="80"/>
  <c r="W55" i="81"/>
  <c r="Q13" i="80"/>
  <c r="D35" i="80"/>
  <c r="N19" i="80"/>
  <c r="G49" i="80"/>
  <c r="P51" i="80"/>
  <c r="O14" i="81"/>
  <c r="K49" i="80"/>
  <c r="G32" i="81"/>
  <c r="E12" i="81"/>
  <c r="H13" i="80"/>
  <c r="F17" i="80"/>
  <c r="W11" i="81"/>
  <c r="F30" i="81"/>
  <c r="P11" i="81"/>
  <c r="V13" i="80"/>
  <c r="D27" i="80"/>
  <c r="S15" i="81"/>
  <c r="Q17" i="81"/>
  <c r="M15" i="80"/>
  <c r="U13" i="80"/>
  <c r="I51" i="81"/>
  <c r="S27" i="80"/>
  <c r="H52" i="80"/>
  <c r="N35" i="78"/>
  <c r="I55" i="81"/>
  <c r="P33" i="80"/>
  <c r="H29" i="81"/>
  <c r="C11" i="81"/>
  <c r="G52" i="81"/>
  <c r="I15" i="81"/>
  <c r="H30" i="81"/>
  <c r="G33" i="81"/>
  <c r="U15" i="81"/>
  <c r="U49" i="80"/>
  <c r="L13" i="80"/>
  <c r="C47" i="81"/>
  <c r="G35" i="81"/>
  <c r="V51" i="80"/>
  <c r="D12" i="81"/>
  <c r="L47" i="80"/>
  <c r="M19" i="81"/>
  <c r="D52" i="81"/>
  <c r="U16" i="80"/>
  <c r="N35" i="80"/>
  <c r="I18" i="78"/>
  <c r="U50" i="81"/>
  <c r="O27" i="80"/>
  <c r="N12" i="80"/>
  <c r="R55" i="80"/>
  <c r="N52" i="81"/>
  <c r="E16" i="81"/>
  <c r="G13" i="80"/>
  <c r="S15" i="80"/>
  <c r="G31" i="80"/>
  <c r="R15" i="80"/>
  <c r="T17" i="81"/>
  <c r="G16" i="80"/>
  <c r="C28" i="81"/>
  <c r="D29" i="80"/>
  <c r="R17" i="81"/>
  <c r="U53" i="81"/>
  <c r="D47" i="81"/>
  <c r="R29" i="80"/>
  <c r="Q19" i="80"/>
  <c r="D30" i="80"/>
  <c r="R27" i="80"/>
  <c r="F31" i="81"/>
  <c r="V18" i="78"/>
  <c r="U52" i="80"/>
  <c r="H32" i="80"/>
  <c r="G28" i="80"/>
  <c r="C51" i="81"/>
  <c r="K18" i="78"/>
  <c r="K16" i="80"/>
  <c r="J55" i="81"/>
  <c r="M11" i="81"/>
  <c r="Q16" i="81"/>
  <c r="N33" i="78"/>
  <c r="W12" i="81"/>
  <c r="N17" i="80"/>
  <c r="J50" i="80"/>
  <c r="L50" i="80"/>
  <c r="N51" i="80"/>
  <c r="D14" i="81"/>
  <c r="J51" i="81"/>
  <c r="D30" i="81"/>
  <c r="O32" i="80"/>
  <c r="J48" i="81"/>
  <c r="C33" i="80"/>
  <c r="F33" i="81"/>
  <c r="N13" i="80"/>
  <c r="P28" i="81"/>
  <c r="M19" i="78"/>
  <c r="S19" i="81"/>
  <c r="H29" i="80"/>
  <c r="V11" i="81"/>
  <c r="C30" i="80"/>
  <c r="J50" i="81"/>
  <c r="R29" i="81"/>
  <c r="G50" i="81"/>
  <c r="N55" i="80"/>
  <c r="K52" i="80"/>
  <c r="J55" i="80"/>
  <c r="Q33" i="80"/>
  <c r="W51" i="80"/>
  <c r="M55" i="81"/>
  <c r="J11" i="80"/>
  <c r="H49" i="80"/>
  <c r="N35" i="81"/>
  <c r="M47" i="80"/>
  <c r="D51" i="81"/>
  <c r="E16" i="80"/>
  <c r="V16" i="81"/>
  <c r="F30" i="80"/>
  <c r="G53" i="80"/>
  <c r="F53" i="81"/>
  <c r="Q51" i="80"/>
  <c r="I48" i="80"/>
  <c r="E55" i="81"/>
  <c r="V53" i="81"/>
  <c r="M51" i="80"/>
  <c r="N51" i="81"/>
  <c r="C19" i="80"/>
  <c r="C12" i="81"/>
  <c r="H27" i="81"/>
  <c r="N34" i="78"/>
  <c r="U51" i="80"/>
  <c r="L17" i="81"/>
  <c r="S35" i="80"/>
  <c r="Q27" i="80"/>
  <c r="I50" i="80"/>
  <c r="D31" i="81"/>
  <c r="F12" i="81"/>
  <c r="J52" i="80"/>
  <c r="S33" i="81"/>
  <c r="J15" i="80"/>
  <c r="G11" i="80"/>
  <c r="C49" i="80"/>
  <c r="M16" i="80"/>
  <c r="V53" i="80"/>
  <c r="T13" i="80"/>
  <c r="S35" i="81"/>
  <c r="R49" i="80"/>
  <c r="C51" i="80"/>
  <c r="H12" i="81"/>
  <c r="L52" i="80"/>
  <c r="U55" i="80"/>
  <c r="W48" i="81"/>
  <c r="O19" i="81"/>
  <c r="K47" i="80"/>
  <c r="S55" i="80"/>
  <c r="G30" i="81"/>
  <c r="G14" i="81"/>
  <c r="G12" i="81"/>
  <c r="F29" i="80"/>
  <c r="O28" i="80"/>
  <c r="N11" i="80"/>
  <c r="H33" i="81"/>
  <c r="C12" i="80"/>
  <c r="Q35" i="80"/>
  <c r="C14" i="80"/>
  <c r="L19" i="80"/>
  <c r="S29" i="80"/>
  <c r="G48" i="80"/>
  <c r="T15" i="80"/>
  <c r="D31" i="80"/>
  <c r="G30" i="80"/>
  <c r="F49" i="81"/>
  <c r="O51" i="80"/>
  <c r="S31" i="81"/>
  <c r="C27" i="78"/>
  <c r="G35" i="80"/>
  <c r="K12" i="81"/>
  <c r="S55" i="81"/>
  <c r="C14" i="81"/>
  <c r="P19" i="80"/>
  <c r="J15" i="81"/>
  <c r="C29" i="81"/>
  <c r="D29" i="81"/>
  <c r="Q50" i="81"/>
  <c r="S11" i="81"/>
  <c r="Q48" i="80"/>
  <c r="I53" i="81"/>
  <c r="Q15" i="81"/>
  <c r="M12" i="80"/>
  <c r="D53" i="81"/>
  <c r="Q13" i="81"/>
  <c r="Q29" i="81"/>
  <c r="N29" i="78"/>
  <c r="G49" i="81"/>
  <c r="I19" i="81"/>
  <c r="D50" i="80"/>
  <c r="S33" i="80"/>
  <c r="O13" i="81"/>
  <c r="O28" i="81"/>
  <c r="N31" i="81"/>
  <c r="M49" i="80"/>
  <c r="P35" i="81"/>
  <c r="T11" i="81"/>
  <c r="G19" i="78"/>
  <c r="L50" i="81"/>
  <c r="C30" i="81"/>
  <c r="K19" i="81"/>
  <c r="O52" i="80"/>
  <c r="P27" i="80"/>
  <c r="V49" i="80"/>
  <c r="Q11" i="80"/>
  <c r="S52" i="81"/>
  <c r="N47" i="80"/>
  <c r="O50" i="80"/>
  <c r="E33" i="80"/>
  <c r="S47" i="80"/>
  <c r="S12" i="81"/>
  <c r="H31" i="80"/>
  <c r="P53" i="81"/>
  <c r="J18" i="78"/>
  <c r="V51" i="81"/>
  <c r="V48" i="81"/>
  <c r="I17" i="81"/>
  <c r="E35" i="81"/>
  <c r="O15" i="81"/>
  <c r="C53" i="81"/>
  <c r="Q48" i="81"/>
  <c r="K14" i="80"/>
  <c r="U12" i="81"/>
  <c r="S31" i="80"/>
  <c r="O48" i="80"/>
  <c r="S48" i="81"/>
  <c r="O13" i="80"/>
  <c r="W47" i="80"/>
  <c r="C16" i="81"/>
  <c r="W11" i="80"/>
  <c r="E29" i="81"/>
  <c r="R35" i="80"/>
  <c r="F51" i="81"/>
  <c r="Q47" i="80"/>
  <c r="F50" i="81"/>
  <c r="F49" i="80"/>
  <c r="C48" i="81"/>
  <c r="E53" i="81"/>
  <c r="F29" i="81"/>
  <c r="J12" i="80"/>
  <c r="E31" i="80"/>
  <c r="F32" i="81"/>
  <c r="G55" i="81"/>
  <c r="Q28" i="80"/>
  <c r="H51" i="80"/>
  <c r="G17" i="81"/>
  <c r="C52" i="81"/>
  <c r="C18" i="78"/>
  <c r="I16" i="81"/>
  <c r="I15" i="80"/>
  <c r="F52" i="80"/>
  <c r="K51" i="80"/>
  <c r="N16" i="81"/>
  <c r="K12" i="80"/>
  <c r="G27" i="80"/>
  <c r="U55" i="81"/>
  <c r="L51" i="81"/>
  <c r="S14" i="80"/>
  <c r="H55" i="80"/>
  <c r="P13" i="80"/>
  <c r="G19" i="81"/>
  <c r="E32" i="80"/>
  <c r="R18" i="78"/>
  <c r="S11" i="80"/>
  <c r="G11" i="81"/>
  <c r="E27" i="81"/>
  <c r="O11" i="80"/>
  <c r="P49" i="80"/>
  <c r="J17" i="80"/>
  <c r="O47" i="80"/>
  <c r="W49" i="80"/>
  <c r="R17" i="80"/>
  <c r="L48" i="80"/>
  <c r="F50" i="80"/>
  <c r="R15" i="81"/>
  <c r="O14" i="80"/>
  <c r="H12" i="80"/>
  <c r="N50" i="80"/>
  <c r="N18" i="78"/>
  <c r="C33" i="81"/>
  <c r="U14" i="80"/>
  <c r="N47" i="81"/>
  <c r="M48" i="81"/>
  <c r="J48" i="80"/>
  <c r="H16" i="80"/>
  <c r="P13" i="81"/>
  <c r="K53" i="80"/>
  <c r="I14" i="80"/>
  <c r="R32" i="80"/>
  <c r="E13" i="80"/>
  <c r="V52" i="81"/>
  <c r="N12" i="81"/>
  <c r="G53" i="81"/>
  <c r="C52" i="78"/>
  <c r="H19" i="80"/>
  <c r="N33" i="81"/>
  <c r="F48" i="80"/>
  <c r="V17" i="81"/>
  <c r="N53" i="80"/>
  <c r="O32" i="81"/>
  <c r="H14" i="81"/>
  <c r="D35" i="81"/>
  <c r="Q35" i="81"/>
  <c r="R47" i="80"/>
  <c r="C13" i="81"/>
  <c r="I13" i="80"/>
  <c r="C32" i="81"/>
  <c r="F12" i="80"/>
  <c r="O29" i="81"/>
  <c r="H48" i="81"/>
  <c r="H35" i="80"/>
  <c r="C53" i="80"/>
  <c r="T16" i="81"/>
  <c r="C27" i="81"/>
  <c r="J49" i="80"/>
  <c r="F35" i="80"/>
  <c r="O11" i="81"/>
  <c r="L16" i="80"/>
  <c r="G47" i="80"/>
  <c r="F33" i="80"/>
  <c r="R31" i="81"/>
  <c r="W52" i="81"/>
  <c r="E53" i="80"/>
  <c r="U17" i="80"/>
  <c r="S30" i="80"/>
  <c r="T53" i="81"/>
  <c r="Q31" i="80"/>
  <c r="C50" i="81"/>
  <c r="H33" i="80"/>
  <c r="E50" i="80"/>
  <c r="U11" i="81"/>
  <c r="D15" i="80"/>
  <c r="S28" i="81"/>
  <c r="U19" i="81"/>
  <c r="C47" i="80"/>
  <c r="P27" i="81"/>
  <c r="R50" i="80"/>
  <c r="R30" i="80"/>
  <c r="Q52" i="80"/>
  <c r="E28" i="80"/>
  <c r="T47" i="80"/>
  <c r="O52" i="81"/>
  <c r="N28" i="81"/>
  <c r="Q53" i="80"/>
  <c r="W16" i="81"/>
  <c r="H18" i="78"/>
  <c r="M14" i="80"/>
  <c r="P28" i="80"/>
  <c r="W52" i="80"/>
  <c r="T19" i="81"/>
  <c r="T51" i="81"/>
  <c r="I19" i="80"/>
  <c r="O50" i="81"/>
  <c r="R19" i="78"/>
  <c r="H32" i="81"/>
  <c r="E11" i="80"/>
  <c r="M18" i="78"/>
  <c r="G15" i="81"/>
  <c r="D19" i="80"/>
  <c r="U49" i="81"/>
  <c r="P48" i="81"/>
  <c r="E32" i="81"/>
  <c r="S50" i="81"/>
  <c r="N19" i="81"/>
  <c r="M16" i="81"/>
  <c r="U11" i="80"/>
  <c r="C32" i="78"/>
  <c r="K11" i="80"/>
  <c r="M52" i="80"/>
  <c r="P12" i="80"/>
  <c r="V15" i="81"/>
  <c r="O17" i="81"/>
  <c r="J12" i="81"/>
  <c r="C28" i="78"/>
  <c r="O16" i="80"/>
  <c r="Q15" i="80"/>
  <c r="P51" i="81"/>
  <c r="V55" i="80"/>
  <c r="R50" i="81"/>
  <c r="W16" i="80"/>
  <c r="R48" i="80"/>
  <c r="P32" i="80"/>
  <c r="P50" i="81"/>
  <c r="D49" i="80"/>
  <c r="G50" i="80"/>
  <c r="G52" i="80"/>
  <c r="S53" i="81"/>
  <c r="F35" i="81"/>
  <c r="C19" i="78"/>
  <c r="C27" i="80"/>
  <c r="N27" i="80"/>
  <c r="R47" i="81"/>
  <c r="G31" i="81"/>
  <c r="E49" i="81"/>
  <c r="V14" i="80"/>
  <c r="P11" i="80"/>
  <c r="O33" i="80"/>
  <c r="J16" i="81"/>
  <c r="E14" i="81"/>
  <c r="V47" i="80"/>
  <c r="J17" i="81"/>
  <c r="N53" i="81"/>
  <c r="L17" i="80"/>
  <c r="H11" i="81"/>
  <c r="N14" i="81"/>
  <c r="O12" i="80"/>
  <c r="J19" i="80"/>
  <c r="L53" i="80"/>
  <c r="W13" i="80"/>
  <c r="H55" i="81"/>
  <c r="H53" i="80"/>
  <c r="G14" i="80"/>
  <c r="U48" i="80"/>
  <c r="E29" i="80"/>
  <c r="E50" i="81"/>
  <c r="Q55" i="80"/>
  <c r="C19" i="81"/>
  <c r="O31" i="81"/>
  <c r="S12" i="80"/>
  <c r="F31" i="80"/>
  <c r="Q55" i="81"/>
  <c r="T48" i="80"/>
  <c r="C11" i="80"/>
  <c r="H50" i="81"/>
  <c r="S17" i="81"/>
  <c r="D48" i="80"/>
  <c r="U16" i="81"/>
  <c r="R52" i="80"/>
  <c r="H47" i="81"/>
  <c r="Q52" i="81"/>
  <c r="P35" i="80"/>
  <c r="J52" i="81"/>
  <c r="H16" i="81"/>
  <c r="Q14" i="81"/>
  <c r="R35" i="81"/>
  <c r="M17" i="81"/>
  <c r="K11" i="81"/>
  <c r="S47" i="81"/>
  <c r="E27" i="80"/>
  <c r="O19" i="78"/>
  <c r="L13" i="81"/>
  <c r="F28" i="81"/>
  <c r="P47" i="80"/>
  <c r="E19" i="80"/>
  <c r="Q18" i="78"/>
  <c r="E12" i="80"/>
  <c r="H48" i="80"/>
  <c r="M17" i="80"/>
  <c r="O53" i="80"/>
  <c r="K16" i="81"/>
  <c r="D12" i="80"/>
  <c r="N49" i="81"/>
  <c r="P48" i="80"/>
  <c r="D51" i="80"/>
  <c r="I55" i="80"/>
  <c r="F27" i="81"/>
  <c r="N52" i="80"/>
  <c r="R27" i="81"/>
  <c r="F14" i="81"/>
  <c r="U14" i="81"/>
  <c r="P52" i="80"/>
  <c r="Q33" i="81"/>
  <c r="F16" i="81"/>
  <c r="H53" i="81"/>
  <c r="E19" i="78"/>
  <c r="W47" i="81"/>
  <c r="K52" i="81"/>
  <c r="D18" i="78"/>
  <c r="O49" i="80"/>
  <c r="U19" i="80"/>
  <c r="O48" i="81"/>
  <c r="P30" i="81"/>
  <c r="C31" i="81"/>
  <c r="H52" i="81"/>
  <c r="H28" i="81"/>
  <c r="P31" i="80"/>
  <c r="P17" i="80"/>
  <c r="I49" i="81"/>
  <c r="Q11" i="81"/>
  <c r="S53" i="80"/>
  <c r="S19" i="80"/>
  <c r="F55" i="81"/>
  <c r="J49" i="81"/>
  <c r="S49" i="81"/>
  <c r="I12" i="80"/>
  <c r="F51" i="80"/>
  <c r="U47" i="80"/>
  <c r="S49" i="80"/>
  <c r="N13" i="81"/>
  <c r="V48" i="80"/>
  <c r="C47" i="78"/>
  <c r="R48" i="81"/>
  <c r="N19" i="78"/>
  <c r="M49" i="81"/>
  <c r="F19" i="81"/>
  <c r="I11" i="80"/>
  <c r="C52" i="80"/>
  <c r="S32" i="81"/>
  <c r="Q53" i="81"/>
  <c r="L47" i="81"/>
  <c r="L14" i="80"/>
  <c r="P47" i="81"/>
  <c r="T19" i="80"/>
  <c r="N48" i="80"/>
  <c r="N32" i="80"/>
  <c r="C15" i="81"/>
  <c r="M50" i="81"/>
  <c r="F15" i="81"/>
  <c r="S18" i="78"/>
  <c r="C33" i="78"/>
  <c r="C55" i="78"/>
  <c r="H30" i="80"/>
  <c r="E52" i="80"/>
  <c r="R32" i="81"/>
  <c r="R16" i="80"/>
  <c r="K13" i="80"/>
  <c r="V50" i="80"/>
  <c r="R13" i="80"/>
  <c r="P17" i="81"/>
  <c r="R13" i="81"/>
  <c r="M11" i="80"/>
  <c r="C11" i="78"/>
  <c r="S28" i="80"/>
  <c r="J47" i="81"/>
  <c r="Q47" i="81"/>
  <c r="S30" i="81"/>
  <c r="R12" i="81"/>
  <c r="R53" i="80"/>
  <c r="W15" i="81"/>
  <c r="N15" i="81"/>
  <c r="U12" i="80"/>
  <c r="K15" i="80"/>
  <c r="T47" i="81"/>
  <c r="G12" i="80"/>
  <c r="O30" i="80"/>
  <c r="V14" i="81"/>
  <c r="R55" i="81"/>
  <c r="O17" i="80"/>
  <c r="R33" i="81"/>
  <c r="U53" i="80"/>
  <c r="J13" i="81"/>
  <c r="G33" i="80"/>
  <c r="W48" i="80"/>
  <c r="U19" i="78"/>
  <c r="N32" i="78"/>
  <c r="D55" i="80"/>
  <c r="K19" i="80"/>
  <c r="D33" i="81"/>
  <c r="D28" i="80"/>
  <c r="O15" i="80"/>
  <c r="H15" i="80"/>
  <c r="G29" i="80"/>
  <c r="C29" i="80"/>
  <c r="G55" i="80"/>
  <c r="H35" i="81"/>
  <c r="R31" i="80"/>
  <c r="R51" i="80"/>
  <c r="E51" i="80"/>
  <c r="V19" i="81"/>
  <c r="C55" i="80"/>
  <c r="L14" i="81"/>
  <c r="D16" i="81"/>
  <c r="F17" i="81"/>
  <c r="E52" i="81"/>
  <c r="T49" i="80"/>
  <c r="R52" i="81"/>
  <c r="E11" i="81"/>
  <c r="C16" i="80"/>
  <c r="L51" i="80"/>
  <c r="U18" i="78"/>
  <c r="Q28" i="81"/>
  <c r="F11" i="80"/>
  <c r="T12" i="80"/>
  <c r="P55" i="81"/>
  <c r="L12" i="81"/>
  <c r="F53" i="80"/>
  <c r="E14" i="80"/>
  <c r="S51" i="80"/>
  <c r="L15" i="81"/>
  <c r="T55" i="80"/>
  <c r="O35" i="81"/>
  <c r="V11" i="80"/>
  <c r="F19" i="80"/>
  <c r="D13" i="81"/>
  <c r="C49" i="81"/>
  <c r="N49" i="80"/>
  <c r="P29" i="80"/>
  <c r="X18" i="78"/>
  <c r="R49" i="81"/>
  <c r="H14" i="80"/>
  <c r="F19" i="78"/>
  <c r="I52" i="80"/>
  <c r="L11" i="81"/>
  <c r="D11" i="80"/>
  <c r="J11" i="81"/>
  <c r="D53" i="80"/>
  <c r="M53" i="81"/>
  <c r="H15" i="81"/>
  <c r="I14" i="81"/>
  <c r="S50" i="80"/>
  <c r="C49" i="78"/>
  <c r="G16" i="81"/>
  <c r="F48" i="81"/>
  <c r="K48" i="80"/>
  <c r="S29" i="81"/>
  <c r="O12" i="81"/>
  <c r="H11" i="80"/>
  <c r="P32" i="81"/>
  <c r="U15" i="80"/>
  <c r="R14" i="80"/>
  <c r="Q12" i="80"/>
  <c r="H19" i="78"/>
  <c r="P14" i="81"/>
  <c r="O51" i="81"/>
  <c r="T15" i="81"/>
  <c r="D33" i="80"/>
  <c r="W50" i="80"/>
  <c r="K17" i="80"/>
  <c r="G48" i="81"/>
  <c r="F11" i="81"/>
  <c r="P30" i="80"/>
  <c r="K17" i="81"/>
  <c r="I51" i="80"/>
  <c r="J53" i="80"/>
  <c r="U13" i="81"/>
  <c r="W17" i="80"/>
  <c r="N33" i="80"/>
  <c r="P15" i="80"/>
  <c r="P16" i="81"/>
  <c r="Q51" i="81"/>
  <c r="H49" i="81"/>
  <c r="I53" i="80"/>
  <c r="N31" i="78"/>
  <c r="E49" i="80"/>
  <c r="H7" i="78"/>
  <c r="O27" i="81"/>
  <c r="G51" i="81"/>
  <c r="Q14" i="80"/>
  <c r="C54" i="78"/>
  <c r="H13" i="81"/>
  <c r="C17" i="80"/>
  <c r="T12" i="81"/>
  <c r="N15" i="80"/>
  <c r="C35" i="78"/>
  <c r="F13" i="81"/>
  <c r="Q32" i="81"/>
  <c r="E19" i="81"/>
  <c r="M52" i="81"/>
  <c r="O49" i="81"/>
  <c r="L18" i="78"/>
  <c r="O53" i="81"/>
  <c r="G15" i="80"/>
  <c r="G28" i="81"/>
  <c r="L53" i="81"/>
  <c r="N28" i="80"/>
  <c r="U52" i="81"/>
  <c r="R16" i="81"/>
  <c r="E17" i="81"/>
  <c r="L19" i="81"/>
  <c r="V50" i="81"/>
  <c r="K48" i="81"/>
  <c r="T50" i="81"/>
  <c r="F32" i="80"/>
  <c r="C29" i="78"/>
  <c r="X19" i="78"/>
  <c r="I12" i="81"/>
  <c r="I11" i="81"/>
  <c r="H31" i="81"/>
  <c r="V15" i="80"/>
  <c r="C55" i="81"/>
  <c r="D28" i="81"/>
  <c r="T51" i="80"/>
  <c r="I13" i="81"/>
  <c r="Q49" i="80"/>
  <c r="Q17" i="80"/>
  <c r="C35" i="81"/>
  <c r="J14" i="81"/>
  <c r="F47" i="80"/>
  <c r="H51" i="81"/>
  <c r="H28" i="80"/>
  <c r="H27" i="80"/>
  <c r="S13" i="81"/>
  <c r="Q19" i="78"/>
  <c r="E48" i="81"/>
  <c r="N29" i="81"/>
  <c r="T14" i="80"/>
  <c r="E35" i="80"/>
  <c r="K49" i="81"/>
  <c r="F47" i="81"/>
  <c r="D13" i="80"/>
  <c r="L15" i="80"/>
  <c r="D32" i="81"/>
  <c r="E28" i="81"/>
  <c r="O30" i="81"/>
  <c r="R51" i="81"/>
  <c r="K53" i="81"/>
  <c r="I47" i="81"/>
  <c r="D27" i="81"/>
  <c r="U50" i="80"/>
  <c r="S51" i="81"/>
  <c r="F55" i="80"/>
  <c r="N16" i="80"/>
  <c r="H17" i="80"/>
  <c r="E15" i="80"/>
  <c r="O29" i="80"/>
  <c r="N28" i="78"/>
  <c r="P49" i="81"/>
  <c r="O19" i="80"/>
  <c r="N17" i="81"/>
  <c r="S48" i="80"/>
  <c r="D19" i="81"/>
  <c r="D49" i="81"/>
  <c r="P33" i="81"/>
  <c r="E31" i="81"/>
  <c r="Q29" i="80"/>
  <c r="D47" i="80"/>
  <c r="L11" i="80"/>
  <c r="W13" i="81"/>
  <c r="O55" i="80"/>
  <c r="V19" i="80"/>
  <c r="Q30" i="81"/>
  <c r="W14" i="81"/>
  <c r="M47" i="81"/>
  <c r="V55" i="81"/>
  <c r="K50" i="80"/>
  <c r="M51" i="81"/>
  <c r="F13" i="80"/>
  <c r="M13" i="81"/>
  <c r="O31" i="80"/>
  <c r="O18" i="78"/>
  <c r="P16" i="80"/>
  <c r="N14" i="80"/>
  <c r="T18" i="78"/>
  <c r="R19" i="80"/>
  <c r="R30" i="81"/>
  <c r="H17" i="81"/>
  <c r="E51" i="81"/>
  <c r="N32" i="81"/>
  <c r="I47" i="80"/>
  <c r="L49" i="80"/>
  <c r="R14" i="81"/>
  <c r="C31" i="78"/>
  <c r="N30" i="80"/>
  <c r="G17" i="80"/>
  <c r="S14" i="81"/>
  <c r="E17" i="80"/>
  <c r="C30" i="78"/>
  <c r="W12" i="80"/>
  <c r="T11" i="80"/>
  <c r="N11" i="81"/>
  <c r="J19" i="78"/>
  <c r="J19" i="81"/>
  <c r="W14" i="80"/>
  <c r="D15" i="81"/>
  <c r="Q49" i="81"/>
  <c r="L19" i="78"/>
  <c r="N50" i="81"/>
  <c r="C35" i="80"/>
  <c r="J14" i="80"/>
  <c r="C48" i="78"/>
  <c r="E47" i="81"/>
  <c r="V13" i="81"/>
  <c r="V12" i="81"/>
  <c r="T52" i="80"/>
  <c r="D55" i="81"/>
  <c r="I50" i="81"/>
  <c r="P12" i="81"/>
  <c r="O47" i="81"/>
  <c r="C48" i="80"/>
  <c r="T19" i="78"/>
  <c r="W50" i="81"/>
  <c r="W18" i="78"/>
  <c r="H19" i="81"/>
  <c r="F52" i="81"/>
  <c r="J13" i="80"/>
  <c r="S32" i="80"/>
  <c r="R53" i="81"/>
  <c r="I48" i="81"/>
  <c r="R12" i="80"/>
  <c r="C32" i="80"/>
  <c r="V12" i="80"/>
  <c r="P53" i="80"/>
  <c r="C15" i="80"/>
  <c r="W17" i="81"/>
  <c r="F15" i="80"/>
  <c r="W49" i="81"/>
  <c r="S52" i="80"/>
  <c r="W53" i="80"/>
  <c r="D32" i="80"/>
  <c r="I19" i="78"/>
  <c r="F14" i="80"/>
  <c r="U51" i="81"/>
  <c r="D14" i="80"/>
  <c r="M48" i="80"/>
  <c r="C50" i="80"/>
  <c r="N27" i="78"/>
  <c r="E15" i="81"/>
  <c r="W19" i="80"/>
  <c r="K15" i="81"/>
  <c r="T49" i="81"/>
  <c r="C51" i="78"/>
  <c r="K55" i="80"/>
  <c r="R28" i="80"/>
  <c r="V16" i="80"/>
  <c r="D50" i="81"/>
  <c r="D19" i="78"/>
  <c r="Q12" i="81"/>
  <c r="E33" i="81"/>
  <c r="L49" i="81"/>
  <c r="E18" i="78"/>
  <c r="L12" i="80"/>
  <c r="J53" i="81"/>
  <c r="T48" i="81"/>
  <c r="M12" i="81"/>
  <c r="V19" i="78"/>
  <c r="J51" i="80"/>
  <c r="C13" i="80"/>
  <c r="Q16" i="80"/>
  <c r="E30" i="80"/>
  <c r="N31" i="80"/>
  <c r="Q31" i="81"/>
  <c r="K19" i="78"/>
  <c r="R11" i="80"/>
  <c r="T52" i="81"/>
  <c r="E48" i="80"/>
  <c r="G19" i="80"/>
  <c r="V49" i="81"/>
  <c r="Q30" i="80"/>
  <c r="P31" i="81"/>
  <c r="M13" i="80"/>
  <c r="C31" i="80"/>
  <c r="M19" i="80"/>
  <c r="T50" i="80"/>
  <c r="M55" i="80"/>
  <c r="S16" i="80"/>
  <c r="F16" i="80"/>
  <c r="J16" i="80"/>
  <c r="O55" i="81"/>
  <c r="M14" i="81"/>
  <c r="E47" i="80"/>
  <c r="P52" i="81"/>
  <c r="W53" i="81"/>
  <c r="P19" i="78"/>
  <c r="L48" i="81"/>
  <c r="R33" i="80"/>
  <c r="D16" i="80"/>
  <c r="K47" i="81"/>
  <c r="O33" i="81"/>
  <c r="N55" i="81"/>
  <c r="U17" i="81"/>
  <c r="P50" i="80"/>
  <c r="L55" i="80"/>
  <c r="N48" i="81"/>
  <c r="N27" i="81"/>
  <c r="F18" i="78"/>
  <c r="D17" i="80"/>
  <c r="V47" i="81"/>
  <c r="I16" i="80"/>
  <c r="I52" i="81"/>
  <c r="L16" i="81"/>
  <c r="D17" i="81"/>
  <c r="D52" i="80"/>
  <c r="E30" i="81"/>
  <c r="W15" i="80"/>
  <c r="G13" i="81"/>
  <c r="S13" i="80"/>
  <c r="G47" i="81"/>
  <c r="Q32" i="80"/>
  <c r="G51" i="80"/>
  <c r="T13" i="81"/>
  <c r="C53" i="78"/>
  <c r="R11" i="81"/>
  <c r="H47" i="80"/>
  <c r="D48" i="81"/>
  <c r="C34" i="78"/>
  <c r="V17" i="80"/>
  <c r="K14" i="81"/>
  <c r="M53" i="80"/>
  <c r="K55" i="81"/>
  <c r="T17" i="80"/>
  <c r="C17" i="81"/>
  <c r="S17" i="80"/>
  <c r="S27" i="81"/>
  <c r="E55" i="80"/>
  <c r="W19" i="81"/>
  <c r="J47" i="80"/>
  <c r="M15" i="81"/>
  <c r="Q27" i="81"/>
  <c r="P29" i="81"/>
  <c r="L55" i="81"/>
  <c r="P14" i="80"/>
  <c r="S19" i="78"/>
  <c r="K13" i="81"/>
  <c r="G29" i="81"/>
  <c r="R28" i="81"/>
  <c r="T14" i="81"/>
  <c r="T16" i="80"/>
  <c r="M50" i="80"/>
  <c r="D11" i="81"/>
  <c r="Q19" i="81"/>
  <c r="W51" i="81"/>
  <c r="F28" i="80"/>
  <c r="U48" i="81"/>
  <c r="I17" i="80"/>
  <c r="Q50" i="80"/>
  <c r="P55" i="80"/>
  <c r="P19" i="81"/>
  <c r="K51" i="81"/>
  <c r="T53" i="80"/>
  <c r="L52" i="81"/>
  <c r="O16" i="81"/>
  <c r="P15" i="81"/>
  <c r="D18" i="81" l="1"/>
  <c r="Q34" i="81"/>
  <c r="J54" i="80"/>
  <c r="S34" i="81"/>
  <c r="X17" i="81"/>
  <c r="H54" i="80"/>
  <c r="R18" i="81"/>
  <c r="G54" i="81"/>
  <c r="V54" i="81"/>
  <c r="N34" i="81"/>
  <c r="T27" i="81"/>
  <c r="K54" i="81"/>
  <c r="E54" i="80"/>
  <c r="I31" i="80"/>
  <c r="R18" i="80"/>
  <c r="T31" i="80"/>
  <c r="X13" i="80"/>
  <c r="X50" i="80"/>
  <c r="X15" i="80"/>
  <c r="I32" i="80"/>
  <c r="X48" i="80"/>
  <c r="O54" i="81"/>
  <c r="E54" i="81"/>
  <c r="I35" i="80"/>
  <c r="N18" i="81"/>
  <c r="T18" i="80"/>
  <c r="T30" i="80"/>
  <c r="I54" i="80"/>
  <c r="T32" i="81"/>
  <c r="M54" i="81"/>
  <c r="L18" i="80"/>
  <c r="D54" i="80"/>
  <c r="D34" i="81"/>
  <c r="I54" i="81"/>
  <c r="F54" i="81"/>
  <c r="T29" i="81"/>
  <c r="H34" i="80"/>
  <c r="F54" i="80"/>
  <c r="I35" i="81"/>
  <c r="X55" i="81"/>
  <c r="I18" i="81"/>
  <c r="T28" i="80"/>
  <c r="X17" i="80"/>
  <c r="O34" i="81"/>
  <c r="B11" i="78"/>
  <c r="J7" i="78"/>
  <c r="T33" i="80"/>
  <c r="F18" i="81"/>
  <c r="H18" i="80"/>
  <c r="J18" i="81"/>
  <c r="D18" i="80"/>
  <c r="L18" i="81"/>
  <c r="X49" i="81"/>
  <c r="V18" i="80"/>
  <c r="F18" i="80"/>
  <c r="X16" i="80"/>
  <c r="E18" i="81"/>
  <c r="X55" i="80"/>
  <c r="I29" i="80"/>
  <c r="T54" i="81"/>
  <c r="Q54" i="81"/>
  <c r="J54" i="81"/>
  <c r="M18" i="80"/>
  <c r="X15" i="81"/>
  <c r="T32" i="80"/>
  <c r="P54" i="81"/>
  <c r="L54" i="81"/>
  <c r="X52" i="80"/>
  <c r="I18" i="80"/>
  <c r="U54" i="80"/>
  <c r="Q18" i="81"/>
  <c r="I31" i="81"/>
  <c r="W54" i="81"/>
  <c r="R34" i="81"/>
  <c r="F34" i="81"/>
  <c r="P54" i="80"/>
  <c r="E34" i="80"/>
  <c r="S54" i="81"/>
  <c r="K18" i="81"/>
  <c r="H54" i="81"/>
  <c r="C18" i="80"/>
  <c r="X11" i="80"/>
  <c r="X19" i="81"/>
  <c r="H18" i="81"/>
  <c r="V54" i="80"/>
  <c r="P18" i="80"/>
  <c r="R54" i="81"/>
  <c r="N34" i="80"/>
  <c r="T27" i="80"/>
  <c r="I27" i="80"/>
  <c r="C34" i="80"/>
  <c r="K18" i="80"/>
  <c r="U18" i="80"/>
  <c r="E18" i="80"/>
  <c r="T28" i="81"/>
  <c r="T54" i="80"/>
  <c r="P34" i="81"/>
  <c r="X47" i="80"/>
  <c r="C54" i="80"/>
  <c r="U18" i="81"/>
  <c r="X50" i="81"/>
  <c r="G54" i="80"/>
  <c r="O18" i="81"/>
  <c r="C34" i="81"/>
  <c r="I27" i="81"/>
  <c r="X53" i="80"/>
  <c r="I32" i="81"/>
  <c r="X13" i="81"/>
  <c r="R54" i="80"/>
  <c r="T33" i="81"/>
  <c r="N54" i="81"/>
  <c r="I33" i="81"/>
  <c r="O54" i="80"/>
  <c r="O18" i="80"/>
  <c r="E34" i="81"/>
  <c r="G18" i="81"/>
  <c r="S18" i="80"/>
  <c r="G34" i="80"/>
  <c r="X52" i="81"/>
  <c r="X48" i="81"/>
  <c r="Q54" i="80"/>
  <c r="W18" i="80"/>
  <c r="X16" i="81"/>
  <c r="W54" i="80"/>
  <c r="X53" i="81"/>
  <c r="S54" i="80"/>
  <c r="N54" i="80"/>
  <c r="Q18" i="80"/>
  <c r="P34" i="80"/>
  <c r="I30" i="81"/>
  <c r="T18" i="81"/>
  <c r="T31" i="81"/>
  <c r="S18" i="81"/>
  <c r="I29" i="81"/>
  <c r="X14" i="81"/>
  <c r="X14" i="80"/>
  <c r="X12" i="80"/>
  <c r="N18" i="80"/>
  <c r="K54" i="80"/>
  <c r="X51" i="80"/>
  <c r="X49" i="80"/>
  <c r="G18" i="80"/>
  <c r="Q34" i="80"/>
  <c r="H34" i="81"/>
  <c r="X12" i="81"/>
  <c r="X19" i="80"/>
  <c r="M54" i="80"/>
  <c r="T35" i="81"/>
  <c r="J18" i="80"/>
  <c r="I30" i="80"/>
  <c r="V18" i="81"/>
  <c r="I33" i="80"/>
  <c r="M18" i="81"/>
  <c r="X51" i="81"/>
  <c r="R34" i="80"/>
  <c r="D54" i="81"/>
  <c r="I28" i="81"/>
  <c r="O34" i="80"/>
  <c r="T35" i="80"/>
  <c r="L54" i="80"/>
  <c r="X47" i="81"/>
  <c r="C54" i="81"/>
  <c r="X11" i="81"/>
  <c r="C18" i="81"/>
  <c r="S34" i="80"/>
  <c r="D34" i="80"/>
  <c r="P18" i="81"/>
  <c r="W18" i="81"/>
  <c r="I28" i="80"/>
  <c r="T29" i="80"/>
  <c r="U54" i="81"/>
  <c r="F34" i="80"/>
  <c r="G34" i="81"/>
  <c r="T30" i="81"/>
  <c r="X54" i="81" l="1"/>
  <c r="X18" i="80"/>
  <c r="I34" i="81"/>
  <c r="T34" i="80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X18" i="81"/>
  <c r="X54" i="80"/>
  <c r="I34" i="80"/>
  <c r="T34" i="81"/>
  <c r="W20" i="62"/>
  <c r="W20" i="58"/>
  <c r="W19" i="60"/>
  <c r="W17" i="59"/>
  <c r="W27" i="58"/>
  <c r="W26" i="58"/>
  <c r="W25" i="58"/>
  <c r="W22" i="60"/>
  <c r="W19" i="62"/>
  <c r="W18" i="60"/>
  <c r="W20" i="59"/>
  <c r="W23" i="59"/>
  <c r="W23" i="60"/>
  <c r="W21" i="59"/>
  <c r="W19" i="58"/>
  <c r="W20" i="60"/>
  <c r="W22" i="62"/>
  <c r="W23" i="62"/>
  <c r="W19" i="59"/>
  <c r="W17" i="58"/>
  <c r="W21" i="58"/>
  <c r="W21" i="62"/>
  <c r="W18" i="58"/>
  <c r="W22" i="58"/>
  <c r="W21" i="60"/>
  <c r="W22" i="59"/>
  <c r="W17" i="60"/>
  <c r="W23" i="58"/>
  <c r="W17" i="62"/>
  <c r="W18" i="59"/>
  <c r="W18" i="62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<sst xmlns="http://schemas.openxmlformats.org/spreadsheetml/2006/main" count="7827" uniqueCount="130">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</sst>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84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5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9" t="s">
        <v>26</v>
      </c>
      <c r="L37" s="109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4"/>
      <c r="L9" s="1132" t="s">
        <v>28</v>
      </c>
      <c r="M9" s="1133"/>
      <c r="N9" s="1133"/>
      <c r="O9" s="1133"/>
      <c r="P9" s="1133"/>
      <c r="Q9" s="1133"/>
      <c r="R9" s="1133"/>
      <c r="S9" s="1133"/>
      <c r="T9" s="1133"/>
      <c r="U9" s="1133"/>
      <c r="V9" s="113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2" t="s">
        <v>16</v>
      </c>
      <c r="C25" s="1133"/>
      <c r="D25" s="1133"/>
      <c r="E25" s="1133"/>
      <c r="F25" s="1133"/>
      <c r="G25" s="1133"/>
      <c r="H25" s="1134"/>
      <c r="I25" s="90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8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8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8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8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8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8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8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8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7"/>
      <c r="W33" s="1137"/>
      <c r="X33" s="1138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7"/>
      <c r="W34" s="1137"/>
      <c r="X34" s="1138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102"/>
      <c r="D36" s="1102"/>
      <c r="E36" s="1102"/>
      <c r="F36" s="1102"/>
      <c r="G36" s="1102"/>
      <c r="H36" s="1141"/>
      <c r="I36" s="300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4"/>
      <c r="L9" s="1132" t="s">
        <v>28</v>
      </c>
      <c r="M9" s="1133"/>
      <c r="N9" s="1133"/>
      <c r="O9" s="1133"/>
      <c r="P9" s="1133"/>
      <c r="Q9" s="1133"/>
      <c r="R9" s="1133"/>
      <c r="S9" s="1133"/>
      <c r="T9" s="1133"/>
      <c r="U9" s="1133"/>
      <c r="V9" s="113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5" t="s">
        <v>16</v>
      </c>
      <c r="C25" s="1136"/>
      <c r="D25" s="1136"/>
      <c r="E25" s="1136"/>
      <c r="F25" s="1136"/>
      <c r="G25" s="1136"/>
      <c r="H25" s="1136"/>
      <c r="I25" s="1134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7"/>
      <c r="W33" s="1137"/>
      <c r="X33" s="113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7"/>
      <c r="W34" s="1137"/>
      <c r="X34" s="113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305"/>
      <c r="M15" s="306"/>
      <c r="N15" s="1103" t="s">
        <v>28</v>
      </c>
      <c r="O15" s="1104"/>
      <c r="P15" s="1104"/>
      <c r="Q15" s="1104"/>
      <c r="R15" s="1104"/>
      <c r="S15" s="1104"/>
      <c r="T15" s="1104"/>
      <c r="U15" s="1104"/>
      <c r="V15" s="1104"/>
      <c r="W15" s="1104"/>
      <c r="X15" s="110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102"/>
      <c r="D36" s="1102"/>
      <c r="E36" s="1102"/>
      <c r="F36" s="1102"/>
      <c r="G36" s="1102"/>
      <c r="H36" s="1141"/>
      <c r="I36" s="300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6"/>
      <c r="L9" s="1136"/>
      <c r="M9" s="1134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5" t="s">
        <v>16</v>
      </c>
      <c r="C25" s="1136"/>
      <c r="D25" s="1136"/>
      <c r="E25" s="1136"/>
      <c r="F25" s="1136"/>
      <c r="G25" s="1136"/>
      <c r="H25" s="1136"/>
      <c r="I25" s="1134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7"/>
      <c r="W33" s="1137"/>
      <c r="X33" s="113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7"/>
      <c r="W34" s="1137"/>
      <c r="X34" s="113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53</v>
      </c>
      <c r="N11" s="110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53</v>
      </c>
      <c r="N11" s="110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57</v>
      </c>
      <c r="N11" s="1100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145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6"/>
      <c r="M54" s="1096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145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58</v>
      </c>
      <c r="N11" s="1100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145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63</v>
      </c>
      <c r="N11" s="1100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4"/>
      <c r="N15" s="1105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095"/>
      <c r="I36" s="388"/>
      <c r="L36" s="32"/>
      <c r="M36" s="62" t="s">
        <v>17</v>
      </c>
      <c r="N36" s="1094" t="s">
        <v>16</v>
      </c>
      <c r="O36" s="1095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6"/>
      <c r="L37" s="1106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4"/>
      <c r="N15" s="1105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095"/>
      <c r="G34" s="1095"/>
      <c r="H34" s="1095"/>
      <c r="I34" s="388"/>
      <c r="L34" s="32"/>
      <c r="M34" s="62" t="s">
        <v>17</v>
      </c>
      <c r="N34" s="1094" t="s">
        <v>16</v>
      </c>
      <c r="O34" s="1095"/>
      <c r="P34" s="1145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6"/>
      <c r="L35" s="1106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6"/>
      <c r="M52" s="1096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4"/>
      <c r="W15" s="1104"/>
      <c r="X15" s="1105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4"/>
      <c r="W15" s="1104"/>
      <c r="X15" s="1105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69</v>
      </c>
      <c r="N11" s="110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70</v>
      </c>
      <c r="N11" s="110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71</v>
      </c>
      <c r="N11" s="1100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72</v>
      </c>
      <c r="N11" s="1100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75</v>
      </c>
      <c r="N11" s="1100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77</v>
      </c>
      <c r="N11" s="1100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78</v>
      </c>
      <c r="N11" s="1100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79</v>
      </c>
      <c r="N11" s="1100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80</v>
      </c>
      <c r="N11" s="1100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82</v>
      </c>
      <c r="N11" s="1100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83</v>
      </c>
      <c r="N11" s="110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83</v>
      </c>
      <c r="N11" s="110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85</v>
      </c>
      <c r="N11" s="110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85</v>
      </c>
      <c r="N11" s="110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N34" s="32"/>
      <c r="O34" s="497" t="s">
        <v>17</v>
      </c>
      <c r="P34" s="1158" t="s">
        <v>16</v>
      </c>
      <c r="Q34" s="1159"/>
      <c r="R34" s="1159"/>
      <c r="S34" s="1156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35"/>
      <c r="L35" s="35"/>
      <c r="M35" s="1106"/>
      <c r="N35" s="1106"/>
      <c r="O35" s="422" t="s">
        <v>31</v>
      </c>
      <c r="P35" s="432">
        <v>1</v>
      </c>
      <c r="Q35" s="465">
        <v>2</v>
      </c>
      <c r="R35" s="466">
        <v>3</v>
      </c>
      <c r="S35" s="1157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2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145"/>
      <c r="F53" s="1147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7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8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7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88</v>
      </c>
      <c r="N11" s="1100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90</v>
      </c>
      <c r="N11" s="1100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90</v>
      </c>
      <c r="N11" s="1100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92</v>
      </c>
      <c r="N11" s="1100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92</v>
      </c>
      <c r="N11" s="1100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94</v>
      </c>
      <c r="N11" s="1100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95</v>
      </c>
      <c r="N11" s="1100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2" t="s">
        <v>96</v>
      </c>
      <c r="J40" s="1163"/>
      <c r="K40" s="1163"/>
      <c r="L40" s="1163"/>
      <c r="M40" s="1164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2"/>
      <c r="J41" s="1163"/>
      <c r="K41" s="1163"/>
      <c r="L41" s="1163"/>
      <c r="M41" s="1164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2"/>
      <c r="J42" s="1163"/>
      <c r="K42" s="1163"/>
      <c r="L42" s="1163"/>
      <c r="M42" s="1164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95</v>
      </c>
      <c r="N11" s="1100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97</v>
      </c>
      <c r="N11" s="1100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106</v>
      </c>
      <c r="N11" s="1100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107</v>
      </c>
      <c r="N11" s="1100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112</v>
      </c>
      <c r="N11" s="1100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112</v>
      </c>
      <c r="N11" s="1100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1154" t="s">
        <v>16</v>
      </c>
      <c r="P32" s="1151"/>
      <c r="Q32" s="1151"/>
      <c r="R32" s="1151"/>
      <c r="S32" s="1151"/>
      <c r="T32" s="1151"/>
      <c r="U32" s="1153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/>
      <c r="P33" s="1170"/>
      <c r="Q33" s="1170"/>
      <c r="R33" s="1170"/>
      <c r="S33" s="1170"/>
      <c r="T33" s="1170"/>
      <c r="U33" s="1171"/>
      <c r="V33" s="115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7" t="s">
        <v>67</v>
      </c>
      <c r="V34" s="115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8"/>
      <c r="V35" s="115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4"/>
      <c r="W52" s="1104"/>
      <c r="X52" s="1105"/>
      <c r="Y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9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118</v>
      </c>
      <c r="N11" s="1100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119</v>
      </c>
      <c r="N11" s="1100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119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121</v>
      </c>
      <c r="N11" s="1100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76" t="s">
        <v>28</v>
      </c>
      <c r="Q45" s="1177"/>
      <c r="R45" s="1177"/>
      <c r="S45" s="1177"/>
      <c r="T45" s="1177"/>
      <c r="U45" s="1177"/>
      <c r="V45" s="1178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96" t="s">
        <v>76</v>
      </c>
      <c r="Q45" s="1181" t="s">
        <v>28</v>
      </c>
      <c r="R45" s="1182"/>
      <c r="S45" s="1182"/>
      <c r="T45" s="1182"/>
      <c r="U45" s="1182"/>
      <c r="V45" s="1182"/>
      <c r="W45" s="1183"/>
      <c r="X45" s="1196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7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7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1194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1180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tabSelected="1" view="pageBreakPreview" zoomScale="40" zoomScaleNormal="35" zoomScaleSheetLayoutView="40" zoomScalePageLayoutView="25" workbookViewId="0">
      <selection activeCell="R12" sqref="R12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11"/>
      <c r="W4" s="1211"/>
      <c r="X4" s="1211"/>
    </row>
    <row r="5" spans="1:24" ht="30" customHeight="1" thickBot="1" x14ac:dyDescent="0.3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58</v>
      </c>
      <c r="P5" s="551"/>
      <c r="V5" s="1212"/>
      <c r="W5" s="1212"/>
      <c r="X5" s="1212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8" t="s">
        <v>126</v>
      </c>
      <c r="W6" s="1209"/>
      <c r="X6" s="1210"/>
    </row>
    <row r="7" spans="1:24" ht="30" customHeight="1" thickBot="1" x14ac:dyDescent="0.3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f ca="1">INDIRECT("'SEM " &amp; $O$5 &amp; "'!" &amp; ADDRESS(ROW(T2), COLUMN(T2)))</f>
        <v>45827</v>
      </c>
      <c r="I7" s="1217"/>
      <c r="J7" s="1217">
        <f ca="1">H7+6</f>
        <v>45833</v>
      </c>
      <c r="K7" s="1217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205">
        <v>45833</v>
      </c>
      <c r="W7" s="1206"/>
      <c r="X7" s="1207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.75" x14ac:dyDescent="0.25">
      <c r="A11" s="559" t="s">
        <v>98</v>
      </c>
      <c r="B11" s="597">
        <f ca="1">H7</f>
        <v>45827</v>
      </c>
      <c r="C11" s="664">
        <f ca="1">INDIRECT("'SEM " &amp; $O$5 &amp; "'!" &amp; ADDRESS(ROW(B8), COLUMN(B8)))</f>
        <v>86</v>
      </c>
      <c r="D11" s="665">
        <f t="shared" ref="D11:X11" ca="1" si="0">INDIRECT("'SEM " &amp; $O$5 &amp; "'!" &amp; ADDRESS(ROW(C8), COLUMN(C8)))</f>
        <v>88.7</v>
      </c>
      <c r="E11" s="665">
        <f t="shared" ca="1" si="0"/>
        <v>86.3</v>
      </c>
      <c r="F11" s="665">
        <f t="shared" ca="1" si="0"/>
        <v>7</v>
      </c>
      <c r="G11" s="665">
        <f t="shared" ca="1" si="0"/>
        <v>86.4</v>
      </c>
      <c r="H11" s="665">
        <f t="shared" ca="1" si="0"/>
        <v>87.6</v>
      </c>
      <c r="I11" s="279">
        <f t="shared" ca="1" si="0"/>
        <v>86.6</v>
      </c>
      <c r="J11" s="664">
        <f t="shared" ca="1" si="0"/>
        <v>83</v>
      </c>
      <c r="K11" s="665">
        <f t="shared" ca="1" si="0"/>
        <v>82.5</v>
      </c>
      <c r="L11" s="665">
        <f t="shared" ca="1" si="0"/>
        <v>85.9</v>
      </c>
      <c r="M11" s="665">
        <f t="shared" ca="1" si="0"/>
        <v>15</v>
      </c>
      <c r="N11" s="665">
        <f t="shared" ca="1" si="0"/>
        <v>86.2</v>
      </c>
      <c r="O11" s="665">
        <f t="shared" ca="1" si="0"/>
        <v>85.9</v>
      </c>
      <c r="P11" s="279">
        <f t="shared" ca="1" si="0"/>
        <v>84.6</v>
      </c>
      <c r="Q11" s="664">
        <f t="shared" ca="1" si="0"/>
        <v>83.9</v>
      </c>
      <c r="R11" s="665">
        <f t="shared" ca="1" si="0"/>
        <v>86.2</v>
      </c>
      <c r="S11" s="665">
        <f t="shared" ca="1" si="0"/>
        <v>90.1</v>
      </c>
      <c r="T11" s="665">
        <f t="shared" ca="1" si="0"/>
        <v>10</v>
      </c>
      <c r="U11" s="665">
        <f t="shared" ca="1" si="0"/>
        <v>87.3</v>
      </c>
      <c r="V11" s="665">
        <f t="shared" ca="1" si="0"/>
        <v>88.1</v>
      </c>
      <c r="W11" s="279">
        <f t="shared" ca="1" si="0"/>
        <v>87.7</v>
      </c>
      <c r="X11" s="753">
        <f t="shared" ca="1" si="0"/>
        <v>1585</v>
      </c>
    </row>
    <row r="12" spans="1:24" ht="33.75" x14ac:dyDescent="0.25">
      <c r="A12" s="559" t="s">
        <v>99</v>
      </c>
      <c r="B12" s="597">
        <f t="shared" ref="B12:B17" ca="1" si="1">B11+1</f>
        <v>45828</v>
      </c>
      <c r="C12" s="571">
        <f t="shared" ref="C12:X12" ca="1" si="2">INDIRECT("'SEM " &amp; $O$5 &amp; "'!" &amp; ADDRESS(ROW(B9), COLUMN(B9)))</f>
        <v>88.4</v>
      </c>
      <c r="D12" s="572">
        <f t="shared" ca="1" si="2"/>
        <v>88.4</v>
      </c>
      <c r="E12" s="572">
        <f t="shared" ca="1" si="2"/>
        <v>87.4</v>
      </c>
      <c r="F12" s="572">
        <f t="shared" ca="1" si="2"/>
        <v>7.8</v>
      </c>
      <c r="G12" s="572">
        <f t="shared" ca="1" si="2"/>
        <v>87.9</v>
      </c>
      <c r="H12" s="572">
        <f t="shared" ca="1" si="2"/>
        <v>88.5</v>
      </c>
      <c r="I12" s="280">
        <f t="shared" ca="1" si="2"/>
        <v>88.3</v>
      </c>
      <c r="J12" s="571">
        <f t="shared" ca="1" si="2"/>
        <v>83.5</v>
      </c>
      <c r="K12" s="572">
        <f t="shared" ca="1" si="2"/>
        <v>85</v>
      </c>
      <c r="L12" s="572">
        <f t="shared" ca="1" si="2"/>
        <v>87.1</v>
      </c>
      <c r="M12" s="572">
        <f t="shared" ca="1" si="2"/>
        <v>16.3</v>
      </c>
      <c r="N12" s="572">
        <f t="shared" ca="1" si="2"/>
        <v>88.5</v>
      </c>
      <c r="O12" s="572">
        <f t="shared" ca="1" si="2"/>
        <v>86.1</v>
      </c>
      <c r="P12" s="280">
        <f t="shared" ca="1" si="2"/>
        <v>85.1</v>
      </c>
      <c r="Q12" s="571">
        <f t="shared" ca="1" si="2"/>
        <v>85.7</v>
      </c>
      <c r="R12" s="572">
        <f t="shared" ca="1" si="2"/>
        <v>86.9</v>
      </c>
      <c r="S12" s="572">
        <f t="shared" ca="1" si="2"/>
        <v>89</v>
      </c>
      <c r="T12" s="572">
        <f t="shared" ca="1" si="2"/>
        <v>11</v>
      </c>
      <c r="U12" s="572">
        <f t="shared" ca="1" si="2"/>
        <v>90.5</v>
      </c>
      <c r="V12" s="572">
        <f t="shared" ca="1" si="2"/>
        <v>88.8</v>
      </c>
      <c r="W12" s="280">
        <f t="shared" ca="1" si="2"/>
        <v>89</v>
      </c>
      <c r="X12" s="754">
        <f t="shared" ca="1" si="2"/>
        <v>1609.2</v>
      </c>
    </row>
    <row r="13" spans="1:24" ht="33.75" x14ac:dyDescent="0.25">
      <c r="A13" s="559" t="s">
        <v>100</v>
      </c>
      <c r="B13" s="597">
        <f t="shared" ca="1" si="1"/>
        <v>45829</v>
      </c>
      <c r="C13" s="571">
        <f t="shared" ref="C13:X13" ca="1" si="3">INDIRECT("'SEM " &amp; $O$5 &amp; "'!" &amp; ADDRESS(ROW(B10), COLUMN(B10)))</f>
        <v>88.4</v>
      </c>
      <c r="D13" s="572">
        <f t="shared" ca="1" si="3"/>
        <v>88.3</v>
      </c>
      <c r="E13" s="572">
        <f t="shared" ca="1" si="3"/>
        <v>87.4</v>
      </c>
      <c r="F13" s="572">
        <f t="shared" ca="1" si="3"/>
        <v>7.7</v>
      </c>
      <c r="G13" s="572">
        <f t="shared" ca="1" si="3"/>
        <v>87.8</v>
      </c>
      <c r="H13" s="572">
        <f t="shared" ca="1" si="3"/>
        <v>88.5</v>
      </c>
      <c r="I13" s="280">
        <f t="shared" ca="1" si="3"/>
        <v>88.3</v>
      </c>
      <c r="J13" s="571">
        <f t="shared" ca="1" si="3"/>
        <v>83.5</v>
      </c>
      <c r="K13" s="572">
        <f t="shared" ca="1" si="3"/>
        <v>85</v>
      </c>
      <c r="L13" s="572">
        <f t="shared" ca="1" si="3"/>
        <v>87.1</v>
      </c>
      <c r="M13" s="572">
        <f t="shared" ca="1" si="3"/>
        <v>16.2</v>
      </c>
      <c r="N13" s="572">
        <f t="shared" ca="1" si="3"/>
        <v>88.4</v>
      </c>
      <c r="O13" s="572">
        <f t="shared" ca="1" si="3"/>
        <v>86.1</v>
      </c>
      <c r="P13" s="280">
        <f t="shared" ca="1" si="3"/>
        <v>85.1</v>
      </c>
      <c r="Q13" s="571">
        <f t="shared" ca="1" si="3"/>
        <v>85.4</v>
      </c>
      <c r="R13" s="572">
        <f t="shared" ca="1" si="3"/>
        <v>86.8</v>
      </c>
      <c r="S13" s="572">
        <f t="shared" ca="1" si="3"/>
        <v>89</v>
      </c>
      <c r="T13" s="572">
        <f t="shared" ca="1" si="3"/>
        <v>10.9</v>
      </c>
      <c r="U13" s="572">
        <f t="shared" ca="1" si="3"/>
        <v>90.5</v>
      </c>
      <c r="V13" s="572">
        <f t="shared" ca="1" si="3"/>
        <v>88.8</v>
      </c>
      <c r="W13" s="280">
        <f t="shared" ca="1" si="3"/>
        <v>89</v>
      </c>
      <c r="X13" s="754">
        <f t="shared" ca="1" si="3"/>
        <v>1608.2</v>
      </c>
    </row>
    <row r="14" spans="1:24" ht="33.75" x14ac:dyDescent="0.25">
      <c r="A14" s="559" t="s">
        <v>101</v>
      </c>
      <c r="B14" s="597">
        <f t="shared" ca="1" si="1"/>
        <v>45830</v>
      </c>
      <c r="C14" s="571">
        <f t="shared" ref="C14:X14" ca="1" si="4">INDIRECT("'SEM " &amp; $O$5 &amp; "'!" &amp; ADDRESS(ROW(B11), COLUMN(B11)))</f>
        <v>85.4</v>
      </c>
      <c r="D14" s="572">
        <f t="shared" ca="1" si="4"/>
        <v>86.1</v>
      </c>
      <c r="E14" s="572">
        <f t="shared" ca="1" si="4"/>
        <v>82.6</v>
      </c>
      <c r="F14" s="572">
        <f t="shared" ca="1" si="4"/>
        <v>28</v>
      </c>
      <c r="G14" s="572">
        <f t="shared" ca="1" si="4"/>
        <v>82.8</v>
      </c>
      <c r="H14" s="572">
        <f t="shared" ca="1" si="4"/>
        <v>83.3</v>
      </c>
      <c r="I14" s="280">
        <f t="shared" ca="1" si="4"/>
        <v>85.3</v>
      </c>
      <c r="J14" s="571">
        <f t="shared" ca="1" si="4"/>
        <v>83.4</v>
      </c>
      <c r="K14" s="572">
        <f t="shared" ca="1" si="4"/>
        <v>85.2</v>
      </c>
      <c r="L14" s="572">
        <f t="shared" ca="1" si="4"/>
        <v>87.1</v>
      </c>
      <c r="M14" s="572">
        <f t="shared" ca="1" si="4"/>
        <v>14.5</v>
      </c>
      <c r="N14" s="572">
        <f t="shared" ca="1" si="4"/>
        <v>88.3</v>
      </c>
      <c r="O14" s="572">
        <f t="shared" ca="1" si="4"/>
        <v>86.6</v>
      </c>
      <c r="P14" s="280">
        <f t="shared" ca="1" si="4"/>
        <v>84.9</v>
      </c>
      <c r="Q14" s="571">
        <f t="shared" ca="1" si="4"/>
        <v>83</v>
      </c>
      <c r="R14" s="572">
        <f t="shared" ca="1" si="4"/>
        <v>84.8</v>
      </c>
      <c r="S14" s="572">
        <f t="shared" ca="1" si="4"/>
        <v>87.9</v>
      </c>
      <c r="T14" s="572">
        <f t="shared" ca="1" si="4"/>
        <v>21</v>
      </c>
      <c r="U14" s="572">
        <f t="shared" ca="1" si="4"/>
        <v>88.6</v>
      </c>
      <c r="V14" s="572">
        <f t="shared" ca="1" si="4"/>
        <v>85.7</v>
      </c>
      <c r="W14" s="280">
        <f t="shared" ca="1" si="4"/>
        <v>89.3</v>
      </c>
      <c r="X14" s="754">
        <f t="shared" ca="1" si="4"/>
        <v>1603.8</v>
      </c>
    </row>
    <row r="15" spans="1:24" ht="33.75" x14ac:dyDescent="0.25">
      <c r="A15" s="559" t="s">
        <v>102</v>
      </c>
      <c r="B15" s="597">
        <f t="shared" ca="1" si="1"/>
        <v>45831</v>
      </c>
      <c r="C15" s="571">
        <f t="shared" ref="C15:X15" ca="1" si="5">INDIRECT("'SEM " &amp; $O$5 &amp; "'!" &amp; ADDRESS(ROW(B12), COLUMN(B12)))</f>
        <v>85.3</v>
      </c>
      <c r="D15" s="572">
        <f t="shared" ca="1" si="5"/>
        <v>86.1</v>
      </c>
      <c r="E15" s="572">
        <f t="shared" ca="1" si="5"/>
        <v>82.6</v>
      </c>
      <c r="F15" s="572">
        <f t="shared" ca="1" si="5"/>
        <v>28</v>
      </c>
      <c r="G15" s="572">
        <f t="shared" ca="1" si="5"/>
        <v>82.8</v>
      </c>
      <c r="H15" s="572">
        <f t="shared" ca="1" si="5"/>
        <v>83.3</v>
      </c>
      <c r="I15" s="280">
        <f t="shared" ca="1" si="5"/>
        <v>85.3</v>
      </c>
      <c r="J15" s="571">
        <f t="shared" ca="1" si="5"/>
        <v>83.4</v>
      </c>
      <c r="K15" s="572">
        <f t="shared" ca="1" si="5"/>
        <v>85.2</v>
      </c>
      <c r="L15" s="572">
        <f t="shared" ca="1" si="5"/>
        <v>87.1</v>
      </c>
      <c r="M15" s="572">
        <f t="shared" ca="1" si="5"/>
        <v>14.5</v>
      </c>
      <c r="N15" s="572">
        <f t="shared" ca="1" si="5"/>
        <v>88.3</v>
      </c>
      <c r="O15" s="572">
        <f t="shared" ca="1" si="5"/>
        <v>86.6</v>
      </c>
      <c r="P15" s="280">
        <f t="shared" ca="1" si="5"/>
        <v>84.8</v>
      </c>
      <c r="Q15" s="571">
        <f t="shared" ca="1" si="5"/>
        <v>82.9</v>
      </c>
      <c r="R15" s="572">
        <f t="shared" ca="1" si="5"/>
        <v>84.7</v>
      </c>
      <c r="S15" s="572">
        <f t="shared" ca="1" si="5"/>
        <v>87.9</v>
      </c>
      <c r="T15" s="572">
        <f t="shared" ca="1" si="5"/>
        <v>20.9</v>
      </c>
      <c r="U15" s="572">
        <f t="shared" ca="1" si="5"/>
        <v>88.6</v>
      </c>
      <c r="V15" s="572">
        <f t="shared" ca="1" si="5"/>
        <v>85.7</v>
      </c>
      <c r="W15" s="280">
        <f t="shared" ca="1" si="5"/>
        <v>89.3</v>
      </c>
      <c r="X15" s="754">
        <f t="shared" ca="1" si="5"/>
        <v>1603.3000000000002</v>
      </c>
    </row>
    <row r="16" spans="1:24" ht="33.75" x14ac:dyDescent="0.25">
      <c r="A16" s="559" t="s">
        <v>103</v>
      </c>
      <c r="B16" s="597">
        <f t="shared" ca="1" si="1"/>
        <v>45832</v>
      </c>
      <c r="C16" s="571">
        <f t="shared" ref="C16:X16" ca="1" si="6">INDIRECT("'SEM " &amp; $O$5 &amp; "'!" &amp; ADDRESS(ROW(B13), COLUMN(B13)))</f>
        <v>85.2</v>
      </c>
      <c r="D16" s="572">
        <f t="shared" ca="1" si="6"/>
        <v>86.1</v>
      </c>
      <c r="E16" s="572">
        <f t="shared" ca="1" si="6"/>
        <v>82.6</v>
      </c>
      <c r="F16" s="572">
        <f t="shared" ca="1" si="6"/>
        <v>27.7</v>
      </c>
      <c r="G16" s="572">
        <f t="shared" ca="1" si="6"/>
        <v>82.8</v>
      </c>
      <c r="H16" s="572">
        <f t="shared" ca="1" si="6"/>
        <v>83.3</v>
      </c>
      <c r="I16" s="280">
        <f t="shared" ca="1" si="6"/>
        <v>85.2</v>
      </c>
      <c r="J16" s="571">
        <f t="shared" ca="1" si="6"/>
        <v>83.4</v>
      </c>
      <c r="K16" s="572">
        <f t="shared" ca="1" si="6"/>
        <v>85.2</v>
      </c>
      <c r="L16" s="572">
        <f t="shared" ca="1" si="6"/>
        <v>87.1</v>
      </c>
      <c r="M16" s="572">
        <f t="shared" ca="1" si="6"/>
        <v>14.5</v>
      </c>
      <c r="N16" s="572">
        <f t="shared" ca="1" si="6"/>
        <v>88.3</v>
      </c>
      <c r="O16" s="572">
        <f t="shared" ca="1" si="6"/>
        <v>86.5</v>
      </c>
      <c r="P16" s="280">
        <f t="shared" ca="1" si="6"/>
        <v>84.5</v>
      </c>
      <c r="Q16" s="571">
        <f t="shared" ca="1" si="6"/>
        <v>82.8</v>
      </c>
      <c r="R16" s="572">
        <f t="shared" ca="1" si="6"/>
        <v>84.4</v>
      </c>
      <c r="S16" s="572">
        <f t="shared" ca="1" si="6"/>
        <v>87.9</v>
      </c>
      <c r="T16" s="572">
        <f t="shared" ca="1" si="6"/>
        <v>20.9</v>
      </c>
      <c r="U16" s="572">
        <f t="shared" ca="1" si="6"/>
        <v>88.6</v>
      </c>
      <c r="V16" s="572">
        <f t="shared" ca="1" si="6"/>
        <v>85.7</v>
      </c>
      <c r="W16" s="280">
        <f t="shared" ca="1" si="6"/>
        <v>89.3</v>
      </c>
      <c r="X16" s="754">
        <f t="shared" ca="1" si="6"/>
        <v>1602.0000000000002</v>
      </c>
    </row>
    <row r="17" spans="1:24" ht="34.5" thickBot="1" x14ac:dyDescent="0.3">
      <c r="A17" s="559" t="s">
        <v>104</v>
      </c>
      <c r="B17" s="597">
        <f t="shared" ca="1" si="1"/>
        <v>45833</v>
      </c>
      <c r="C17" s="601">
        <f t="shared" ref="C17:X17" ca="1" si="7">INDIRECT("'SEM " &amp; $O$5 &amp; "'!" &amp; ADDRESS(ROW(B14), COLUMN(B14)))</f>
        <v>83.5</v>
      </c>
      <c r="D17" s="602">
        <f t="shared" ca="1" si="7"/>
        <v>86.1</v>
      </c>
      <c r="E17" s="602">
        <f t="shared" ca="1" si="7"/>
        <v>82.4</v>
      </c>
      <c r="F17" s="602">
        <f t="shared" ca="1" si="7"/>
        <v>25.1</v>
      </c>
      <c r="G17" s="602">
        <f t="shared" ca="1" si="7"/>
        <v>81.900000000000006</v>
      </c>
      <c r="H17" s="602">
        <f t="shared" ca="1" si="7"/>
        <v>83.3</v>
      </c>
      <c r="I17" s="281">
        <f t="shared" ca="1" si="7"/>
        <v>84.3</v>
      </c>
      <c r="J17" s="601">
        <f t="shared" ca="1" si="7"/>
        <v>82.4</v>
      </c>
      <c r="K17" s="602">
        <f t="shared" ca="1" si="7"/>
        <v>85.4</v>
      </c>
      <c r="L17" s="602">
        <f t="shared" ca="1" si="7"/>
        <v>87.3</v>
      </c>
      <c r="M17" s="602">
        <f t="shared" ca="1" si="7"/>
        <v>14.2</v>
      </c>
      <c r="N17" s="602">
        <f t="shared" ca="1" si="7"/>
        <v>88.3</v>
      </c>
      <c r="O17" s="602">
        <f t="shared" ca="1" si="7"/>
        <v>85.5</v>
      </c>
      <c r="P17" s="281">
        <f t="shared" ca="1" si="7"/>
        <v>82.3</v>
      </c>
      <c r="Q17" s="601">
        <f t="shared" ca="1" si="7"/>
        <v>81.099999999999994</v>
      </c>
      <c r="R17" s="602">
        <f t="shared" ca="1" si="7"/>
        <v>81.900000000000006</v>
      </c>
      <c r="S17" s="602">
        <f t="shared" ca="1" si="7"/>
        <v>87.7</v>
      </c>
      <c r="T17" s="602">
        <f t="shared" ca="1" si="7"/>
        <v>20.3</v>
      </c>
      <c r="U17" s="602">
        <f t="shared" ca="1" si="7"/>
        <v>88.7</v>
      </c>
      <c r="V17" s="602">
        <f t="shared" ca="1" si="7"/>
        <v>84.8</v>
      </c>
      <c r="W17" s="281">
        <f t="shared" ca="1" si="7"/>
        <v>87</v>
      </c>
      <c r="X17" s="755">
        <f t="shared" ca="1" si="7"/>
        <v>1583.5</v>
      </c>
    </row>
    <row r="18" spans="1:24" x14ac:dyDescent="0.25">
      <c r="A18" s="1224" t="s">
        <v>8</v>
      </c>
      <c r="B18" s="1225"/>
      <c r="C18" s="229">
        <f t="shared" ref="C18:X18" ca="1" si="8">INDIRECT("'SEM " &amp; $O$5 &amp; "'!" &amp; ADDRESS(ROW(B15), COLUMN(B15)))</f>
        <v>602.20000000000005</v>
      </c>
      <c r="D18" s="230">
        <f t="shared" ca="1" si="8"/>
        <v>609.80000000000007</v>
      </c>
      <c r="E18" s="230">
        <f t="shared" ca="1" si="8"/>
        <v>591.30000000000007</v>
      </c>
      <c r="F18" s="230">
        <f t="shared" ca="1" si="8"/>
        <v>131.30000000000001</v>
      </c>
      <c r="G18" s="230">
        <f t="shared" ca="1" si="8"/>
        <v>592.40000000000009</v>
      </c>
      <c r="H18" s="230">
        <f t="shared" ca="1" si="8"/>
        <v>597.79999999999995</v>
      </c>
      <c r="I18" s="231">
        <f t="shared" ca="1" si="8"/>
        <v>603.29999999999995</v>
      </c>
      <c r="J18" s="229">
        <f t="shared" ca="1" si="8"/>
        <v>582.59999999999991</v>
      </c>
      <c r="K18" s="230">
        <f t="shared" ca="1" si="8"/>
        <v>593.5</v>
      </c>
      <c r="L18" s="230">
        <f t="shared" ca="1" si="8"/>
        <v>608.70000000000005</v>
      </c>
      <c r="M18" s="230">
        <f t="shared" ca="1" si="8"/>
        <v>105.2</v>
      </c>
      <c r="N18" s="230">
        <f t="shared" ca="1" si="8"/>
        <v>616.29999999999995</v>
      </c>
      <c r="O18" s="230">
        <f t="shared" ca="1" si="8"/>
        <v>603.30000000000007</v>
      </c>
      <c r="P18" s="231">
        <f t="shared" ca="1" si="8"/>
        <v>591.29999999999995</v>
      </c>
      <c r="Q18" s="229">
        <f t="shared" ca="1" si="8"/>
        <v>584.79999999999995</v>
      </c>
      <c r="R18" s="230">
        <f t="shared" ca="1" si="8"/>
        <v>595.70000000000005</v>
      </c>
      <c r="S18" s="230">
        <f t="shared" ca="1" si="8"/>
        <v>619.5</v>
      </c>
      <c r="T18" s="230">
        <f t="shared" ca="1" si="8"/>
        <v>114.99999999999999</v>
      </c>
      <c r="U18" s="230">
        <f t="shared" ca="1" si="8"/>
        <v>622.80000000000007</v>
      </c>
      <c r="V18" s="230">
        <f t="shared" ca="1" si="8"/>
        <v>607.59999999999991</v>
      </c>
      <c r="W18" s="232">
        <f t="shared" ca="1" si="8"/>
        <v>620.6</v>
      </c>
      <c r="X18" s="510">
        <f t="shared" ca="1" si="8"/>
        <v>11195.000000000002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ADDRESS(ROW(B17), COLUMN(B16)))</f>
        <v>555</v>
      </c>
      <c r="D19" s="588">
        <f t="shared" ref="D19:X19" ca="1" si="9">INDIRECT("'SEM " &amp; $O$5 &amp; "'!" &amp; ADDRESS(ROW(C17), COLUMN(C16)))</f>
        <v>562</v>
      </c>
      <c r="E19" s="588">
        <f t="shared" ca="1" si="9"/>
        <v>545</v>
      </c>
      <c r="F19" s="588">
        <f t="shared" ca="1" si="9"/>
        <v>121</v>
      </c>
      <c r="G19" s="588">
        <f t="shared" ca="1" si="9"/>
        <v>546</v>
      </c>
      <c r="H19" s="588">
        <f t="shared" ca="1" si="9"/>
        <v>551</v>
      </c>
      <c r="I19" s="589">
        <f t="shared" ca="1" si="9"/>
        <v>556</v>
      </c>
      <c r="J19" s="587">
        <f t="shared" ca="1" si="9"/>
        <v>537</v>
      </c>
      <c r="K19" s="588">
        <f t="shared" ca="1" si="9"/>
        <v>547</v>
      </c>
      <c r="L19" s="588">
        <f t="shared" ca="1" si="9"/>
        <v>561</v>
      </c>
      <c r="M19" s="588">
        <f t="shared" ca="1" si="9"/>
        <v>97</v>
      </c>
      <c r="N19" s="588">
        <f t="shared" ca="1" si="9"/>
        <v>568</v>
      </c>
      <c r="O19" s="588">
        <f t="shared" ca="1" si="9"/>
        <v>556</v>
      </c>
      <c r="P19" s="589">
        <f t="shared" ca="1" si="9"/>
        <v>545</v>
      </c>
      <c r="Q19" s="587">
        <f t="shared" ca="1" si="9"/>
        <v>539</v>
      </c>
      <c r="R19" s="588">
        <f t="shared" ca="1" si="9"/>
        <v>549</v>
      </c>
      <c r="S19" s="588">
        <f t="shared" ca="1" si="9"/>
        <v>571</v>
      </c>
      <c r="T19" s="588">
        <f t="shared" ca="1" si="9"/>
        <v>106</v>
      </c>
      <c r="U19" s="588">
        <f t="shared" ca="1" si="9"/>
        <v>574</v>
      </c>
      <c r="V19" s="588">
        <f t="shared" ca="1" si="9"/>
        <v>560</v>
      </c>
      <c r="W19" s="590">
        <f t="shared" ca="1" si="9"/>
        <v>572</v>
      </c>
      <c r="X19" s="590">
        <f t="shared" ca="1" si="9"/>
        <v>10318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229"/>
      <c r="I25" s="1232" t="s">
        <v>8</v>
      </c>
      <c r="J25" s="92"/>
      <c r="K25" s="92"/>
      <c r="L25" s="1218" t="s">
        <v>45</v>
      </c>
      <c r="M25" s="1219"/>
      <c r="N25" s="1234" t="s">
        <v>16</v>
      </c>
      <c r="O25" s="1229"/>
      <c r="P25" s="1229"/>
      <c r="Q25" s="1229"/>
      <c r="R25" s="1229"/>
      <c r="S25" s="1229"/>
      <c r="T25" s="1232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33"/>
      <c r="J26" s="92"/>
      <c r="K26" s="92"/>
      <c r="L26" s="1222" t="s">
        <v>44</v>
      </c>
      <c r="M26" s="1235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3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 ca="1">B11</f>
        <v>45827</v>
      </c>
      <c r="C27" s="474">
        <f ca="1">INDIRECT("'SEM " &amp; $O$5 &amp; "'!" &amp; ADDRESS(ROW(B28), COLUMN(B28)))</f>
        <v>68.400000000000006</v>
      </c>
      <c r="D27" s="475">
        <f t="shared" ref="D27:I34" ca="1" si="10">INDIRECT("'SEM " &amp; $O$5 &amp; "'!" &amp; ADDRESS(ROW(C28), COLUMN(C28)))</f>
        <v>74.599999999999994</v>
      </c>
      <c r="E27" s="475">
        <f t="shared" ca="1" si="10"/>
        <v>15.6</v>
      </c>
      <c r="F27" s="475">
        <f t="shared" ca="1" si="10"/>
        <v>73.2</v>
      </c>
      <c r="G27" s="475">
        <f t="shared" ca="1" si="10"/>
        <v>73.3</v>
      </c>
      <c r="H27" s="477">
        <f t="shared" ca="1" si="10"/>
        <v>72.5</v>
      </c>
      <c r="I27" s="750">
        <f t="shared" ca="1" si="10"/>
        <v>377.6</v>
      </c>
      <c r="J27" s="660"/>
      <c r="K27" s="374"/>
      <c r="L27" s="559" t="s">
        <v>98</v>
      </c>
      <c r="M27" s="597">
        <f ca="1">B11</f>
        <v>45827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28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ca="1" si="12">B27+1</f>
        <v>45828</v>
      </c>
      <c r="C28" s="329">
        <f t="shared" ref="C28:C34" ca="1" si="13">INDIRECT("'SEM " &amp; $O$5 &amp; "'!" &amp; ADDRESS(ROW(B29), COLUMN(B29)))</f>
        <v>70.599999999999994</v>
      </c>
      <c r="D28" s="330">
        <f t="shared" ca="1" si="10"/>
        <v>75.5</v>
      </c>
      <c r="E28" s="330">
        <f t="shared" ca="1" si="10"/>
        <v>16.600000000000001</v>
      </c>
      <c r="F28" s="330">
        <f t="shared" ca="1" si="10"/>
        <v>73.7</v>
      </c>
      <c r="G28" s="330">
        <f t="shared" ca="1" si="10"/>
        <v>73</v>
      </c>
      <c r="H28" s="331">
        <f t="shared" ca="1" si="10"/>
        <v>75.3</v>
      </c>
      <c r="I28" s="751">
        <f t="shared" ca="1" si="10"/>
        <v>384.7</v>
      </c>
      <c r="J28" s="660"/>
      <c r="K28" s="661"/>
      <c r="L28" s="559" t="s">
        <v>99</v>
      </c>
      <c r="M28" s="597">
        <f t="shared" ref="M28:M33" ca="1" si="14">M27+1</f>
        <v>45828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5.2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27.299999999999997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ca="1" si="12"/>
        <v>45829</v>
      </c>
      <c r="C29" s="329">
        <f t="shared" ca="1" si="13"/>
        <v>70.5</v>
      </c>
      <c r="D29" s="330">
        <f t="shared" ca="1" si="10"/>
        <v>75.400000000000006</v>
      </c>
      <c r="E29" s="330">
        <f t="shared" ca="1" si="10"/>
        <v>16.600000000000001</v>
      </c>
      <c r="F29" s="330">
        <f t="shared" ca="1" si="10"/>
        <v>73.599999999999994</v>
      </c>
      <c r="G29" s="330">
        <f t="shared" ca="1" si="10"/>
        <v>72.900000000000006</v>
      </c>
      <c r="H29" s="331">
        <f t="shared" ca="1" si="10"/>
        <v>75.2</v>
      </c>
      <c r="I29" s="751">
        <f t="shared" ca="1" si="10"/>
        <v>384.2</v>
      </c>
      <c r="J29" s="660"/>
      <c r="K29" s="661"/>
      <c r="L29" s="559" t="s">
        <v>100</v>
      </c>
      <c r="M29" s="597">
        <f t="shared" ca="1" si="14"/>
        <v>45829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5.3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27.599999999999998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ca="1" si="12"/>
        <v>45830</v>
      </c>
      <c r="C30" s="329">
        <f t="shared" ca="1" si="13"/>
        <v>70.3</v>
      </c>
      <c r="D30" s="330">
        <f t="shared" ca="1" si="10"/>
        <v>75.3</v>
      </c>
      <c r="E30" s="330">
        <f t="shared" ca="1" si="10"/>
        <v>15.6</v>
      </c>
      <c r="F30" s="330">
        <f t="shared" ca="1" si="10"/>
        <v>73.5</v>
      </c>
      <c r="G30" s="330">
        <f t="shared" ca="1" si="10"/>
        <v>73</v>
      </c>
      <c r="H30" s="331">
        <f t="shared" ca="1" si="10"/>
        <v>74.8</v>
      </c>
      <c r="I30" s="751">
        <f t="shared" ca="1" si="10"/>
        <v>382.5</v>
      </c>
      <c r="J30" s="660"/>
      <c r="K30" s="374"/>
      <c r="L30" s="559" t="s">
        <v>101</v>
      </c>
      <c r="M30" s="597">
        <f t="shared" ca="1" si="14"/>
        <v>45830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1.2</v>
      </c>
      <c r="Q30" s="330">
        <f t="shared" ca="1" si="11"/>
        <v>5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27.299999999999997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ca="1" si="12"/>
        <v>45831</v>
      </c>
      <c r="C31" s="329">
        <f t="shared" ca="1" si="13"/>
        <v>70</v>
      </c>
      <c r="D31" s="330">
        <f t="shared" ca="1" si="10"/>
        <v>75.3</v>
      </c>
      <c r="E31" s="330">
        <f t="shared" ca="1" si="10"/>
        <v>15.6</v>
      </c>
      <c r="F31" s="330">
        <f t="shared" ca="1" si="10"/>
        <v>73.5</v>
      </c>
      <c r="G31" s="330">
        <f t="shared" ca="1" si="10"/>
        <v>73</v>
      </c>
      <c r="H31" s="331">
        <f t="shared" ca="1" si="10"/>
        <v>74.7</v>
      </c>
      <c r="I31" s="751">
        <f t="shared" ca="1" si="10"/>
        <v>382.09999999999997</v>
      </c>
      <c r="J31" s="660"/>
      <c r="K31" s="661"/>
      <c r="L31" s="559" t="s">
        <v>102</v>
      </c>
      <c r="M31" s="597">
        <f t="shared" ca="1" si="14"/>
        <v>45831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1.2</v>
      </c>
      <c r="Q31" s="330">
        <f t="shared" ca="1" si="11"/>
        <v>5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27.299999999999997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ca="1" si="12"/>
        <v>45832</v>
      </c>
      <c r="C32" s="329">
        <f t="shared" ca="1" si="13"/>
        <v>70</v>
      </c>
      <c r="D32" s="330">
        <f t="shared" ca="1" si="10"/>
        <v>75.3</v>
      </c>
      <c r="E32" s="330">
        <f t="shared" ca="1" si="10"/>
        <v>15.5</v>
      </c>
      <c r="F32" s="330">
        <f t="shared" ca="1" si="10"/>
        <v>73.5</v>
      </c>
      <c r="G32" s="330">
        <f t="shared" ca="1" si="10"/>
        <v>73</v>
      </c>
      <c r="H32" s="331">
        <f t="shared" ca="1" si="10"/>
        <v>74.7</v>
      </c>
      <c r="I32" s="751">
        <f t="shared" ca="1" si="10"/>
        <v>382</v>
      </c>
      <c r="J32" s="660"/>
      <c r="K32" s="661"/>
      <c r="L32" s="559" t="s">
        <v>103</v>
      </c>
      <c r="M32" s="597">
        <f t="shared" ca="1" si="14"/>
        <v>45832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5.0999999999999996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27.5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ca="1" si="12"/>
        <v>45833</v>
      </c>
      <c r="C33" s="26">
        <f t="shared" ca="1" si="13"/>
        <v>68.8</v>
      </c>
      <c r="D33" s="27">
        <f t="shared" ca="1" si="10"/>
        <v>75.2</v>
      </c>
      <c r="E33" s="27">
        <f t="shared" ca="1" si="10"/>
        <v>13.1</v>
      </c>
      <c r="F33" s="27">
        <f t="shared" ca="1" si="10"/>
        <v>71.5</v>
      </c>
      <c r="G33" s="27">
        <f t="shared" ca="1" si="10"/>
        <v>73.2</v>
      </c>
      <c r="H33" s="28">
        <f t="shared" ca="1" si="10"/>
        <v>73.900000000000006</v>
      </c>
      <c r="I33" s="752">
        <f t="shared" ca="1" si="10"/>
        <v>375.70000000000005</v>
      </c>
      <c r="J33" s="660"/>
      <c r="K33" s="375"/>
      <c r="L33" s="559" t="s">
        <v>104</v>
      </c>
      <c r="M33" s="597">
        <f t="shared" ca="1" si="14"/>
        <v>45833</v>
      </c>
      <c r="N33" s="26">
        <f t="shared" ca="1" si="15"/>
        <v>5.2</v>
      </c>
      <c r="O33" s="27">
        <f t="shared" ca="1" si="11"/>
        <v>5.6</v>
      </c>
      <c r="P33" s="27">
        <f t="shared" ca="1" si="11"/>
        <v>1.4</v>
      </c>
      <c r="Q33" s="27">
        <f t="shared" ca="1" si="11"/>
        <v>5.2</v>
      </c>
      <c r="R33" s="27">
        <f t="shared" ca="1" si="11"/>
        <v>5.3</v>
      </c>
      <c r="S33" s="180">
        <f t="shared" ca="1" si="11"/>
        <v>5.2</v>
      </c>
      <c r="T33" s="1078">
        <f t="shared" ca="1" si="11"/>
        <v>27.900000000000002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747">
        <f t="shared" ca="1" si="13"/>
        <v>488.6</v>
      </c>
      <c r="D34" s="748">
        <f t="shared" ca="1" si="10"/>
        <v>526.6</v>
      </c>
      <c r="E34" s="748">
        <f t="shared" ca="1" si="10"/>
        <v>108.6</v>
      </c>
      <c r="F34" s="748">
        <f t="shared" ca="1" si="10"/>
        <v>512.5</v>
      </c>
      <c r="G34" s="748">
        <f t="shared" ca="1" si="10"/>
        <v>511.40000000000003</v>
      </c>
      <c r="H34" s="749">
        <f t="shared" ca="1" si="10"/>
        <v>521.1</v>
      </c>
      <c r="I34" s="752">
        <f t="shared" ca="1" si="10"/>
        <v>2668.7999999999997</v>
      </c>
      <c r="J34" s="89"/>
      <c r="K34" s="89"/>
      <c r="L34" s="1224" t="s">
        <v>8</v>
      </c>
      <c r="M34" s="1225"/>
      <c r="N34" s="285">
        <f t="shared" ca="1" si="15"/>
        <v>35.700000000000003</v>
      </c>
      <c r="O34" s="286">
        <f t="shared" ca="1" si="11"/>
        <v>38.700000000000003</v>
      </c>
      <c r="P34" s="286">
        <f t="shared" ca="1" si="11"/>
        <v>8.8000000000000007</v>
      </c>
      <c r="Q34" s="286">
        <f t="shared" ca="1" si="11"/>
        <v>36.300000000000004</v>
      </c>
      <c r="R34" s="286">
        <f t="shared" ca="1" si="11"/>
        <v>37</v>
      </c>
      <c r="S34" s="1075">
        <f t="shared" ca="1" si="11"/>
        <v>36.4</v>
      </c>
      <c r="T34" s="1024">
        <f t="shared" ca="1" si="11"/>
        <v>192.9</v>
      </c>
      <c r="U34" s="1231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ca="1">INDIRECT("'SEM " &amp; $O$5 &amp; "'!" &amp; ADDRESS(ROW(B37), COLUMN(B36)))</f>
        <v>450</v>
      </c>
      <c r="D35" s="598">
        <f t="shared" ref="D35:I35" ca="1" si="16">INDIRECT("'SEM " &amp; $O$5 &amp; "'!" &amp; ADDRESS(ROW(C37), COLUMN(C36)))</f>
        <v>485</v>
      </c>
      <c r="E35" s="598">
        <f t="shared" ca="1" si="16"/>
        <v>100</v>
      </c>
      <c r="F35" s="598">
        <f t="shared" ca="1" si="16"/>
        <v>472</v>
      </c>
      <c r="G35" s="598">
        <f t="shared" ca="1" si="16"/>
        <v>471</v>
      </c>
      <c r="H35" s="599">
        <f t="shared" ca="1" si="16"/>
        <v>480</v>
      </c>
      <c r="I35" s="553">
        <f t="shared" ca="1" si="16"/>
        <v>2458</v>
      </c>
      <c r="J35" s="89"/>
      <c r="K35" s="89"/>
      <c r="L35" s="1226" t="s">
        <v>47</v>
      </c>
      <c r="M35" s="1227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35</v>
      </c>
      <c r="T35" s="1025">
        <f t="shared" ca="1" si="17"/>
        <v>181</v>
      </c>
      <c r="U35" s="1231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234" t="s">
        <v>29</v>
      </c>
      <c r="K45" s="1229"/>
      <c r="L45" s="1229"/>
      <c r="M45" s="1229"/>
      <c r="N45" s="1229"/>
      <c r="O45" s="1229"/>
      <c r="P45" s="1236"/>
      <c r="Q45" s="1234" t="s">
        <v>28</v>
      </c>
      <c r="R45" s="1229"/>
      <c r="S45" s="1229"/>
      <c r="T45" s="1229"/>
      <c r="U45" s="1229"/>
      <c r="V45" s="1229"/>
      <c r="W45" s="1236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21"/>
    </row>
    <row r="47" spans="1:24" ht="30" customHeight="1" x14ac:dyDescent="0.25">
      <c r="A47" s="559" t="s">
        <v>98</v>
      </c>
      <c r="B47" s="597">
        <f ca="1">B11</f>
        <v>45827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6.1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0.7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0.8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6.5</v>
      </c>
      <c r="W47" s="477">
        <f t="shared" ref="W47:W54" ca="1" si="38">INDIRECT("'SEM " &amp; $O$5 &amp; "'!" &amp; ADDRESS(ROW(V48), COLUMN(V48)))</f>
        <v>6.5</v>
      </c>
      <c r="X47" s="759">
        <f t="shared" ref="X47:X54" ca="1" si="39">INDIRECT("'SEM " &amp; $O$5 &amp; "'!" &amp; ADDRESS(ROW(W48), COLUMN(W48)))</f>
        <v>113.5</v>
      </c>
    </row>
    <row r="48" spans="1:24" ht="30" customHeight="1" x14ac:dyDescent="0.25">
      <c r="A48" s="559" t="s">
        <v>99</v>
      </c>
      <c r="B48" s="597">
        <f t="shared" ref="B48:B53" ca="1" si="40">B47+1</f>
        <v>45828</v>
      </c>
      <c r="C48" s="329">
        <f t="shared" ca="1" si="18"/>
        <v>6</v>
      </c>
      <c r="D48" s="330">
        <f t="shared" ca="1" si="19"/>
        <v>6</v>
      </c>
      <c r="E48" s="330">
        <f t="shared" ca="1" si="20"/>
        <v>5.8</v>
      </c>
      <c r="F48" s="330">
        <f t="shared" ca="1" si="21"/>
        <v>0.7</v>
      </c>
      <c r="G48" s="330">
        <f t="shared" ca="1" si="22"/>
        <v>6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6.3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0.8</v>
      </c>
      <c r="U48" s="330">
        <f t="shared" ca="1" si="36"/>
        <v>6.4</v>
      </c>
      <c r="V48" s="330">
        <f t="shared" ca="1" si="37"/>
        <v>6.4</v>
      </c>
      <c r="W48" s="331">
        <f t="shared" ca="1" si="38"/>
        <v>6.4</v>
      </c>
      <c r="X48" s="760">
        <f t="shared" ca="1" si="39"/>
        <v>112</v>
      </c>
    </row>
    <row r="49" spans="1:24" ht="30" customHeight="1" x14ac:dyDescent="0.25">
      <c r="A49" s="559" t="s">
        <v>100</v>
      </c>
      <c r="B49" s="597">
        <f t="shared" ca="1" si="40"/>
        <v>45829</v>
      </c>
      <c r="C49" s="329">
        <f t="shared" ca="1" si="18"/>
        <v>6</v>
      </c>
      <c r="D49" s="330">
        <f t="shared" ca="1" si="19"/>
        <v>6</v>
      </c>
      <c r="E49" s="330">
        <f t="shared" ca="1" si="20"/>
        <v>5.8</v>
      </c>
      <c r="F49" s="330">
        <f t="shared" ca="1" si="21"/>
        <v>0.7</v>
      </c>
      <c r="G49" s="330">
        <f t="shared" ca="1" si="22"/>
        <v>6</v>
      </c>
      <c r="H49" s="330">
        <f t="shared" ca="1" si="23"/>
        <v>6</v>
      </c>
      <c r="I49" s="331">
        <f t="shared" ca="1" si="24"/>
        <v>5.9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6.3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0.8</v>
      </c>
      <c r="U49" s="330">
        <f t="shared" ca="1" si="36"/>
        <v>6.4</v>
      </c>
      <c r="V49" s="330">
        <f t="shared" ca="1" si="37"/>
        <v>6.4</v>
      </c>
      <c r="W49" s="331">
        <f t="shared" ca="1" si="38"/>
        <v>6.4</v>
      </c>
      <c r="X49" s="760">
        <f t="shared" ca="1" si="39"/>
        <v>112.19999999999999</v>
      </c>
    </row>
    <row r="50" spans="1:24" ht="30" customHeight="1" x14ac:dyDescent="0.25">
      <c r="A50" s="559" t="s">
        <v>101</v>
      </c>
      <c r="B50" s="597">
        <f t="shared" ca="1" si="40"/>
        <v>45830</v>
      </c>
      <c r="C50" s="329">
        <f t="shared" ca="1" si="18"/>
        <v>6</v>
      </c>
      <c r="D50" s="330">
        <f t="shared" ca="1" si="19"/>
        <v>5.7</v>
      </c>
      <c r="E50" s="330">
        <f t="shared" ca="1" si="20"/>
        <v>5.9</v>
      </c>
      <c r="F50" s="330">
        <f t="shared" ca="1" si="21"/>
        <v>1.7</v>
      </c>
      <c r="G50" s="330">
        <f t="shared" ca="1" si="22"/>
        <v>5.7</v>
      </c>
      <c r="H50" s="330">
        <f t="shared" ca="1" si="23"/>
        <v>5.7</v>
      </c>
      <c r="I50" s="331">
        <f t="shared" ca="1" si="24"/>
        <v>5.7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6.1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1.5</v>
      </c>
      <c r="U50" s="330">
        <f t="shared" ca="1" si="36"/>
        <v>6.4</v>
      </c>
      <c r="V50" s="330">
        <f t="shared" ca="1" si="37"/>
        <v>6.1</v>
      </c>
      <c r="W50" s="331">
        <f t="shared" ca="1" si="38"/>
        <v>6.1</v>
      </c>
      <c r="X50" s="760">
        <f t="shared" ca="1" si="39"/>
        <v>112.4</v>
      </c>
    </row>
    <row r="51" spans="1:24" ht="30" customHeight="1" x14ac:dyDescent="0.25">
      <c r="A51" s="559" t="s">
        <v>102</v>
      </c>
      <c r="B51" s="597">
        <f t="shared" ca="1" si="40"/>
        <v>45831</v>
      </c>
      <c r="C51" s="329">
        <f t="shared" ca="1" si="18"/>
        <v>6</v>
      </c>
      <c r="D51" s="330">
        <f t="shared" ca="1" si="19"/>
        <v>5.7</v>
      </c>
      <c r="E51" s="330">
        <f t="shared" ca="1" si="20"/>
        <v>5.9</v>
      </c>
      <c r="F51" s="330">
        <f t="shared" ca="1" si="21"/>
        <v>1.7</v>
      </c>
      <c r="G51" s="330">
        <f t="shared" ca="1" si="22"/>
        <v>5.7</v>
      </c>
      <c r="H51" s="330">
        <f t="shared" ca="1" si="23"/>
        <v>5.7</v>
      </c>
      <c r="I51" s="331">
        <f t="shared" ca="1" si="24"/>
        <v>5.7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6.1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1.4</v>
      </c>
      <c r="U51" s="330">
        <f t="shared" ca="1" si="36"/>
        <v>6.4</v>
      </c>
      <c r="V51" s="330">
        <f t="shared" ca="1" si="37"/>
        <v>6.1</v>
      </c>
      <c r="W51" s="331">
        <f t="shared" ca="1" si="38"/>
        <v>6.1</v>
      </c>
      <c r="X51" s="760">
        <f t="shared" ca="1" si="39"/>
        <v>112.30000000000001</v>
      </c>
    </row>
    <row r="52" spans="1:24" ht="30" customHeight="1" x14ac:dyDescent="0.25">
      <c r="A52" s="559" t="s">
        <v>103</v>
      </c>
      <c r="B52" s="597">
        <f t="shared" ca="1" si="40"/>
        <v>45832</v>
      </c>
      <c r="C52" s="329">
        <f t="shared" ca="1" si="18"/>
        <v>6.1</v>
      </c>
      <c r="D52" s="330">
        <f t="shared" ca="1" si="19"/>
        <v>5.8</v>
      </c>
      <c r="E52" s="330">
        <f t="shared" ca="1" si="20"/>
        <v>5.9</v>
      </c>
      <c r="F52" s="330">
        <f t="shared" ca="1" si="21"/>
        <v>1.7</v>
      </c>
      <c r="G52" s="330">
        <f t="shared" ca="1" si="22"/>
        <v>5.8</v>
      </c>
      <c r="H52" s="330">
        <f t="shared" ca="1" si="23"/>
        <v>5.7</v>
      </c>
      <c r="I52" s="331">
        <f t="shared" ca="1" si="24"/>
        <v>5.7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6.1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1.4</v>
      </c>
      <c r="U52" s="330">
        <f t="shared" ca="1" si="36"/>
        <v>6.5</v>
      </c>
      <c r="V52" s="330">
        <f t="shared" ca="1" si="37"/>
        <v>6.2</v>
      </c>
      <c r="W52" s="331">
        <f t="shared" ca="1" si="38"/>
        <v>6.2</v>
      </c>
      <c r="X52" s="760">
        <f t="shared" ca="1" si="39"/>
        <v>113</v>
      </c>
    </row>
    <row r="53" spans="1:24" ht="30.75" customHeight="1" thickBot="1" x14ac:dyDescent="0.3">
      <c r="A53" s="559" t="s">
        <v>104</v>
      </c>
      <c r="B53" s="597">
        <f t="shared" ca="1" si="40"/>
        <v>45833</v>
      </c>
      <c r="C53" s="26">
        <f t="shared" ca="1" si="18"/>
        <v>6.1</v>
      </c>
      <c r="D53" s="27">
        <f t="shared" ca="1" si="19"/>
        <v>5.8</v>
      </c>
      <c r="E53" s="27">
        <f t="shared" ca="1" si="20"/>
        <v>5.9</v>
      </c>
      <c r="F53" s="27">
        <f t="shared" ca="1" si="21"/>
        <v>1.7</v>
      </c>
      <c r="G53" s="27">
        <f t="shared" ca="1" si="22"/>
        <v>5.8</v>
      </c>
      <c r="H53" s="27">
        <f t="shared" ca="1" si="23"/>
        <v>5.8</v>
      </c>
      <c r="I53" s="28">
        <f t="shared" ca="1" si="24"/>
        <v>5.8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6.1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1.4</v>
      </c>
      <c r="U53" s="27">
        <f t="shared" ca="1" si="36"/>
        <v>6.5</v>
      </c>
      <c r="V53" s="27">
        <f t="shared" ca="1" si="37"/>
        <v>6.2</v>
      </c>
      <c r="W53" s="28">
        <f t="shared" ca="1" si="38"/>
        <v>6.2</v>
      </c>
      <c r="X53" s="761">
        <f t="shared" ca="1" si="39"/>
        <v>113.30000000000001</v>
      </c>
    </row>
    <row r="54" spans="1:24" ht="34.5" thickBot="1" x14ac:dyDescent="0.3">
      <c r="A54" s="1224" t="s">
        <v>8</v>
      </c>
      <c r="B54" s="1225"/>
      <c r="C54" s="756">
        <f t="shared" ca="1" si="18"/>
        <v>42.300000000000004</v>
      </c>
      <c r="D54" s="757">
        <f t="shared" ca="1" si="19"/>
        <v>41.099999999999994</v>
      </c>
      <c r="E54" s="757">
        <f t="shared" ca="1" si="20"/>
        <v>41.099999999999994</v>
      </c>
      <c r="F54" s="757">
        <f t="shared" ca="1" si="21"/>
        <v>8.9</v>
      </c>
      <c r="G54" s="757">
        <f t="shared" ca="1" si="22"/>
        <v>40.999999999999993</v>
      </c>
      <c r="H54" s="757">
        <f t="shared" ca="1" si="23"/>
        <v>40.799999999999997</v>
      </c>
      <c r="I54" s="758">
        <f t="shared" ca="1" si="24"/>
        <v>40.699999999999996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9.1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43.400000000000006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8.1000000000000014</v>
      </c>
      <c r="U54" s="757">
        <f t="shared" ca="1" si="36"/>
        <v>45.1</v>
      </c>
      <c r="V54" s="757">
        <f t="shared" ca="1" si="37"/>
        <v>43.900000000000006</v>
      </c>
      <c r="W54" s="758">
        <f t="shared" ca="1" si="38"/>
        <v>43.900000000000006</v>
      </c>
      <c r="X54" s="762">
        <f t="shared" ca="1" si="39"/>
        <v>788.69999999999993</v>
      </c>
    </row>
    <row r="55" spans="1:24" ht="34.5" thickBot="1" x14ac:dyDescent="0.3">
      <c r="A55" s="1226" t="s">
        <v>47</v>
      </c>
      <c r="B55" s="1227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731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S34" sqref="S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932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090">
        <v>88.4</v>
      </c>
      <c r="C9" s="781">
        <v>88.4</v>
      </c>
      <c r="D9" s="1091">
        <v>87.4</v>
      </c>
      <c r="E9" s="781">
        <v>7.8</v>
      </c>
      <c r="F9" s="781">
        <v>87.9</v>
      </c>
      <c r="G9" s="1091">
        <v>88.5</v>
      </c>
      <c r="H9" s="1092">
        <v>88.3</v>
      </c>
      <c r="I9" s="1090">
        <v>83.5</v>
      </c>
      <c r="J9" s="1091">
        <v>85</v>
      </c>
      <c r="K9" s="1091">
        <v>87.1</v>
      </c>
      <c r="L9" s="781">
        <v>16.3</v>
      </c>
      <c r="M9" s="781">
        <v>88.5</v>
      </c>
      <c r="N9" s="1091">
        <v>86.1</v>
      </c>
      <c r="O9" s="1092">
        <v>85.1</v>
      </c>
      <c r="P9" s="1037">
        <v>85.7</v>
      </c>
      <c r="Q9" s="781">
        <v>86.9</v>
      </c>
      <c r="R9" s="1091">
        <v>89</v>
      </c>
      <c r="S9" s="781">
        <v>11</v>
      </c>
      <c r="T9" s="1093">
        <v>90.5</v>
      </c>
      <c r="U9" s="1091">
        <v>88.8</v>
      </c>
      <c r="V9" s="787">
        <v>89</v>
      </c>
      <c r="W9" s="933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933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933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933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933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154.9995846371113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555</v>
      </c>
      <c r="C17" s="803">
        <v>562</v>
      </c>
      <c r="D17" s="803">
        <v>545</v>
      </c>
      <c r="E17" s="803">
        <v>121</v>
      </c>
      <c r="F17" s="803">
        <v>546</v>
      </c>
      <c r="G17" s="803">
        <v>551</v>
      </c>
      <c r="H17" s="804">
        <v>556</v>
      </c>
      <c r="I17" s="802">
        <v>537</v>
      </c>
      <c r="J17" s="803">
        <v>547</v>
      </c>
      <c r="K17" s="803">
        <v>561</v>
      </c>
      <c r="L17" s="803">
        <v>97</v>
      </c>
      <c r="M17" s="803">
        <v>568</v>
      </c>
      <c r="N17" s="803">
        <v>556</v>
      </c>
      <c r="O17" s="804">
        <v>545</v>
      </c>
      <c r="P17" s="802">
        <v>539</v>
      </c>
      <c r="Q17" s="803">
        <v>549</v>
      </c>
      <c r="R17" s="803">
        <v>571</v>
      </c>
      <c r="S17" s="803">
        <v>106</v>
      </c>
      <c r="T17" s="803">
        <v>574</v>
      </c>
      <c r="U17" s="803">
        <v>560</v>
      </c>
      <c r="V17" s="804">
        <v>572</v>
      </c>
      <c r="W17" s="866">
        <f>+SUM(B17:V17)</f>
        <v>10318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86.00008571428576</v>
      </c>
      <c r="C18" s="811">
        <f t="shared" si="3"/>
        <v>87.084700000000041</v>
      </c>
      <c r="D18" s="811">
        <f t="shared" si="3"/>
        <v>84.450185714285766</v>
      </c>
      <c r="E18" s="811">
        <f t="shared" si="3"/>
        <v>18.752885714285728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84.761071428571469</v>
      </c>
      <c r="K18" s="811">
        <f t="shared" si="3"/>
        <v>86.930285714285773</v>
      </c>
      <c r="L18" s="811">
        <f t="shared" si="3"/>
        <v>15.030528571428581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85.070271428571473</v>
      </c>
      <c r="R18" s="811">
        <f t="shared" si="3"/>
        <v>88.479414285714341</v>
      </c>
      <c r="S18" s="811">
        <f t="shared" si="3"/>
        <v>16.42700000000001</v>
      </c>
      <c r="T18" s="811">
        <f t="shared" si="3"/>
        <v>88.944600000000037</v>
      </c>
      <c r="U18" s="811">
        <f t="shared" si="3"/>
        <v>86.774728571428611</v>
      </c>
      <c r="V18" s="812">
        <f t="shared" si="3"/>
        <v>88.634757142857197</v>
      </c>
      <c r="W18" s="867">
        <f>((W15*1000)/W17)/7</f>
        <v>154.99958463711133</v>
      </c>
      <c r="Y18" s="36"/>
    </row>
    <row r="19" spans="1:30" ht="15" customHeight="1" x14ac:dyDescent="0.25">
      <c r="A19" s="810" t="s">
        <v>13</v>
      </c>
      <c r="B19" s="808">
        <f>((B17*B16)*7)/1000</f>
        <v>602.1750000000003</v>
      </c>
      <c r="C19" s="811">
        <f>((C17*C16)*7)/1000</f>
        <v>609.77000000000032</v>
      </c>
      <c r="D19" s="811">
        <f t="shared" ref="D19:K19" si="4">((D17*D16)*7)/1000</f>
        <v>591.32500000000039</v>
      </c>
      <c r="E19" s="811">
        <f t="shared" si="4"/>
        <v>131.28500000000008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593.49500000000035</v>
      </c>
      <c r="K19" s="811">
        <f t="shared" si="4"/>
        <v>608.6850000000004</v>
      </c>
      <c r="L19" s="811">
        <f>((L17*L16)*7)/1000</f>
        <v>105.24500000000006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595.6650000000003</v>
      </c>
      <c r="R19" s="811">
        <f t="shared" si="5"/>
        <v>619.53500000000031</v>
      </c>
      <c r="S19" s="811">
        <f t="shared" si="5"/>
        <v>115.01000000000006</v>
      </c>
      <c r="T19" s="811">
        <f t="shared" si="5"/>
        <v>622.7900000000003</v>
      </c>
      <c r="U19" s="811">
        <f t="shared" si="5"/>
        <v>607.60000000000036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155.00643500643503</v>
      </c>
      <c r="C20" s="817">
        <f t="shared" si="6"/>
        <v>155.0076258261312</v>
      </c>
      <c r="D20" s="817">
        <f t="shared" si="6"/>
        <v>154.99344692005246</v>
      </c>
      <c r="E20" s="817">
        <f t="shared" si="6"/>
        <v>155.01770956316412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155.00130582397492</v>
      </c>
      <c r="K20" s="817">
        <f t="shared" si="6"/>
        <v>155.0038197097021</v>
      </c>
      <c r="L20" s="817">
        <f>+(L15/L17)/7*1000</f>
        <v>154.93372606774668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155.00910746812389</v>
      </c>
      <c r="R20" s="817">
        <f t="shared" si="7"/>
        <v>154.99124343257444</v>
      </c>
      <c r="S20" s="817">
        <f t="shared" si="7"/>
        <v>154.9865229110512</v>
      </c>
      <c r="T20" s="817">
        <f t="shared" si="7"/>
        <v>155.00248880039823</v>
      </c>
      <c r="U20" s="817">
        <f t="shared" si="7"/>
        <v>154.99999999999997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-2.4999999999749889E-2</v>
      </c>
      <c r="C21" s="821">
        <f t="shared" ref="C21:V21" si="8">C19-C15</f>
        <v>-2.9999999999745341E-2</v>
      </c>
      <c r="D21" s="821">
        <f t="shared" si="8"/>
        <v>2.5000000000318323E-2</v>
      </c>
      <c r="E21" s="821">
        <f t="shared" si="8"/>
        <v>-1.4999999999929514E-2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-4.999999999654392E-3</v>
      </c>
      <c r="K21" s="821">
        <f t="shared" si="8"/>
        <v>-1.4999999999645297E-2</v>
      </c>
      <c r="L21" s="821">
        <f t="shared" si="8"/>
        <v>4.5000000000058549E-2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-3.4999999999740794E-2</v>
      </c>
      <c r="R21" s="821">
        <f t="shared" si="8"/>
        <v>3.5000000000309228E-2</v>
      </c>
      <c r="S21" s="821">
        <f t="shared" si="8"/>
        <v>1.000000000007617E-2</v>
      </c>
      <c r="T21" s="821">
        <f t="shared" si="8"/>
        <v>-9.9999999997635314E-3</v>
      </c>
      <c r="U21" s="821">
        <f t="shared" si="8"/>
        <v>0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-2.4999999999749889E-2</v>
      </c>
      <c r="C22" s="901">
        <f t="shared" ref="C22:V22" si="9">(C21+C24)/$A$2</f>
        <v>-2.9999999999745341E-2</v>
      </c>
      <c r="D22" s="901">
        <f t="shared" si="9"/>
        <v>2.5000000000318323E-2</v>
      </c>
      <c r="E22" s="901">
        <f t="shared" si="9"/>
        <v>-1.4999999999929514E-2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-4.999999999654392E-3</v>
      </c>
      <c r="K22" s="901">
        <f t="shared" si="9"/>
        <v>-1.4999999999645297E-2</v>
      </c>
      <c r="L22" s="901">
        <f t="shared" si="9"/>
        <v>4.5000000000058549E-2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-3.4999999999740794E-2</v>
      </c>
      <c r="R22" s="901">
        <f t="shared" si="9"/>
        <v>3.5000000000309228E-2</v>
      </c>
      <c r="S22" s="901">
        <f t="shared" si="9"/>
        <v>1.000000000007617E-2</v>
      </c>
      <c r="T22" s="901">
        <f t="shared" si="9"/>
        <v>-9.9999999997635314E-3</v>
      </c>
      <c r="U22" s="901">
        <f t="shared" si="9"/>
        <v>0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83.47500000000025</v>
      </c>
      <c r="C23" s="901">
        <f t="shared" si="10"/>
        <v>86.070000000000249</v>
      </c>
      <c r="D23" s="901">
        <f t="shared" si="10"/>
        <v>82.425000000000324</v>
      </c>
      <c r="E23" s="901">
        <f t="shared" si="10"/>
        <v>25.085000000000072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85.395000000000351</v>
      </c>
      <c r="K23" s="901">
        <f t="shared" si="10"/>
        <v>87.285000000000352</v>
      </c>
      <c r="L23" s="901">
        <f t="shared" si="10"/>
        <v>14.245000000000058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81.865000000000265</v>
      </c>
      <c r="R23" s="901">
        <f t="shared" si="10"/>
        <v>87.735000000000312</v>
      </c>
      <c r="S23" s="901">
        <f t="shared" si="10"/>
        <v>20.310000000000077</v>
      </c>
      <c r="T23" s="901">
        <f t="shared" si="10"/>
        <v>88.690000000000239</v>
      </c>
      <c r="U23" s="901">
        <f t="shared" si="10"/>
        <v>84.8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932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86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932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840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932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840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932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840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932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840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932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840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155.10868301755201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485</v>
      </c>
      <c r="D37" s="803">
        <v>100</v>
      </c>
      <c r="E37" s="803">
        <v>472</v>
      </c>
      <c r="F37" s="803">
        <v>471</v>
      </c>
      <c r="G37" s="804">
        <v>480</v>
      </c>
      <c r="H37" s="852">
        <f>SUM(B37:G37)</f>
        <v>2458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75.223499999999987</v>
      </c>
      <c r="D38" s="811">
        <f>((((((D36*7)*D37)/1000)))/7)</f>
        <v>15.51</v>
      </c>
      <c r="E38" s="811">
        <f>((((((E36*7)*E37)/1000)))/7)</f>
        <v>73.207200000000014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155.10868301755198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526.56449999999995</v>
      </c>
      <c r="D39" s="811">
        <f t="shared" si="17"/>
        <v>108.57</v>
      </c>
      <c r="E39" s="811">
        <f t="shared" si="17"/>
        <v>512.45039999999995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155.11045655375551</v>
      </c>
      <c r="D40" s="817">
        <f t="shared" si="19"/>
        <v>155.14285714285711</v>
      </c>
      <c r="E40" s="817">
        <f t="shared" si="19"/>
        <v>155.11501210653753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-3.5500000000070031E-2</v>
      </c>
      <c r="D41" s="821">
        <f t="shared" si="21"/>
        <v>-3.0000000000001137E-2</v>
      </c>
      <c r="E41" s="821">
        <f t="shared" si="21"/>
        <v>-4.9600000000054933E-2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-3.5500000000070031E-2</v>
      </c>
      <c r="D42" s="901">
        <f t="shared" si="23"/>
        <v>-3.0000000000001137E-2</v>
      </c>
      <c r="E42" s="901">
        <f t="shared" si="23"/>
        <v>-4.9600000000054933E-2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75.164499999999933</v>
      </c>
      <c r="D43" s="901">
        <f t="shared" si="25"/>
        <v>13.069999999999999</v>
      </c>
      <c r="E43" s="901">
        <f t="shared" si="25"/>
        <v>71.450399999999945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88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89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89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89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89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89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28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0"/>
      <c r="W4" s="1110"/>
      <c r="X4" s="1110"/>
    </row>
    <row r="5" spans="1:24" x14ac:dyDescent="0.25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50</v>
      </c>
      <c r="P5" s="551"/>
      <c r="V5" s="1110"/>
      <c r="W5" s="1110"/>
      <c r="X5" s="111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0"/>
      <c r="W6" s="1110"/>
      <c r="X6" s="1110"/>
    </row>
    <row r="7" spans="1:24" x14ac:dyDescent="0.25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v>45772</v>
      </c>
      <c r="I7" s="1115"/>
      <c r="J7" s="1115"/>
      <c r="K7" s="1115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110"/>
      <c r="W7" s="1110"/>
      <c r="X7" s="111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2"/>
      <c r="W8" s="1112"/>
      <c r="X8" s="11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24" t="s">
        <v>8</v>
      </c>
      <c r="B18" s="122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134"/>
      <c r="I25" s="1220" t="s">
        <v>8</v>
      </c>
      <c r="J25" s="92"/>
      <c r="K25" s="92"/>
      <c r="L25" s="1218" t="s">
        <v>45</v>
      </c>
      <c r="M25" s="1219"/>
      <c r="N25" s="1135" t="s">
        <v>16</v>
      </c>
      <c r="O25" s="1136"/>
      <c r="P25" s="1136"/>
      <c r="Q25" s="1136"/>
      <c r="R25" s="1136"/>
      <c r="S25" s="1134"/>
      <c r="T25" s="1220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22" t="s">
        <v>44</v>
      </c>
      <c r="M26" s="122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4" t="s">
        <v>8</v>
      </c>
      <c r="M34" s="122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0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6" t="s">
        <v>47</v>
      </c>
      <c r="M35" s="122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0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136" t="s">
        <v>29</v>
      </c>
      <c r="K45" s="1136"/>
      <c r="L45" s="1136"/>
      <c r="M45" s="1136"/>
      <c r="N45" s="1136"/>
      <c r="O45" s="1136"/>
      <c r="P45" s="1136"/>
      <c r="Q45" s="1135" t="s">
        <v>28</v>
      </c>
      <c r="R45" s="1136"/>
      <c r="S45" s="1136"/>
      <c r="T45" s="1136"/>
      <c r="U45" s="1136"/>
      <c r="V45" s="1136"/>
      <c r="W45" s="1134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3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24" t="s">
        <v>8</v>
      </c>
      <c r="B54" s="122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6" t="s">
        <v>47</v>
      </c>
      <c r="B55" s="122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0"/>
      <c r="W4" s="1110"/>
      <c r="X4" s="1110"/>
    </row>
    <row r="5" spans="1:24" x14ac:dyDescent="0.25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50</v>
      </c>
      <c r="P5" s="551"/>
      <c r="V5" s="1110"/>
      <c r="W5" s="1110"/>
      <c r="X5" s="111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0"/>
      <c r="W6" s="1110"/>
      <c r="X6" s="1110"/>
    </row>
    <row r="7" spans="1:24" x14ac:dyDescent="0.25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v>45772</v>
      </c>
      <c r="I7" s="1115"/>
      <c r="J7" s="1115"/>
      <c r="K7" s="1115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110"/>
      <c r="W7" s="1110"/>
      <c r="X7" s="111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2"/>
      <c r="W8" s="1112"/>
      <c r="X8" s="11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24" t="s">
        <v>8</v>
      </c>
      <c r="B18" s="122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134"/>
      <c r="I25" s="1220" t="s">
        <v>8</v>
      </c>
      <c r="J25" s="92"/>
      <c r="K25" s="92"/>
      <c r="L25" s="1218" t="s">
        <v>45</v>
      </c>
      <c r="M25" s="1219"/>
      <c r="N25" s="1135" t="s">
        <v>16</v>
      </c>
      <c r="O25" s="1136"/>
      <c r="P25" s="1136"/>
      <c r="Q25" s="1136"/>
      <c r="R25" s="1136"/>
      <c r="S25" s="1134"/>
      <c r="T25" s="1220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22" t="s">
        <v>44</v>
      </c>
      <c r="M26" s="122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4" t="s">
        <v>8</v>
      </c>
      <c r="M34" s="122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0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6" t="s">
        <v>47</v>
      </c>
      <c r="M35" s="122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0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136" t="s">
        <v>29</v>
      </c>
      <c r="K45" s="1136"/>
      <c r="L45" s="1136"/>
      <c r="M45" s="1136"/>
      <c r="N45" s="1136"/>
      <c r="O45" s="1136"/>
      <c r="P45" s="1136"/>
      <c r="Q45" s="1135" t="s">
        <v>28</v>
      </c>
      <c r="R45" s="1136"/>
      <c r="S45" s="1136"/>
      <c r="T45" s="1136"/>
      <c r="U45" s="1136"/>
      <c r="V45" s="1136"/>
      <c r="W45" s="1134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3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24" t="s">
        <v>8</v>
      </c>
      <c r="B54" s="122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6" t="s">
        <v>47</v>
      </c>
      <c r="B55" s="122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88</vt:i4>
      </vt:variant>
      <vt:variant>
        <vt:lpstr>Rangos con nombre</vt:lpstr>
      </vt:variant>
      <vt:variant>
        <vt:i4>15</vt:i4>
      </vt:variant>
    </vt:vector>
  </HeadingPairs>
  <TitlesOfParts>
    <vt:vector size="103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IMPRIMIR</vt:lpstr>
      <vt:lpstr>SEM 58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2025-06-24T20:45:48Z</cp:lastPrinted>
  <dcterms:created xsi:type="dcterms:W3CDTF">2021-03-04T08:17:33Z</dcterms:created>
  <dcterms:modified xsi:type="dcterms:W3CDTF">2025-06-24T20:58:42Z</dcterms:modified>
</cp:coreProperties>
</file>