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OneDrive\Documentos\Produccion\09 Registros de Producción\Pesajes\2023\Lote M620 F619\liquidador sem-54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3" sheetId="248" r:id="rId9"/>
    <sheet name="CEPA 7 MODULO 3" sheetId="249" r:id="rId10"/>
    <sheet name="CEPA 4 MODULO 3" sheetId="250" r:id="rId11"/>
    <sheet name="CEPA 1 MODULO 3" sheetId="251" r:id="rId12"/>
  </sheets>
  <calcPr calcId="162913"/>
</workbook>
</file>

<file path=xl/calcChain.xml><?xml version="1.0" encoding="utf-8"?>
<calcChain xmlns="http://schemas.openxmlformats.org/spreadsheetml/2006/main">
  <c r="H718" i="251" l="1"/>
  <c r="G718" i="251"/>
  <c r="F718" i="251"/>
  <c r="E718" i="251"/>
  <c r="D718" i="251"/>
  <c r="C718" i="251"/>
  <c r="K717" i="251"/>
  <c r="I717" i="251"/>
  <c r="I716" i="251"/>
  <c r="K715" i="251" s="1"/>
  <c r="L715" i="251" s="1"/>
  <c r="I715" i="251"/>
  <c r="H715" i="251"/>
  <c r="G715" i="251"/>
  <c r="F715" i="251"/>
  <c r="E715" i="251"/>
  <c r="D715" i="251"/>
  <c r="C715" i="251"/>
  <c r="I714" i="251"/>
  <c r="H714" i="251"/>
  <c r="G714" i="251"/>
  <c r="F714" i="251"/>
  <c r="E714" i="251"/>
  <c r="D714" i="251"/>
  <c r="C714" i="251"/>
  <c r="J708" i="251"/>
  <c r="B706" i="251"/>
  <c r="H705" i="251"/>
  <c r="G705" i="251"/>
  <c r="F705" i="251"/>
  <c r="E705" i="251"/>
  <c r="D705" i="251"/>
  <c r="C705" i="251"/>
  <c r="A705" i="251"/>
  <c r="H823" i="250"/>
  <c r="G823" i="250"/>
  <c r="F823" i="250"/>
  <c r="E823" i="250"/>
  <c r="D823" i="250"/>
  <c r="C823" i="250"/>
  <c r="K822" i="250"/>
  <c r="I822" i="250"/>
  <c r="I821" i="250"/>
  <c r="L820" i="250"/>
  <c r="I820" i="250"/>
  <c r="H820" i="250"/>
  <c r="G820" i="250"/>
  <c r="F820" i="250"/>
  <c r="E820" i="250"/>
  <c r="D820" i="250"/>
  <c r="C820" i="250"/>
  <c r="I819" i="250"/>
  <c r="H819" i="250"/>
  <c r="G819" i="250"/>
  <c r="F819" i="250"/>
  <c r="E819" i="250"/>
  <c r="D819" i="250"/>
  <c r="C819" i="250"/>
  <c r="J813" i="250"/>
  <c r="B811" i="250"/>
  <c r="H810" i="250"/>
  <c r="G810" i="250"/>
  <c r="F810" i="250"/>
  <c r="E810" i="250"/>
  <c r="D810" i="250"/>
  <c r="C810" i="250"/>
  <c r="A810" i="250"/>
  <c r="Z732" i="249"/>
  <c r="W732" i="249"/>
  <c r="V732" i="249"/>
  <c r="U732" i="249"/>
  <c r="T732" i="249"/>
  <c r="S732" i="249"/>
  <c r="R732" i="249"/>
  <c r="Q732" i="249"/>
  <c r="P732" i="249"/>
  <c r="O732" i="249"/>
  <c r="N732" i="249"/>
  <c r="M732" i="249"/>
  <c r="L732" i="249"/>
  <c r="K732" i="249"/>
  <c r="J732" i="249"/>
  <c r="I732" i="249"/>
  <c r="H732" i="249"/>
  <c r="G732" i="249"/>
  <c r="F732" i="249"/>
  <c r="E732" i="249"/>
  <c r="D732" i="249"/>
  <c r="C732" i="249"/>
  <c r="X731" i="249"/>
  <c r="X730" i="249"/>
  <c r="Z730" i="249" s="1"/>
  <c r="AA730" i="249" s="1"/>
  <c r="X729" i="249"/>
  <c r="W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X728" i="249"/>
  <c r="W728" i="249"/>
  <c r="V728" i="249"/>
  <c r="U728" i="249"/>
  <c r="T728" i="249"/>
  <c r="S728" i="249"/>
  <c r="R728" i="249"/>
  <c r="Q728" i="249"/>
  <c r="P728" i="249"/>
  <c r="O728" i="249"/>
  <c r="N728" i="249"/>
  <c r="M728" i="249"/>
  <c r="L728" i="249"/>
  <c r="K728" i="249"/>
  <c r="J728" i="249"/>
  <c r="I728" i="249"/>
  <c r="H728" i="249"/>
  <c r="G728" i="249"/>
  <c r="F728" i="249"/>
  <c r="E728" i="249"/>
  <c r="D728" i="249"/>
  <c r="C728" i="249"/>
  <c r="Y722" i="249"/>
  <c r="B720" i="249"/>
  <c r="W719" i="249"/>
  <c r="V719" i="249"/>
  <c r="U719" i="249"/>
  <c r="T719" i="249"/>
  <c r="S719" i="249"/>
  <c r="R719" i="249"/>
  <c r="Q719" i="249"/>
  <c r="P719" i="249"/>
  <c r="O719" i="249"/>
  <c r="N719" i="249"/>
  <c r="M719" i="249"/>
  <c r="L719" i="249"/>
  <c r="K719" i="249"/>
  <c r="J719" i="249"/>
  <c r="I719" i="249"/>
  <c r="H719" i="249"/>
  <c r="G719" i="249"/>
  <c r="F719" i="249"/>
  <c r="E719" i="249"/>
  <c r="D719" i="249"/>
  <c r="C719" i="249"/>
  <c r="A719" i="249"/>
  <c r="Z796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X795" i="248"/>
  <c r="X794" i="248"/>
  <c r="Z794" i="248" s="1"/>
  <c r="AA794" i="248" s="1"/>
  <c r="X793" i="248"/>
  <c r="W793" i="248"/>
  <c r="V793" i="248"/>
  <c r="U793" i="248"/>
  <c r="T793" i="248"/>
  <c r="S793" i="248"/>
  <c r="R793" i="248"/>
  <c r="Q793" i="248"/>
  <c r="P793" i="248"/>
  <c r="O793" i="248"/>
  <c r="N793" i="248"/>
  <c r="M793" i="248"/>
  <c r="L793" i="248"/>
  <c r="K793" i="248"/>
  <c r="J793" i="248"/>
  <c r="I793" i="248"/>
  <c r="H793" i="248"/>
  <c r="G793" i="248"/>
  <c r="F793" i="248"/>
  <c r="E793" i="248"/>
  <c r="D793" i="248"/>
  <c r="C793" i="248"/>
  <c r="X792" i="248"/>
  <c r="W792" i="248"/>
  <c r="V792" i="248"/>
  <c r="U792" i="248"/>
  <c r="T792" i="248"/>
  <c r="S792" i="248"/>
  <c r="R792" i="248"/>
  <c r="Q792" i="248"/>
  <c r="P792" i="248"/>
  <c r="O792" i="248"/>
  <c r="N792" i="248"/>
  <c r="M792" i="248"/>
  <c r="L792" i="248"/>
  <c r="K792" i="248"/>
  <c r="J792" i="248"/>
  <c r="I792" i="248"/>
  <c r="H792" i="248"/>
  <c r="G792" i="248"/>
  <c r="F792" i="248"/>
  <c r="E792" i="248"/>
  <c r="D792" i="248"/>
  <c r="C792" i="248"/>
  <c r="Y786" i="248"/>
  <c r="B784" i="248"/>
  <c r="W783" i="248"/>
  <c r="V783" i="248"/>
  <c r="U783" i="248"/>
  <c r="T783" i="248"/>
  <c r="S783" i="248"/>
  <c r="R783" i="248"/>
  <c r="Q783" i="248"/>
  <c r="P783" i="248"/>
  <c r="O783" i="248"/>
  <c r="N783" i="248"/>
  <c r="M783" i="248"/>
  <c r="L783" i="248"/>
  <c r="K783" i="248"/>
  <c r="J783" i="248"/>
  <c r="I783" i="248"/>
  <c r="H783" i="248"/>
  <c r="G783" i="248"/>
  <c r="F783" i="248"/>
  <c r="E783" i="248"/>
  <c r="D783" i="248"/>
  <c r="C783" i="248"/>
  <c r="A783" i="248"/>
  <c r="D804" i="250" l="1"/>
  <c r="E804" i="250"/>
  <c r="F804" i="250"/>
  <c r="G804" i="250"/>
  <c r="H804" i="250"/>
  <c r="I804" i="250"/>
  <c r="C804" i="250"/>
  <c r="D777" i="248"/>
  <c r="E777" i="248"/>
  <c r="F777" i="248"/>
  <c r="G777" i="248"/>
  <c r="H777" i="248"/>
  <c r="I777" i="248"/>
  <c r="J777" i="248"/>
  <c r="K777" i="248"/>
  <c r="L777" i="248"/>
  <c r="M777" i="248"/>
  <c r="N777" i="248"/>
  <c r="O777" i="248"/>
  <c r="P777" i="248"/>
  <c r="Q777" i="248"/>
  <c r="R777" i="248"/>
  <c r="S777" i="248"/>
  <c r="T777" i="248"/>
  <c r="U777" i="248"/>
  <c r="V777" i="248"/>
  <c r="W777" i="248"/>
  <c r="X777" i="248"/>
  <c r="C777" i="248"/>
  <c r="X747" i="248" l="1"/>
  <c r="X779" i="248"/>
  <c r="X763" i="248"/>
  <c r="X715" i="249"/>
  <c r="X699" i="249"/>
  <c r="X683" i="249"/>
  <c r="I774" i="250"/>
  <c r="I790" i="250"/>
  <c r="I806" i="250"/>
  <c r="I702" i="251"/>
  <c r="I687" i="251"/>
  <c r="H703" i="251" l="1"/>
  <c r="G703" i="251"/>
  <c r="F703" i="251"/>
  <c r="E703" i="251"/>
  <c r="D703" i="251"/>
  <c r="C703" i="251"/>
  <c r="K702" i="251"/>
  <c r="I701" i="251"/>
  <c r="I700" i="251"/>
  <c r="H700" i="251"/>
  <c r="G700" i="251"/>
  <c r="F700" i="251"/>
  <c r="E700" i="251"/>
  <c r="D700" i="251"/>
  <c r="C700" i="251"/>
  <c r="I699" i="251"/>
  <c r="H699" i="251"/>
  <c r="G699" i="251"/>
  <c r="F699" i="251"/>
  <c r="E699" i="251"/>
  <c r="D699" i="251"/>
  <c r="C699" i="251"/>
  <c r="J693" i="251"/>
  <c r="B691" i="251"/>
  <c r="H690" i="251"/>
  <c r="G690" i="251"/>
  <c r="F690" i="251"/>
  <c r="E690" i="251"/>
  <c r="D690" i="251"/>
  <c r="C690" i="251"/>
  <c r="B676" i="251"/>
  <c r="H807" i="250"/>
  <c r="G807" i="250"/>
  <c r="F807" i="250"/>
  <c r="E807" i="250"/>
  <c r="D807" i="250"/>
  <c r="C807" i="250"/>
  <c r="K806" i="250"/>
  <c r="I805" i="250"/>
  <c r="I803" i="250"/>
  <c r="H803" i="250"/>
  <c r="G803" i="250"/>
  <c r="F803" i="250"/>
  <c r="E803" i="250"/>
  <c r="D803" i="250"/>
  <c r="C803" i="250"/>
  <c r="J797" i="250"/>
  <c r="B795" i="250"/>
  <c r="H794" i="250"/>
  <c r="G794" i="250"/>
  <c r="F794" i="250"/>
  <c r="E794" i="250"/>
  <c r="D794" i="250"/>
  <c r="C794" i="250"/>
  <c r="B779" i="250"/>
  <c r="Z716" i="249"/>
  <c r="W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X714" i="249"/>
  <c r="X713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X712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Y706" i="249"/>
  <c r="W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672" i="249"/>
  <c r="Z780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X778" i="248"/>
  <c r="X776" i="248"/>
  <c r="W776" i="248"/>
  <c r="V776" i="248"/>
  <c r="U776" i="248"/>
  <c r="T776" i="248"/>
  <c r="S776" i="248"/>
  <c r="R776" i="248"/>
  <c r="Q776" i="248"/>
  <c r="P776" i="248"/>
  <c r="O776" i="248"/>
  <c r="N776" i="248"/>
  <c r="M776" i="248"/>
  <c r="L776" i="248"/>
  <c r="K776" i="248"/>
  <c r="J776" i="248"/>
  <c r="I776" i="248"/>
  <c r="H776" i="248"/>
  <c r="G776" i="248"/>
  <c r="F776" i="248"/>
  <c r="E776" i="248"/>
  <c r="D776" i="248"/>
  <c r="C776" i="248"/>
  <c r="Y770" i="248"/>
  <c r="B768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52" i="248"/>
  <c r="H675" i="251" l="1"/>
  <c r="G675" i="251"/>
  <c r="F675" i="251"/>
  <c r="E675" i="251"/>
  <c r="D675" i="251"/>
  <c r="C675" i="251"/>
  <c r="H778" i="250"/>
  <c r="G778" i="250"/>
  <c r="F778" i="250"/>
  <c r="E778" i="250"/>
  <c r="D778" i="250"/>
  <c r="C778" i="250"/>
  <c r="B688" i="249"/>
  <c r="B704" i="249" s="1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W751" i="248"/>
  <c r="V751" i="248"/>
  <c r="U751" i="248"/>
  <c r="T751" i="248"/>
  <c r="S751" i="248"/>
  <c r="R751" i="248"/>
  <c r="Q751" i="248"/>
  <c r="P751" i="248"/>
  <c r="O751" i="248"/>
  <c r="N751" i="248"/>
  <c r="M751" i="248"/>
  <c r="L751" i="248"/>
  <c r="K751" i="248"/>
  <c r="J751" i="248"/>
  <c r="I751" i="248"/>
  <c r="H751" i="248"/>
  <c r="G751" i="248"/>
  <c r="F751" i="248"/>
  <c r="E751" i="248"/>
  <c r="D751" i="248"/>
  <c r="C751" i="248"/>
  <c r="Y754" i="248" l="1"/>
  <c r="Y690" i="249"/>
  <c r="J781" i="250"/>
  <c r="J678" i="251"/>
  <c r="C688" i="251" l="1"/>
  <c r="K687" i="251"/>
  <c r="H688" i="251"/>
  <c r="G688" i="251"/>
  <c r="F688" i="251"/>
  <c r="E688" i="251"/>
  <c r="D688" i="251"/>
  <c r="I686" i="251"/>
  <c r="K700" i="251" s="1"/>
  <c r="L700" i="251" s="1"/>
  <c r="I685" i="251"/>
  <c r="H685" i="251"/>
  <c r="G685" i="251"/>
  <c r="F685" i="251"/>
  <c r="E685" i="251"/>
  <c r="D685" i="251"/>
  <c r="C685" i="251"/>
  <c r="I684" i="251"/>
  <c r="H684" i="251"/>
  <c r="G684" i="251"/>
  <c r="F684" i="251"/>
  <c r="E684" i="251"/>
  <c r="D684" i="251"/>
  <c r="C684" i="251"/>
  <c r="H791" i="250"/>
  <c r="G791" i="250"/>
  <c r="F791" i="250"/>
  <c r="E791" i="250"/>
  <c r="D791" i="250"/>
  <c r="C791" i="250"/>
  <c r="K790" i="250"/>
  <c r="I789" i="250"/>
  <c r="L804" i="250" s="1"/>
  <c r="I788" i="250"/>
  <c r="H788" i="250"/>
  <c r="G788" i="250"/>
  <c r="F788" i="250"/>
  <c r="E788" i="250"/>
  <c r="D788" i="250"/>
  <c r="C788" i="250"/>
  <c r="I787" i="250"/>
  <c r="H787" i="250"/>
  <c r="G787" i="250"/>
  <c r="F787" i="250"/>
  <c r="E787" i="250"/>
  <c r="D787" i="250"/>
  <c r="C787" i="250"/>
  <c r="X698" i="249"/>
  <c r="Z714" i="249" s="1"/>
  <c r="AA714" i="249" s="1"/>
  <c r="Z700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X697" i="249"/>
  <c r="W697" i="249"/>
  <c r="V697" i="249"/>
  <c r="U697" i="249"/>
  <c r="T697" i="249"/>
  <c r="S697" i="249"/>
  <c r="R697" i="249"/>
  <c r="Q697" i="249"/>
  <c r="P697" i="249"/>
  <c r="O697" i="249"/>
  <c r="N697" i="249"/>
  <c r="M697" i="249"/>
  <c r="L697" i="249"/>
  <c r="K697" i="249"/>
  <c r="J697" i="249"/>
  <c r="I697" i="249"/>
  <c r="H697" i="249"/>
  <c r="G697" i="249"/>
  <c r="F697" i="249"/>
  <c r="E697" i="249"/>
  <c r="D697" i="249"/>
  <c r="C697" i="249"/>
  <c r="X696" i="249"/>
  <c r="W696" i="249"/>
  <c r="V696" i="249"/>
  <c r="U696" i="249"/>
  <c r="T696" i="249"/>
  <c r="S696" i="249"/>
  <c r="R696" i="249"/>
  <c r="Q696" i="249"/>
  <c r="P696" i="249"/>
  <c r="O696" i="249"/>
  <c r="N696" i="249"/>
  <c r="M696" i="249"/>
  <c r="L696" i="249"/>
  <c r="K696" i="249"/>
  <c r="J696" i="249"/>
  <c r="I696" i="249"/>
  <c r="H696" i="249"/>
  <c r="G696" i="249"/>
  <c r="F696" i="249"/>
  <c r="E696" i="249"/>
  <c r="D696" i="249"/>
  <c r="C696" i="249"/>
  <c r="Z764" i="248"/>
  <c r="W764" i="248"/>
  <c r="V764" i="248"/>
  <c r="U764" i="248"/>
  <c r="T764" i="248"/>
  <c r="S764" i="248"/>
  <c r="R764" i="248"/>
  <c r="Q764" i="248"/>
  <c r="P764" i="248"/>
  <c r="O764" i="248"/>
  <c r="N764" i="248"/>
  <c r="M764" i="248"/>
  <c r="L764" i="248"/>
  <c r="K764" i="248"/>
  <c r="J764" i="248"/>
  <c r="I764" i="248"/>
  <c r="H764" i="248"/>
  <c r="G764" i="248"/>
  <c r="F764" i="248"/>
  <c r="E764" i="248"/>
  <c r="D764" i="248"/>
  <c r="C764" i="248"/>
  <c r="X762" i="248"/>
  <c r="Z778" i="248" s="1"/>
  <c r="AA778" i="248" s="1"/>
  <c r="X761" i="248"/>
  <c r="W761" i="248"/>
  <c r="V761" i="248"/>
  <c r="U761" i="248"/>
  <c r="T761" i="248"/>
  <c r="S761" i="248"/>
  <c r="R761" i="248"/>
  <c r="Q761" i="248"/>
  <c r="P761" i="248"/>
  <c r="O761" i="248"/>
  <c r="N761" i="248"/>
  <c r="M761" i="248"/>
  <c r="L761" i="248"/>
  <c r="K761" i="248"/>
  <c r="J761" i="248"/>
  <c r="I761" i="248"/>
  <c r="H761" i="248"/>
  <c r="G761" i="248"/>
  <c r="F761" i="248"/>
  <c r="E761" i="248"/>
  <c r="D761" i="248"/>
  <c r="C761" i="248"/>
  <c r="X760" i="248"/>
  <c r="W760" i="248"/>
  <c r="V760" i="248"/>
  <c r="U760" i="248"/>
  <c r="T760" i="248"/>
  <c r="S760" i="248"/>
  <c r="R760" i="248"/>
  <c r="Q760" i="248"/>
  <c r="P760" i="248"/>
  <c r="O760" i="248"/>
  <c r="N760" i="248"/>
  <c r="M760" i="248"/>
  <c r="L760" i="248"/>
  <c r="K760" i="248"/>
  <c r="J760" i="248"/>
  <c r="I760" i="248"/>
  <c r="H760" i="248"/>
  <c r="G760" i="248"/>
  <c r="F760" i="248"/>
  <c r="E760" i="248"/>
  <c r="D760" i="248"/>
  <c r="C760" i="248"/>
  <c r="D660" i="251" l="1"/>
  <c r="E660" i="251"/>
  <c r="F660" i="251"/>
  <c r="G660" i="251"/>
  <c r="H660" i="251"/>
  <c r="C660" i="251"/>
  <c r="D762" i="250"/>
  <c r="E762" i="250"/>
  <c r="F762" i="250"/>
  <c r="G762" i="250"/>
  <c r="H762" i="250"/>
  <c r="C762" i="250"/>
  <c r="D671" i="249"/>
  <c r="E671" i="249"/>
  <c r="F671" i="249"/>
  <c r="G671" i="249"/>
  <c r="H671" i="249"/>
  <c r="I671" i="249"/>
  <c r="J671" i="249"/>
  <c r="K671" i="249"/>
  <c r="L671" i="249"/>
  <c r="M671" i="249"/>
  <c r="N671" i="249"/>
  <c r="O671" i="249"/>
  <c r="P671" i="249"/>
  <c r="Q671" i="249"/>
  <c r="R671" i="249"/>
  <c r="S671" i="249"/>
  <c r="T671" i="249"/>
  <c r="U671" i="249"/>
  <c r="V671" i="249"/>
  <c r="W671" i="249"/>
  <c r="C671" i="249"/>
  <c r="I657" i="251"/>
  <c r="I672" i="251"/>
  <c r="A660" i="251"/>
  <c r="A675" i="251" s="1"/>
  <c r="A690" i="251" s="1"/>
  <c r="A762" i="250"/>
  <c r="A778" i="250" s="1"/>
  <c r="A794" i="250" s="1"/>
  <c r="A671" i="249"/>
  <c r="A687" i="249" s="1"/>
  <c r="A703" i="249" s="1"/>
  <c r="X667" i="249"/>
  <c r="A735" i="248"/>
  <c r="A751" i="248" s="1"/>
  <c r="A767" i="248" s="1"/>
  <c r="D735" i="248"/>
  <c r="E735" i="248"/>
  <c r="F735" i="248"/>
  <c r="G735" i="248"/>
  <c r="H735" i="248"/>
  <c r="I735" i="248"/>
  <c r="J735" i="248"/>
  <c r="K735" i="248"/>
  <c r="L735" i="248"/>
  <c r="M735" i="248"/>
  <c r="N735" i="248"/>
  <c r="O735" i="248"/>
  <c r="P735" i="248"/>
  <c r="Q735" i="248"/>
  <c r="R735" i="248"/>
  <c r="S735" i="248"/>
  <c r="T735" i="248"/>
  <c r="U735" i="248"/>
  <c r="V735" i="248"/>
  <c r="W735" i="248"/>
  <c r="C735" i="248"/>
  <c r="I665" i="251" l="1"/>
  <c r="I664" i="251"/>
  <c r="I766" i="250"/>
  <c r="I767" i="250"/>
  <c r="X740" i="248"/>
  <c r="X739" i="248"/>
  <c r="X675" i="249"/>
  <c r="X676" i="249"/>
  <c r="H673" i="251" l="1"/>
  <c r="G673" i="251"/>
  <c r="F673" i="251"/>
  <c r="E673" i="251"/>
  <c r="D673" i="251"/>
  <c r="C673" i="251"/>
  <c r="K672" i="251"/>
  <c r="I671" i="251"/>
  <c r="K685" i="251" s="1"/>
  <c r="L685" i="251" s="1"/>
  <c r="I670" i="251"/>
  <c r="H670" i="251"/>
  <c r="G670" i="251"/>
  <c r="F670" i="251"/>
  <c r="E670" i="251"/>
  <c r="D670" i="251"/>
  <c r="C670" i="251"/>
  <c r="I669" i="251"/>
  <c r="H669" i="251"/>
  <c r="G669" i="251"/>
  <c r="F669" i="251"/>
  <c r="E669" i="251"/>
  <c r="D669" i="251"/>
  <c r="C669" i="251"/>
  <c r="J663" i="251"/>
  <c r="I773" i="250"/>
  <c r="L788" i="250" s="1"/>
  <c r="I757" i="250"/>
  <c r="L772" i="250" s="1"/>
  <c r="I743" i="250"/>
  <c r="I729" i="250"/>
  <c r="I715" i="250"/>
  <c r="I701" i="250"/>
  <c r="I687" i="250"/>
  <c r="H775" i="250"/>
  <c r="G775" i="250"/>
  <c r="F775" i="250"/>
  <c r="E775" i="250"/>
  <c r="D775" i="250"/>
  <c r="C775" i="250"/>
  <c r="K774" i="250"/>
  <c r="I772" i="250"/>
  <c r="H772" i="250"/>
  <c r="G772" i="250"/>
  <c r="F772" i="250"/>
  <c r="E772" i="250"/>
  <c r="D772" i="250"/>
  <c r="C772" i="250"/>
  <c r="I771" i="250"/>
  <c r="H771" i="250"/>
  <c r="G771" i="250"/>
  <c r="F771" i="250"/>
  <c r="E771" i="250"/>
  <c r="D771" i="250"/>
  <c r="C771" i="250"/>
  <c r="J765" i="250"/>
  <c r="Z684" i="249"/>
  <c r="W684" i="249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X682" i="249"/>
  <c r="Z698" i="249" s="1"/>
  <c r="AA698" i="249" s="1"/>
  <c r="X681" i="249"/>
  <c r="W681" i="249"/>
  <c r="V681" i="249"/>
  <c r="U681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X680" i="249"/>
  <c r="W680" i="249"/>
  <c r="V680" i="249"/>
  <c r="U680" i="249"/>
  <c r="T680" i="249"/>
  <c r="S680" i="249"/>
  <c r="R680" i="249"/>
  <c r="Q680" i="249"/>
  <c r="P680" i="249"/>
  <c r="O680" i="249"/>
  <c r="N680" i="249"/>
  <c r="M680" i="249"/>
  <c r="L680" i="249"/>
  <c r="K680" i="249"/>
  <c r="J680" i="249"/>
  <c r="I680" i="249"/>
  <c r="H680" i="249"/>
  <c r="G680" i="249"/>
  <c r="F680" i="249"/>
  <c r="E680" i="249"/>
  <c r="D680" i="249"/>
  <c r="C680" i="249"/>
  <c r="Y674" i="249"/>
  <c r="Z748" i="248"/>
  <c r="W748" i="248"/>
  <c r="V748" i="248"/>
  <c r="U748" i="248"/>
  <c r="T748" i="248"/>
  <c r="S748" i="248"/>
  <c r="R748" i="248"/>
  <c r="Q748" i="248"/>
  <c r="P748" i="248"/>
  <c r="O748" i="248"/>
  <c r="N748" i="248"/>
  <c r="M748" i="248"/>
  <c r="L748" i="248"/>
  <c r="K748" i="248"/>
  <c r="J748" i="248"/>
  <c r="I748" i="248"/>
  <c r="H748" i="248"/>
  <c r="G748" i="248"/>
  <c r="F748" i="248"/>
  <c r="E748" i="248"/>
  <c r="D748" i="248"/>
  <c r="C748" i="248"/>
  <c r="X746" i="248"/>
  <c r="Z762" i="248" s="1"/>
  <c r="AA762" i="248" s="1"/>
  <c r="X745" i="248"/>
  <c r="W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X744" i="248"/>
  <c r="W744" i="248"/>
  <c r="V744" i="248"/>
  <c r="U744" i="248"/>
  <c r="T744" i="248"/>
  <c r="S744" i="248"/>
  <c r="R744" i="248"/>
  <c r="Q744" i="248"/>
  <c r="P744" i="248"/>
  <c r="O744" i="248"/>
  <c r="N744" i="248"/>
  <c r="M744" i="248"/>
  <c r="L744" i="248"/>
  <c r="K744" i="248"/>
  <c r="J744" i="248"/>
  <c r="I744" i="248"/>
  <c r="H744" i="248"/>
  <c r="G744" i="248"/>
  <c r="F744" i="248"/>
  <c r="E744" i="248"/>
  <c r="D744" i="248"/>
  <c r="C744" i="248"/>
  <c r="Y738" i="248"/>
  <c r="J751" i="250" l="1"/>
  <c r="L756" i="250"/>
  <c r="C664" i="249" l="1"/>
  <c r="C665" i="249"/>
  <c r="J650" i="251"/>
  <c r="H658" i="251"/>
  <c r="G658" i="251"/>
  <c r="F658" i="251"/>
  <c r="E658" i="251"/>
  <c r="D658" i="251"/>
  <c r="C658" i="251"/>
  <c r="K657" i="251"/>
  <c r="I656" i="251"/>
  <c r="I655" i="251"/>
  <c r="H655" i="251"/>
  <c r="G655" i="251"/>
  <c r="F655" i="251"/>
  <c r="E655" i="251"/>
  <c r="D655" i="251"/>
  <c r="C655" i="251"/>
  <c r="I654" i="251"/>
  <c r="H654" i="251"/>
  <c r="G654" i="251"/>
  <c r="F654" i="251"/>
  <c r="E654" i="251"/>
  <c r="D654" i="251"/>
  <c r="C654" i="251"/>
  <c r="H759" i="250"/>
  <c r="G759" i="250"/>
  <c r="F759" i="250"/>
  <c r="E759" i="250"/>
  <c r="D759" i="250"/>
  <c r="C759" i="250"/>
  <c r="K758" i="250"/>
  <c r="I756" i="250"/>
  <c r="H756" i="250"/>
  <c r="G756" i="250"/>
  <c r="F756" i="250"/>
  <c r="E756" i="250"/>
  <c r="D756" i="250"/>
  <c r="C756" i="250"/>
  <c r="I755" i="250"/>
  <c r="H755" i="250"/>
  <c r="G755" i="250"/>
  <c r="F755" i="250"/>
  <c r="E755" i="250"/>
  <c r="D755" i="250"/>
  <c r="C755" i="250"/>
  <c r="Z668" i="249"/>
  <c r="W668" i="249"/>
  <c r="V668" i="249"/>
  <c r="U668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X666" i="249"/>
  <c r="X665" i="249"/>
  <c r="W665" i="249"/>
  <c r="V665" i="249"/>
  <c r="U665" i="249"/>
  <c r="T665" i="249"/>
  <c r="S665" i="249"/>
  <c r="R665" i="249"/>
  <c r="Q665" i="249"/>
  <c r="P665" i="249"/>
  <c r="O665" i="249"/>
  <c r="N665" i="249"/>
  <c r="M665" i="249"/>
  <c r="L665" i="249"/>
  <c r="K665" i="249"/>
  <c r="J665" i="249"/>
  <c r="I665" i="249"/>
  <c r="H665" i="249"/>
  <c r="G665" i="249"/>
  <c r="F665" i="249"/>
  <c r="E665" i="249"/>
  <c r="D665" i="249"/>
  <c r="X664" i="249"/>
  <c r="W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Y660" i="249"/>
  <c r="Z732" i="248"/>
  <c r="W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X730" i="248"/>
  <c r="X729" i="248"/>
  <c r="W729" i="248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X728" i="248"/>
  <c r="W728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Y724" i="248"/>
  <c r="J637" i="251"/>
  <c r="Y646" i="249"/>
  <c r="Y710" i="248"/>
  <c r="D745" i="250"/>
  <c r="E745" i="250"/>
  <c r="F745" i="250"/>
  <c r="G745" i="250"/>
  <c r="H745" i="250"/>
  <c r="C745" i="250"/>
  <c r="Z682" i="249" l="1"/>
  <c r="AA682" i="249" s="1"/>
  <c r="K670" i="251"/>
  <c r="L670" i="251" s="1"/>
  <c r="Z746" i="248"/>
  <c r="AA746" i="248" s="1"/>
  <c r="I642" i="251"/>
  <c r="H645" i="251" l="1"/>
  <c r="G645" i="251"/>
  <c r="F645" i="251"/>
  <c r="E645" i="251"/>
  <c r="D645" i="251"/>
  <c r="C645" i="251"/>
  <c r="K644" i="251"/>
  <c r="I643" i="251"/>
  <c r="K655" i="251" s="1"/>
  <c r="L655" i="251" s="1"/>
  <c r="H642" i="251"/>
  <c r="G642" i="251"/>
  <c r="F642" i="251"/>
  <c r="E642" i="251"/>
  <c r="D642" i="251"/>
  <c r="C642" i="251"/>
  <c r="I641" i="251"/>
  <c r="H641" i="251"/>
  <c r="G641" i="251"/>
  <c r="F641" i="251"/>
  <c r="E641" i="251"/>
  <c r="D641" i="251"/>
  <c r="C641" i="251"/>
  <c r="K744" i="250"/>
  <c r="K742" i="250"/>
  <c r="I742" i="250"/>
  <c r="H742" i="250"/>
  <c r="G742" i="250"/>
  <c r="F742" i="250"/>
  <c r="E742" i="250"/>
  <c r="D742" i="250"/>
  <c r="C742" i="250"/>
  <c r="I741" i="250"/>
  <c r="H741" i="250"/>
  <c r="G741" i="250"/>
  <c r="F741" i="250"/>
  <c r="E741" i="250"/>
  <c r="D741" i="250"/>
  <c r="C741" i="250"/>
  <c r="Z654" i="249"/>
  <c r="W654" i="249"/>
  <c r="V654" i="249"/>
  <c r="U654" i="249"/>
  <c r="T654" i="249"/>
  <c r="S654" i="249"/>
  <c r="R654" i="249"/>
  <c r="Q654" i="249"/>
  <c r="P654" i="249"/>
  <c r="O654" i="249"/>
  <c r="N654" i="249"/>
  <c r="M654" i="249"/>
  <c r="L654" i="249"/>
  <c r="K654" i="249"/>
  <c r="J654" i="249"/>
  <c r="I654" i="249"/>
  <c r="H654" i="249"/>
  <c r="G654" i="249"/>
  <c r="F654" i="249"/>
  <c r="E654" i="249"/>
  <c r="D654" i="249"/>
  <c r="C654" i="249"/>
  <c r="X652" i="249"/>
  <c r="Z666" i="249" s="1"/>
  <c r="AA666" i="249" s="1"/>
  <c r="X651" i="249"/>
  <c r="W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X650" i="249"/>
  <c r="W650" i="249"/>
  <c r="V650" i="249"/>
  <c r="U650" i="249"/>
  <c r="T650" i="249"/>
  <c r="S650" i="249"/>
  <c r="R650" i="249"/>
  <c r="Q650" i="249"/>
  <c r="P650" i="249"/>
  <c r="O650" i="249"/>
  <c r="N650" i="249"/>
  <c r="M650" i="249"/>
  <c r="L650" i="249"/>
  <c r="K650" i="249"/>
  <c r="J650" i="249"/>
  <c r="I650" i="249"/>
  <c r="H650" i="249"/>
  <c r="G650" i="249"/>
  <c r="F650" i="249"/>
  <c r="E650" i="249"/>
  <c r="D650" i="249"/>
  <c r="C650" i="249"/>
  <c r="Z718" i="248"/>
  <c r="W718" i="248"/>
  <c r="V718" i="248"/>
  <c r="U718" i="248"/>
  <c r="T718" i="248"/>
  <c r="S718" i="248"/>
  <c r="R718" i="248"/>
  <c r="Q718" i="248"/>
  <c r="P718" i="248"/>
  <c r="O718" i="248"/>
  <c r="N718" i="248"/>
  <c r="M718" i="248"/>
  <c r="L718" i="248"/>
  <c r="K718" i="248"/>
  <c r="J718" i="248"/>
  <c r="I718" i="248"/>
  <c r="H718" i="248"/>
  <c r="G718" i="248"/>
  <c r="F718" i="248"/>
  <c r="E718" i="248"/>
  <c r="D718" i="248"/>
  <c r="C718" i="248"/>
  <c r="X716" i="248"/>
  <c r="Z730" i="248" s="1"/>
  <c r="AA730" i="248" s="1"/>
  <c r="X715" i="248"/>
  <c r="W715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X714" i="248"/>
  <c r="W714" i="248"/>
  <c r="V714" i="248"/>
  <c r="U714" i="248"/>
  <c r="T714" i="248"/>
  <c r="S714" i="248"/>
  <c r="R714" i="248"/>
  <c r="Q714" i="248"/>
  <c r="P714" i="248"/>
  <c r="O714" i="248"/>
  <c r="N714" i="248"/>
  <c r="M714" i="248"/>
  <c r="L714" i="248"/>
  <c r="K714" i="248"/>
  <c r="J714" i="248"/>
  <c r="I714" i="248"/>
  <c r="H714" i="248"/>
  <c r="G714" i="248"/>
  <c r="F714" i="248"/>
  <c r="E714" i="248"/>
  <c r="D714" i="248"/>
  <c r="C714" i="248"/>
  <c r="Z640" i="249" l="1"/>
  <c r="K730" i="250"/>
  <c r="K631" i="251"/>
  <c r="K618" i="251"/>
  <c r="K605" i="251"/>
  <c r="H632" i="251" l="1"/>
  <c r="G632" i="251"/>
  <c r="F632" i="251"/>
  <c r="E632" i="251"/>
  <c r="D632" i="251"/>
  <c r="C632" i="251"/>
  <c r="I630" i="251"/>
  <c r="I629" i="251"/>
  <c r="H629" i="251"/>
  <c r="G629" i="251"/>
  <c r="F629" i="251"/>
  <c r="E629" i="251"/>
  <c r="D629" i="251"/>
  <c r="C629" i="251"/>
  <c r="I628" i="251"/>
  <c r="H628" i="251"/>
  <c r="G628" i="251"/>
  <c r="F628" i="251"/>
  <c r="E628" i="251"/>
  <c r="D628" i="251"/>
  <c r="C628" i="251"/>
  <c r="H731" i="250"/>
  <c r="G731" i="250"/>
  <c r="F731" i="250"/>
  <c r="E731" i="250"/>
  <c r="D731" i="250"/>
  <c r="C731" i="250"/>
  <c r="K728" i="250"/>
  <c r="I728" i="250"/>
  <c r="H728" i="250"/>
  <c r="G728" i="250"/>
  <c r="F728" i="250"/>
  <c r="E728" i="250"/>
  <c r="D728" i="250"/>
  <c r="C728" i="250"/>
  <c r="I727" i="250"/>
  <c r="H727" i="250"/>
  <c r="G727" i="250"/>
  <c r="F727" i="250"/>
  <c r="E727" i="250"/>
  <c r="D727" i="250"/>
  <c r="C727" i="250"/>
  <c r="W640" i="249"/>
  <c r="V640" i="249"/>
  <c r="U640" i="249"/>
  <c r="T640" i="249"/>
  <c r="S640" i="249"/>
  <c r="R640" i="249"/>
  <c r="Q640" i="249"/>
  <c r="P640" i="249"/>
  <c r="O640" i="249"/>
  <c r="N640" i="249"/>
  <c r="M640" i="249"/>
  <c r="L640" i="249"/>
  <c r="K640" i="249"/>
  <c r="J640" i="249"/>
  <c r="I640" i="249"/>
  <c r="H640" i="249"/>
  <c r="G640" i="249"/>
  <c r="F640" i="249"/>
  <c r="E640" i="249"/>
  <c r="D640" i="249"/>
  <c r="C640" i="249"/>
  <c r="X638" i="249"/>
  <c r="X637" i="249"/>
  <c r="W637" i="249"/>
  <c r="V637" i="249"/>
  <c r="U637" i="249"/>
  <c r="T637" i="249"/>
  <c r="S637" i="249"/>
  <c r="R637" i="249"/>
  <c r="Q637" i="249"/>
  <c r="P637" i="249"/>
  <c r="O637" i="249"/>
  <c r="N637" i="249"/>
  <c r="M637" i="249"/>
  <c r="L637" i="249"/>
  <c r="K637" i="249"/>
  <c r="J637" i="249"/>
  <c r="I637" i="249"/>
  <c r="H637" i="249"/>
  <c r="G637" i="249"/>
  <c r="F637" i="249"/>
  <c r="E637" i="249"/>
  <c r="D637" i="249"/>
  <c r="C637" i="249"/>
  <c r="X636" i="249"/>
  <c r="W636" i="249"/>
  <c r="V636" i="249"/>
  <c r="U636" i="249"/>
  <c r="T636" i="249"/>
  <c r="S636" i="249"/>
  <c r="R636" i="249"/>
  <c r="Q636" i="249"/>
  <c r="P636" i="249"/>
  <c r="O636" i="249"/>
  <c r="N636" i="249"/>
  <c r="M636" i="249"/>
  <c r="L636" i="249"/>
  <c r="K636" i="249"/>
  <c r="J636" i="249"/>
  <c r="I636" i="249"/>
  <c r="H636" i="249"/>
  <c r="G636" i="249"/>
  <c r="F636" i="249"/>
  <c r="E636" i="249"/>
  <c r="D636" i="249"/>
  <c r="C636" i="249"/>
  <c r="Z704" i="248"/>
  <c r="W704" i="248"/>
  <c r="V704" i="248"/>
  <c r="U704" i="248"/>
  <c r="T704" i="248"/>
  <c r="S704" i="248"/>
  <c r="R704" i="248"/>
  <c r="Q704" i="248"/>
  <c r="P704" i="248"/>
  <c r="O704" i="248"/>
  <c r="N704" i="248"/>
  <c r="M704" i="248"/>
  <c r="L704" i="248"/>
  <c r="K704" i="248"/>
  <c r="J704" i="248"/>
  <c r="I704" i="248"/>
  <c r="H704" i="248"/>
  <c r="G704" i="248"/>
  <c r="F704" i="248"/>
  <c r="E704" i="248"/>
  <c r="D704" i="248"/>
  <c r="C704" i="248"/>
  <c r="X702" i="248"/>
  <c r="X701" i="248"/>
  <c r="W701" i="248"/>
  <c r="V701" i="248"/>
  <c r="U701" i="248"/>
  <c r="T701" i="248"/>
  <c r="S701" i="248"/>
  <c r="R701" i="248"/>
  <c r="Q701" i="248"/>
  <c r="P701" i="248"/>
  <c r="O701" i="248"/>
  <c r="N701" i="248"/>
  <c r="M701" i="248"/>
  <c r="L701" i="248"/>
  <c r="K701" i="248"/>
  <c r="J701" i="248"/>
  <c r="I701" i="248"/>
  <c r="H701" i="248"/>
  <c r="G701" i="248"/>
  <c r="F701" i="248"/>
  <c r="E701" i="248"/>
  <c r="D701" i="248"/>
  <c r="C701" i="248"/>
  <c r="X700" i="248"/>
  <c r="W700" i="248"/>
  <c r="V700" i="248"/>
  <c r="U700" i="248"/>
  <c r="T700" i="248"/>
  <c r="S700" i="248"/>
  <c r="R700" i="248"/>
  <c r="Q700" i="248"/>
  <c r="P700" i="248"/>
  <c r="O700" i="248"/>
  <c r="N700" i="248"/>
  <c r="M700" i="248"/>
  <c r="L700" i="248"/>
  <c r="K700" i="248"/>
  <c r="J700" i="248"/>
  <c r="I700" i="248"/>
  <c r="H700" i="248"/>
  <c r="G700" i="248"/>
  <c r="F700" i="248"/>
  <c r="E700" i="248"/>
  <c r="D700" i="248"/>
  <c r="C700" i="248"/>
  <c r="Z716" i="248" l="1"/>
  <c r="AA716" i="248" s="1"/>
  <c r="K642" i="251"/>
  <c r="L642" i="251" s="1"/>
  <c r="Z652" i="249"/>
  <c r="AA652" i="249" s="1"/>
  <c r="D619" i="251"/>
  <c r="E619" i="251"/>
  <c r="F619" i="251"/>
  <c r="G619" i="251"/>
  <c r="H619" i="251"/>
  <c r="C619" i="251"/>
  <c r="D626" i="249"/>
  <c r="E626" i="249"/>
  <c r="F626" i="249"/>
  <c r="G626" i="249"/>
  <c r="H626" i="249"/>
  <c r="I626" i="249"/>
  <c r="J626" i="249"/>
  <c r="K626" i="249"/>
  <c r="L626" i="249"/>
  <c r="M626" i="249"/>
  <c r="N626" i="249"/>
  <c r="O626" i="249"/>
  <c r="P626" i="249"/>
  <c r="Q626" i="249"/>
  <c r="R626" i="249"/>
  <c r="S626" i="249"/>
  <c r="T626" i="249"/>
  <c r="U626" i="249"/>
  <c r="V626" i="249"/>
  <c r="W626" i="249"/>
  <c r="C626" i="249"/>
  <c r="D616" i="251"/>
  <c r="E616" i="251"/>
  <c r="F616" i="251"/>
  <c r="G616" i="251"/>
  <c r="H616" i="251"/>
  <c r="I616" i="251"/>
  <c r="C616" i="251"/>
  <c r="K716" i="250" l="1"/>
  <c r="K714" i="250"/>
  <c r="D714" i="250"/>
  <c r="E714" i="250"/>
  <c r="F714" i="250"/>
  <c r="G714" i="250"/>
  <c r="H714" i="250"/>
  <c r="I714" i="250"/>
  <c r="L742" i="250" s="1"/>
  <c r="C714" i="250"/>
  <c r="Z626" i="249"/>
  <c r="X687" i="248"/>
  <c r="X623" i="249"/>
  <c r="D623" i="249"/>
  <c r="E623" i="249"/>
  <c r="F623" i="249"/>
  <c r="G623" i="249"/>
  <c r="H623" i="249"/>
  <c r="I623" i="249"/>
  <c r="J623" i="249"/>
  <c r="K623" i="249"/>
  <c r="L623" i="249"/>
  <c r="M623" i="249"/>
  <c r="N623" i="249"/>
  <c r="O623" i="249"/>
  <c r="P623" i="249"/>
  <c r="Q623" i="249"/>
  <c r="R623" i="249"/>
  <c r="S623" i="249"/>
  <c r="T623" i="249"/>
  <c r="U623" i="249"/>
  <c r="V623" i="249"/>
  <c r="W623" i="249"/>
  <c r="C623" i="249"/>
  <c r="Z690" i="248"/>
  <c r="D687" i="248"/>
  <c r="E687" i="248"/>
  <c r="F687" i="248"/>
  <c r="G687" i="248"/>
  <c r="H687" i="248"/>
  <c r="I687" i="248"/>
  <c r="J687" i="248"/>
  <c r="K687" i="248"/>
  <c r="L687" i="248"/>
  <c r="M687" i="248"/>
  <c r="N687" i="248"/>
  <c r="O687" i="248"/>
  <c r="P687" i="248"/>
  <c r="Q687" i="248"/>
  <c r="R687" i="248"/>
  <c r="S687" i="248"/>
  <c r="T687" i="248"/>
  <c r="U687" i="248"/>
  <c r="V687" i="248"/>
  <c r="W687" i="248"/>
  <c r="C687" i="248"/>
  <c r="C602" i="251" l="1"/>
  <c r="D602" i="251"/>
  <c r="E602" i="251"/>
  <c r="F602" i="251"/>
  <c r="G602" i="251"/>
  <c r="H602" i="251"/>
  <c r="I602" i="251"/>
  <c r="C603" i="251"/>
  <c r="D603" i="251"/>
  <c r="E603" i="251"/>
  <c r="F603" i="251"/>
  <c r="G603" i="251"/>
  <c r="H603" i="251"/>
  <c r="I603" i="251"/>
  <c r="I604" i="251"/>
  <c r="I617" i="251" l="1"/>
  <c r="K629" i="251" s="1"/>
  <c r="L629" i="251" s="1"/>
  <c r="I615" i="251"/>
  <c r="H615" i="251"/>
  <c r="G615" i="251"/>
  <c r="F615" i="251"/>
  <c r="E615" i="251"/>
  <c r="D615" i="251"/>
  <c r="C615" i="251"/>
  <c r="H717" i="250"/>
  <c r="G717" i="250"/>
  <c r="F717" i="250"/>
  <c r="E717" i="250"/>
  <c r="D717" i="250"/>
  <c r="C717" i="250"/>
  <c r="I713" i="250"/>
  <c r="H713" i="250"/>
  <c r="G713" i="250"/>
  <c r="F713" i="250"/>
  <c r="E713" i="250"/>
  <c r="D713" i="250"/>
  <c r="C713" i="250"/>
  <c r="X624" i="249"/>
  <c r="Z638" i="249" s="1"/>
  <c r="AA638" i="249" s="1"/>
  <c r="X622" i="249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W690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X688" i="248"/>
  <c r="Z702" i="248" s="1"/>
  <c r="AA702" i="248" s="1"/>
  <c r="X686" i="248"/>
  <c r="W686" i="248"/>
  <c r="V686" i="248"/>
  <c r="U686" i="248"/>
  <c r="T686" i="248"/>
  <c r="S686" i="248"/>
  <c r="R686" i="248"/>
  <c r="Q686" i="248"/>
  <c r="P686" i="248"/>
  <c r="O686" i="248"/>
  <c r="N686" i="248"/>
  <c r="M686" i="248"/>
  <c r="L686" i="248"/>
  <c r="K686" i="248"/>
  <c r="J686" i="248"/>
  <c r="I686" i="248"/>
  <c r="H686" i="248"/>
  <c r="G686" i="248"/>
  <c r="F686" i="248"/>
  <c r="E686" i="248"/>
  <c r="D686" i="248"/>
  <c r="C686" i="248"/>
  <c r="K616" i="251" l="1"/>
  <c r="L616" i="251" s="1"/>
  <c r="K700" i="250"/>
  <c r="H606" i="251" l="1"/>
  <c r="G606" i="251"/>
  <c r="F606" i="251"/>
  <c r="E606" i="251"/>
  <c r="D606" i="251"/>
  <c r="C606" i="251"/>
  <c r="H703" i="250"/>
  <c r="G703" i="250"/>
  <c r="F703" i="250"/>
  <c r="E703" i="250"/>
  <c r="D703" i="250"/>
  <c r="C703" i="250"/>
  <c r="K702" i="250"/>
  <c r="I700" i="250"/>
  <c r="L728" i="250" s="1"/>
  <c r="H700" i="250"/>
  <c r="G700" i="250"/>
  <c r="F700" i="250"/>
  <c r="E700" i="250"/>
  <c r="D700" i="250"/>
  <c r="C700" i="250"/>
  <c r="I699" i="250"/>
  <c r="H699" i="250"/>
  <c r="G699" i="250"/>
  <c r="F699" i="250"/>
  <c r="E699" i="250"/>
  <c r="D699" i="250"/>
  <c r="C699" i="250"/>
  <c r="C673" i="248"/>
  <c r="Z612" i="249"/>
  <c r="W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X610" i="249"/>
  <c r="Z624" i="249" s="1"/>
  <c r="X609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X608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Z676" i="248"/>
  <c r="W676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X674" i="248"/>
  <c r="Z688" i="248" s="1"/>
  <c r="X673" i="248"/>
  <c r="W673" i="248"/>
  <c r="V673" i="248"/>
  <c r="U673" i="248"/>
  <c r="T673" i="248"/>
  <c r="S673" i="248"/>
  <c r="R673" i="248"/>
  <c r="Q673" i="248"/>
  <c r="P673" i="248"/>
  <c r="O673" i="248"/>
  <c r="N673" i="248"/>
  <c r="M673" i="248"/>
  <c r="L673" i="248"/>
  <c r="K673" i="248"/>
  <c r="J673" i="248"/>
  <c r="I673" i="248"/>
  <c r="H673" i="248"/>
  <c r="G673" i="248"/>
  <c r="F673" i="248"/>
  <c r="E673" i="248"/>
  <c r="D673" i="248"/>
  <c r="X672" i="248"/>
  <c r="W672" i="248"/>
  <c r="V672" i="248"/>
  <c r="U672" i="248"/>
  <c r="T672" i="248"/>
  <c r="S672" i="248"/>
  <c r="R672" i="248"/>
  <c r="Q672" i="248"/>
  <c r="P672" i="248"/>
  <c r="O672" i="248"/>
  <c r="N672" i="248"/>
  <c r="M672" i="248"/>
  <c r="L672" i="248"/>
  <c r="K672" i="248"/>
  <c r="J672" i="248"/>
  <c r="I672" i="248"/>
  <c r="H672" i="248"/>
  <c r="G672" i="248"/>
  <c r="F672" i="248"/>
  <c r="E672" i="248"/>
  <c r="D672" i="248"/>
  <c r="C672" i="248"/>
  <c r="AA688" i="248" l="1"/>
  <c r="AA624" i="249"/>
  <c r="H593" i="251"/>
  <c r="G593" i="251"/>
  <c r="F593" i="251"/>
  <c r="E593" i="251"/>
  <c r="D593" i="251"/>
  <c r="C593" i="251"/>
  <c r="K592" i="251"/>
  <c r="I591" i="251"/>
  <c r="I590" i="251"/>
  <c r="H590" i="251"/>
  <c r="G590" i="251"/>
  <c r="F590" i="251"/>
  <c r="E590" i="251"/>
  <c r="D590" i="251"/>
  <c r="C590" i="251"/>
  <c r="I589" i="251"/>
  <c r="H589" i="251"/>
  <c r="G589" i="251"/>
  <c r="F589" i="251"/>
  <c r="E589" i="251"/>
  <c r="D589" i="251"/>
  <c r="C589" i="251"/>
  <c r="H689" i="250"/>
  <c r="G689" i="250"/>
  <c r="F689" i="250"/>
  <c r="E689" i="250"/>
  <c r="D689" i="250"/>
  <c r="C689" i="250"/>
  <c r="K688" i="250"/>
  <c r="I686" i="250"/>
  <c r="L714" i="250" s="1"/>
  <c r="H686" i="250"/>
  <c r="G686" i="250"/>
  <c r="F686" i="250"/>
  <c r="E686" i="250"/>
  <c r="D686" i="250"/>
  <c r="C686" i="250"/>
  <c r="I685" i="250"/>
  <c r="H685" i="250"/>
  <c r="G685" i="250"/>
  <c r="F685" i="250"/>
  <c r="E685" i="250"/>
  <c r="D685" i="250"/>
  <c r="C685" i="250"/>
  <c r="Z598" i="249"/>
  <c r="W598" i="249"/>
  <c r="V598" i="249"/>
  <c r="U598" i="249"/>
  <c r="T598" i="249"/>
  <c r="S598" i="249"/>
  <c r="R598" i="249"/>
  <c r="Q598" i="249"/>
  <c r="P598" i="249"/>
  <c r="O598" i="249"/>
  <c r="N598" i="249"/>
  <c r="M598" i="249"/>
  <c r="L598" i="249"/>
  <c r="K598" i="249"/>
  <c r="J598" i="249"/>
  <c r="I598" i="249"/>
  <c r="H598" i="249"/>
  <c r="G598" i="249"/>
  <c r="F598" i="249"/>
  <c r="E598" i="249"/>
  <c r="D598" i="249"/>
  <c r="C598" i="249"/>
  <c r="X596" i="249"/>
  <c r="X595" i="249"/>
  <c r="Z610" i="249" s="1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X594" i="249"/>
  <c r="W594" i="249"/>
  <c r="V594" i="249"/>
  <c r="U594" i="249"/>
  <c r="T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D594" i="249"/>
  <c r="C594" i="249"/>
  <c r="Z662" i="248"/>
  <c r="W662" i="248"/>
  <c r="V662" i="248"/>
  <c r="U662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X660" i="248"/>
  <c r="X659" i="248"/>
  <c r="W659" i="248"/>
  <c r="V659" i="248"/>
  <c r="U659" i="248"/>
  <c r="T659" i="248"/>
  <c r="S659" i="248"/>
  <c r="R659" i="248"/>
  <c r="Q659" i="248"/>
  <c r="P659" i="248"/>
  <c r="O659" i="248"/>
  <c r="N659" i="248"/>
  <c r="M659" i="248"/>
  <c r="L659" i="248"/>
  <c r="K659" i="248"/>
  <c r="J659" i="248"/>
  <c r="I659" i="248"/>
  <c r="H659" i="248"/>
  <c r="G659" i="248"/>
  <c r="F659" i="248"/>
  <c r="E659" i="248"/>
  <c r="D659" i="248"/>
  <c r="C659" i="248"/>
  <c r="X658" i="248"/>
  <c r="W658" i="248"/>
  <c r="V658" i="248"/>
  <c r="U658" i="248"/>
  <c r="T658" i="248"/>
  <c r="S658" i="248"/>
  <c r="R658" i="248"/>
  <c r="Q658" i="248"/>
  <c r="P658" i="248"/>
  <c r="O658" i="248"/>
  <c r="N658" i="248"/>
  <c r="M658" i="248"/>
  <c r="L658" i="248"/>
  <c r="K658" i="248"/>
  <c r="J658" i="248"/>
  <c r="I658" i="248"/>
  <c r="H658" i="248"/>
  <c r="G658" i="248"/>
  <c r="F658" i="248"/>
  <c r="E658" i="248"/>
  <c r="D658" i="248"/>
  <c r="C658" i="248"/>
  <c r="Z674" i="248" l="1"/>
  <c r="AA674" i="248" s="1"/>
  <c r="AA610" i="249"/>
  <c r="K603" i="251"/>
  <c r="Z584" i="249"/>
  <c r="L603" i="251" l="1"/>
  <c r="H580" i="251"/>
  <c r="G580" i="251"/>
  <c r="F580" i="251"/>
  <c r="E580" i="251"/>
  <c r="D580" i="251"/>
  <c r="C580" i="251"/>
  <c r="K579" i="251"/>
  <c r="I578" i="251"/>
  <c r="I577" i="251"/>
  <c r="H577" i="251"/>
  <c r="G577" i="251"/>
  <c r="F577" i="251"/>
  <c r="E577" i="251"/>
  <c r="D577" i="251"/>
  <c r="C577" i="251"/>
  <c r="I576" i="251"/>
  <c r="H576" i="251"/>
  <c r="G576" i="251"/>
  <c r="F576" i="251"/>
  <c r="E576" i="251"/>
  <c r="D576" i="251"/>
  <c r="C576" i="251"/>
  <c r="H675" i="250"/>
  <c r="G675" i="250"/>
  <c r="F675" i="250"/>
  <c r="E675" i="250"/>
  <c r="D675" i="250"/>
  <c r="C675" i="250"/>
  <c r="K674" i="250"/>
  <c r="I673" i="250"/>
  <c r="I672" i="250"/>
  <c r="H672" i="250"/>
  <c r="G672" i="250"/>
  <c r="F672" i="250"/>
  <c r="E672" i="250"/>
  <c r="D672" i="250"/>
  <c r="C672" i="250"/>
  <c r="I671" i="250"/>
  <c r="H671" i="250"/>
  <c r="G671" i="250"/>
  <c r="F671" i="250"/>
  <c r="E671" i="250"/>
  <c r="D671" i="250"/>
  <c r="C671" i="250"/>
  <c r="W584" i="249"/>
  <c r="V584" i="249"/>
  <c r="U584" i="249"/>
  <c r="T584" i="249"/>
  <c r="S584" i="249"/>
  <c r="R584" i="249"/>
  <c r="Q584" i="249"/>
  <c r="P584" i="249"/>
  <c r="O584" i="249"/>
  <c r="N584" i="249"/>
  <c r="M584" i="249"/>
  <c r="L584" i="249"/>
  <c r="K584" i="249"/>
  <c r="J584" i="249"/>
  <c r="I584" i="249"/>
  <c r="H584" i="249"/>
  <c r="G584" i="249"/>
  <c r="F584" i="249"/>
  <c r="E584" i="249"/>
  <c r="D584" i="249"/>
  <c r="C584" i="249"/>
  <c r="X582" i="249"/>
  <c r="X581" i="249"/>
  <c r="Z596" i="249" s="1"/>
  <c r="AA596" i="249" s="1"/>
  <c r="W581" i="249"/>
  <c r="V581" i="249"/>
  <c r="U581" i="249"/>
  <c r="T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X580" i="249"/>
  <c r="W580" i="249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Z648" i="248"/>
  <c r="W648" i="248"/>
  <c r="V648" i="248"/>
  <c r="U648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X646" i="248"/>
  <c r="X645" i="248"/>
  <c r="W645" i="248"/>
  <c r="V645" i="248"/>
  <c r="U645" i="248"/>
  <c r="T645" i="248"/>
  <c r="S645" i="248"/>
  <c r="R645" i="248"/>
  <c r="Q645" i="248"/>
  <c r="P645" i="248"/>
  <c r="O645" i="248"/>
  <c r="N645" i="248"/>
  <c r="M645" i="248"/>
  <c r="L645" i="248"/>
  <c r="K645" i="248"/>
  <c r="J645" i="248"/>
  <c r="I645" i="248"/>
  <c r="H645" i="248"/>
  <c r="G645" i="248"/>
  <c r="F645" i="248"/>
  <c r="E645" i="248"/>
  <c r="D645" i="248"/>
  <c r="C645" i="248"/>
  <c r="X644" i="248"/>
  <c r="W644" i="248"/>
  <c r="V644" i="248"/>
  <c r="U644" i="248"/>
  <c r="T644" i="248"/>
  <c r="S644" i="248"/>
  <c r="R644" i="248"/>
  <c r="Q644" i="248"/>
  <c r="P644" i="248"/>
  <c r="O644" i="248"/>
  <c r="N644" i="248"/>
  <c r="M644" i="248"/>
  <c r="L644" i="248"/>
  <c r="K644" i="248"/>
  <c r="J644" i="248"/>
  <c r="I644" i="248"/>
  <c r="H644" i="248"/>
  <c r="G644" i="248"/>
  <c r="F644" i="248"/>
  <c r="E644" i="248"/>
  <c r="D644" i="248"/>
  <c r="C644" i="248"/>
  <c r="L700" i="250" l="1"/>
  <c r="K590" i="251"/>
  <c r="L590" i="251" s="1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W542" i="249"/>
  <c r="V542" i="249"/>
  <c r="U542" i="249"/>
  <c r="T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D528" i="249"/>
  <c r="E528" i="249"/>
  <c r="F528" i="249"/>
  <c r="G528" i="249"/>
  <c r="H528" i="249"/>
  <c r="I528" i="249"/>
  <c r="J528" i="249"/>
  <c r="K528" i="249"/>
  <c r="L528" i="249"/>
  <c r="M528" i="249"/>
  <c r="N528" i="249"/>
  <c r="O528" i="249"/>
  <c r="P528" i="249"/>
  <c r="Q528" i="249"/>
  <c r="R528" i="249"/>
  <c r="S528" i="249"/>
  <c r="T528" i="249"/>
  <c r="U528" i="249"/>
  <c r="V528" i="249"/>
  <c r="W528" i="249"/>
  <c r="C528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W634" i="248"/>
  <c r="V634" i="248"/>
  <c r="U634" i="248"/>
  <c r="T634" i="248"/>
  <c r="S634" i="248"/>
  <c r="R634" i="248"/>
  <c r="Q634" i="248"/>
  <c r="P634" i="248"/>
  <c r="O634" i="248"/>
  <c r="N634" i="248"/>
  <c r="M634" i="248"/>
  <c r="L634" i="248"/>
  <c r="K634" i="248"/>
  <c r="J634" i="248"/>
  <c r="I634" i="248"/>
  <c r="H634" i="248"/>
  <c r="G634" i="248"/>
  <c r="F634" i="248"/>
  <c r="E634" i="248"/>
  <c r="D634" i="248"/>
  <c r="C634" i="248"/>
  <c r="W620" i="248"/>
  <c r="V620" i="248"/>
  <c r="U620" i="248"/>
  <c r="T620" i="248"/>
  <c r="S620" i="248"/>
  <c r="R620" i="248"/>
  <c r="Q620" i="248"/>
  <c r="P620" i="248"/>
  <c r="O620" i="248"/>
  <c r="N620" i="248"/>
  <c r="M620" i="248"/>
  <c r="L620" i="248"/>
  <c r="K620" i="248"/>
  <c r="J620" i="248"/>
  <c r="I620" i="248"/>
  <c r="H620" i="248"/>
  <c r="G620" i="248"/>
  <c r="F620" i="248"/>
  <c r="E620" i="248"/>
  <c r="D620" i="248"/>
  <c r="C620" i="248"/>
  <c r="D606" i="248"/>
  <c r="E606" i="248"/>
  <c r="F606" i="248"/>
  <c r="G606" i="248"/>
  <c r="H606" i="248"/>
  <c r="I606" i="248"/>
  <c r="J606" i="248"/>
  <c r="K606" i="248"/>
  <c r="L606" i="248"/>
  <c r="M606" i="248"/>
  <c r="N606" i="248"/>
  <c r="O606" i="248"/>
  <c r="P606" i="248"/>
  <c r="Q606" i="248"/>
  <c r="R606" i="248"/>
  <c r="S606" i="248"/>
  <c r="T606" i="248"/>
  <c r="U606" i="248"/>
  <c r="V606" i="248"/>
  <c r="W606" i="248"/>
  <c r="C606" i="248"/>
  <c r="D578" i="248"/>
  <c r="D592" i="248" s="1"/>
  <c r="E578" i="248"/>
  <c r="E592" i="248" s="1"/>
  <c r="F578" i="248"/>
  <c r="F592" i="248" s="1"/>
  <c r="G578" i="248"/>
  <c r="G592" i="248" s="1"/>
  <c r="H578" i="248"/>
  <c r="H592" i="248" s="1"/>
  <c r="I578" i="248"/>
  <c r="I592" i="248" s="1"/>
  <c r="J578" i="248"/>
  <c r="J592" i="248" s="1"/>
  <c r="K578" i="248"/>
  <c r="K592" i="248" s="1"/>
  <c r="L578" i="248"/>
  <c r="L592" i="248" s="1"/>
  <c r="M578" i="248"/>
  <c r="M592" i="248" s="1"/>
  <c r="N578" i="248"/>
  <c r="N592" i="248" s="1"/>
  <c r="O578" i="248"/>
  <c r="O592" i="248" s="1"/>
  <c r="P578" i="248"/>
  <c r="P592" i="248" s="1"/>
  <c r="Q578" i="248"/>
  <c r="Q592" i="248" s="1"/>
  <c r="R578" i="248"/>
  <c r="R592" i="248" s="1"/>
  <c r="S578" i="248"/>
  <c r="S592" i="248" s="1"/>
  <c r="T578" i="248"/>
  <c r="T592" i="248" s="1"/>
  <c r="U578" i="248"/>
  <c r="U592" i="248" s="1"/>
  <c r="V578" i="248"/>
  <c r="V592" i="248" s="1"/>
  <c r="W578" i="248"/>
  <c r="W592" i="248" s="1"/>
  <c r="C578" i="248"/>
  <c r="C592" i="248" s="1"/>
  <c r="H567" i="251"/>
  <c r="G567" i="251"/>
  <c r="F567" i="251"/>
  <c r="E567" i="251"/>
  <c r="D567" i="251"/>
  <c r="C567" i="251"/>
  <c r="H554" i="251"/>
  <c r="G554" i="251"/>
  <c r="F554" i="251"/>
  <c r="E554" i="251"/>
  <c r="D554" i="251"/>
  <c r="C554" i="251"/>
  <c r="H541" i="251"/>
  <c r="G541" i="251"/>
  <c r="F541" i="251"/>
  <c r="E541" i="251"/>
  <c r="D541" i="251"/>
  <c r="C541" i="251"/>
  <c r="H528" i="251"/>
  <c r="G528" i="251"/>
  <c r="F528" i="251"/>
  <c r="E528" i="251"/>
  <c r="D528" i="251"/>
  <c r="C528" i="251"/>
  <c r="H515" i="251"/>
  <c r="G515" i="251"/>
  <c r="F515" i="251"/>
  <c r="E515" i="251"/>
  <c r="D515" i="251"/>
  <c r="C515" i="251"/>
  <c r="D502" i="251"/>
  <c r="E502" i="251"/>
  <c r="F502" i="251"/>
  <c r="G502" i="251"/>
  <c r="H502" i="251"/>
  <c r="C502" i="251"/>
  <c r="I659" i="250"/>
  <c r="K686" i="250" s="1"/>
  <c r="L686" i="250" l="1"/>
  <c r="H647" i="250"/>
  <c r="G647" i="250"/>
  <c r="F647" i="250"/>
  <c r="E647" i="250"/>
  <c r="D647" i="250"/>
  <c r="C647" i="250"/>
  <c r="K646" i="250"/>
  <c r="I645" i="250"/>
  <c r="K672" i="250" s="1"/>
  <c r="L672" i="250" s="1"/>
  <c r="I644" i="250"/>
  <c r="H644" i="250"/>
  <c r="G644" i="250"/>
  <c r="F644" i="250"/>
  <c r="E644" i="250"/>
  <c r="D644" i="250"/>
  <c r="C644" i="250"/>
  <c r="I643" i="250"/>
  <c r="H643" i="250"/>
  <c r="G643" i="250"/>
  <c r="F643" i="250"/>
  <c r="E643" i="250"/>
  <c r="D643" i="250"/>
  <c r="C643" i="250"/>
  <c r="Z620" i="248"/>
  <c r="X618" i="248"/>
  <c r="X617" i="248"/>
  <c r="W617" i="248"/>
  <c r="V617" i="248"/>
  <c r="U617" i="248"/>
  <c r="T617" i="248"/>
  <c r="S617" i="248"/>
  <c r="R617" i="248"/>
  <c r="Q617" i="248"/>
  <c r="P617" i="248"/>
  <c r="O617" i="248"/>
  <c r="N617" i="248"/>
  <c r="M617" i="248"/>
  <c r="L617" i="248"/>
  <c r="K617" i="248"/>
  <c r="J617" i="248"/>
  <c r="I617" i="248"/>
  <c r="H617" i="248"/>
  <c r="G617" i="248"/>
  <c r="F617" i="248"/>
  <c r="E617" i="248"/>
  <c r="D617" i="248"/>
  <c r="C617" i="248"/>
  <c r="X616" i="248"/>
  <c r="W616" i="248"/>
  <c r="V616" i="248"/>
  <c r="U616" i="248"/>
  <c r="T616" i="248"/>
  <c r="S616" i="248"/>
  <c r="R616" i="248"/>
  <c r="Q616" i="248"/>
  <c r="P616" i="248"/>
  <c r="O616" i="248"/>
  <c r="N616" i="248"/>
  <c r="M616" i="248"/>
  <c r="L616" i="248"/>
  <c r="K616" i="248"/>
  <c r="J616" i="248"/>
  <c r="I616" i="248"/>
  <c r="H616" i="248"/>
  <c r="G616" i="248"/>
  <c r="F616" i="248"/>
  <c r="E616" i="248"/>
  <c r="D616" i="248"/>
  <c r="C616" i="248"/>
  <c r="Z618" i="248" l="1"/>
  <c r="AA618" i="248" s="1"/>
  <c r="Z646" i="248"/>
  <c r="AA646" i="248" s="1"/>
  <c r="K566" i="251"/>
  <c r="I565" i="251"/>
  <c r="K577" i="251" s="1"/>
  <c r="L577" i="251" s="1"/>
  <c r="I564" i="251"/>
  <c r="H564" i="251"/>
  <c r="G564" i="251"/>
  <c r="F564" i="251"/>
  <c r="E564" i="251"/>
  <c r="D564" i="251"/>
  <c r="C564" i="251"/>
  <c r="I563" i="251"/>
  <c r="H563" i="251"/>
  <c r="G563" i="251"/>
  <c r="F563" i="251"/>
  <c r="E563" i="251"/>
  <c r="D563" i="251"/>
  <c r="C563" i="251"/>
  <c r="H661" i="250"/>
  <c r="G661" i="250"/>
  <c r="F661" i="250"/>
  <c r="E661" i="250"/>
  <c r="D661" i="250"/>
  <c r="C661" i="250"/>
  <c r="K660" i="250"/>
  <c r="I658" i="250"/>
  <c r="H658" i="250"/>
  <c r="G658" i="250"/>
  <c r="F658" i="250"/>
  <c r="E658" i="250"/>
  <c r="D658" i="250"/>
  <c r="C658" i="250"/>
  <c r="I657" i="250"/>
  <c r="H657" i="250"/>
  <c r="G657" i="250"/>
  <c r="F657" i="250"/>
  <c r="E657" i="250"/>
  <c r="D657" i="250"/>
  <c r="C657" i="250"/>
  <c r="Z570" i="249"/>
  <c r="X568" i="249"/>
  <c r="X567" i="249"/>
  <c r="Z582" i="249" s="1"/>
  <c r="AA582" i="249" s="1"/>
  <c r="W567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X566" i="249"/>
  <c r="W566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Z634" i="248"/>
  <c r="X632" i="248"/>
  <c r="X631" i="248"/>
  <c r="W631" i="248"/>
  <c r="V631" i="248"/>
  <c r="U631" i="248"/>
  <c r="T631" i="248"/>
  <c r="S631" i="248"/>
  <c r="R631" i="248"/>
  <c r="Q631" i="248"/>
  <c r="P631" i="248"/>
  <c r="O631" i="248"/>
  <c r="N631" i="248"/>
  <c r="M631" i="248"/>
  <c r="L631" i="248"/>
  <c r="K631" i="248"/>
  <c r="J631" i="248"/>
  <c r="I631" i="248"/>
  <c r="H631" i="248"/>
  <c r="G631" i="248"/>
  <c r="F631" i="248"/>
  <c r="E631" i="248"/>
  <c r="D631" i="248"/>
  <c r="C631" i="248"/>
  <c r="X630" i="248"/>
  <c r="W630" i="248"/>
  <c r="V630" i="248"/>
  <c r="U630" i="248"/>
  <c r="T630" i="248"/>
  <c r="S630" i="248"/>
  <c r="R630" i="248"/>
  <c r="Q630" i="248"/>
  <c r="P630" i="248"/>
  <c r="O630" i="248"/>
  <c r="N630" i="248"/>
  <c r="M630" i="248"/>
  <c r="L630" i="248"/>
  <c r="K630" i="248"/>
  <c r="J630" i="248"/>
  <c r="I630" i="248"/>
  <c r="H630" i="248"/>
  <c r="G630" i="248"/>
  <c r="F630" i="248"/>
  <c r="E630" i="248"/>
  <c r="D630" i="248"/>
  <c r="C630" i="248"/>
  <c r="Z660" i="248" l="1"/>
  <c r="K553" i="251"/>
  <c r="I552" i="251"/>
  <c r="I551" i="251"/>
  <c r="H551" i="251"/>
  <c r="G551" i="251"/>
  <c r="F551" i="251"/>
  <c r="E551" i="251"/>
  <c r="D551" i="251"/>
  <c r="C551" i="251"/>
  <c r="I550" i="251"/>
  <c r="H550" i="251"/>
  <c r="G550" i="251"/>
  <c r="F550" i="251"/>
  <c r="E550" i="251"/>
  <c r="D550" i="251"/>
  <c r="C550" i="251"/>
  <c r="Z556" i="249"/>
  <c r="X554" i="249"/>
  <c r="X553" i="249"/>
  <c r="Z568" i="249" s="1"/>
  <c r="AA568" i="249" s="1"/>
  <c r="W553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X552" i="249"/>
  <c r="W552" i="249"/>
  <c r="V552" i="249"/>
  <c r="U552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AA660" i="248" l="1"/>
  <c r="K564" i="251"/>
  <c r="L564" i="251" s="1"/>
  <c r="D603" i="248"/>
  <c r="E603" i="248"/>
  <c r="F603" i="248"/>
  <c r="G603" i="248"/>
  <c r="H603" i="248"/>
  <c r="I603" i="248"/>
  <c r="J603" i="248"/>
  <c r="K603" i="248"/>
  <c r="L603" i="248"/>
  <c r="M603" i="248"/>
  <c r="N603" i="248"/>
  <c r="O603" i="248"/>
  <c r="P603" i="248"/>
  <c r="Q603" i="248"/>
  <c r="R603" i="248"/>
  <c r="S603" i="248"/>
  <c r="T603" i="248"/>
  <c r="U603" i="248"/>
  <c r="V603" i="248"/>
  <c r="W603" i="248"/>
  <c r="X603" i="248"/>
  <c r="D539" i="249"/>
  <c r="E539" i="249"/>
  <c r="F539" i="249"/>
  <c r="G539" i="249"/>
  <c r="H539" i="249"/>
  <c r="I539" i="249"/>
  <c r="J539" i="249"/>
  <c r="K539" i="249"/>
  <c r="L539" i="249"/>
  <c r="M539" i="249"/>
  <c r="N539" i="249"/>
  <c r="O539" i="249"/>
  <c r="P539" i="249"/>
  <c r="Q539" i="249"/>
  <c r="R539" i="249"/>
  <c r="S539" i="249"/>
  <c r="T539" i="249"/>
  <c r="U539" i="249"/>
  <c r="V539" i="249"/>
  <c r="W539" i="249"/>
  <c r="X539" i="249"/>
  <c r="I538" i="251"/>
  <c r="K540" i="251" l="1"/>
  <c r="I539" i="251"/>
  <c r="H538" i="251"/>
  <c r="G538" i="251"/>
  <c r="F538" i="251"/>
  <c r="E538" i="251"/>
  <c r="D538" i="251"/>
  <c r="C538" i="251"/>
  <c r="I537" i="251"/>
  <c r="H537" i="251"/>
  <c r="G537" i="251"/>
  <c r="F537" i="251"/>
  <c r="E537" i="251"/>
  <c r="D537" i="251"/>
  <c r="C537" i="251"/>
  <c r="H633" i="250"/>
  <c r="G633" i="250"/>
  <c r="F633" i="250"/>
  <c r="E633" i="250"/>
  <c r="D633" i="250"/>
  <c r="C633" i="250"/>
  <c r="K632" i="250"/>
  <c r="I631" i="250"/>
  <c r="K644" i="250" s="1"/>
  <c r="L644" i="250" s="1"/>
  <c r="I630" i="250"/>
  <c r="H630" i="250"/>
  <c r="G630" i="250"/>
  <c r="F630" i="250"/>
  <c r="E630" i="250"/>
  <c r="D630" i="250"/>
  <c r="C630" i="250"/>
  <c r="I629" i="250"/>
  <c r="H629" i="250"/>
  <c r="G629" i="250"/>
  <c r="F629" i="250"/>
  <c r="E629" i="250"/>
  <c r="D629" i="250"/>
  <c r="C629" i="250"/>
  <c r="Z542" i="249"/>
  <c r="X540" i="249"/>
  <c r="C539" i="249"/>
  <c r="X538" i="249"/>
  <c r="W538" i="249"/>
  <c r="V538" i="249"/>
  <c r="U538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Z554" i="249" l="1"/>
  <c r="AA554" i="249" s="1"/>
  <c r="K551" i="251"/>
  <c r="L551" i="251" s="1"/>
  <c r="K658" i="250"/>
  <c r="L658" i="250" s="1"/>
  <c r="Z606" i="248"/>
  <c r="X604" i="248"/>
  <c r="C603" i="248"/>
  <c r="X602" i="248"/>
  <c r="W602" i="248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Z632" i="248" l="1"/>
  <c r="AA632" i="248" s="1"/>
  <c r="Z528" i="249"/>
  <c r="C525" i="249"/>
  <c r="D589" i="248"/>
  <c r="E589" i="248"/>
  <c r="F589" i="248"/>
  <c r="G589" i="248"/>
  <c r="H589" i="248"/>
  <c r="I589" i="248"/>
  <c r="J589" i="248"/>
  <c r="K589" i="248"/>
  <c r="L589" i="248"/>
  <c r="M589" i="248"/>
  <c r="N589" i="248"/>
  <c r="O589" i="248"/>
  <c r="P589" i="248"/>
  <c r="Q589" i="248"/>
  <c r="R589" i="248"/>
  <c r="S589" i="248"/>
  <c r="T589" i="248"/>
  <c r="U589" i="248"/>
  <c r="V589" i="248"/>
  <c r="W589" i="248"/>
  <c r="C589" i="248"/>
  <c r="Z592" i="248"/>
  <c r="Z578" i="248"/>
  <c r="K527" i="251" l="1"/>
  <c r="I526" i="251"/>
  <c r="I525" i="251"/>
  <c r="H525" i="251"/>
  <c r="G525" i="251"/>
  <c r="F525" i="251"/>
  <c r="E525" i="251"/>
  <c r="D525" i="251"/>
  <c r="C525" i="251"/>
  <c r="I524" i="251"/>
  <c r="H524" i="251"/>
  <c r="G524" i="251"/>
  <c r="F524" i="251"/>
  <c r="E524" i="251"/>
  <c r="D524" i="251"/>
  <c r="C524" i="251"/>
  <c r="H619" i="250"/>
  <c r="G619" i="250"/>
  <c r="F619" i="250"/>
  <c r="E619" i="250"/>
  <c r="D619" i="250"/>
  <c r="C619" i="250"/>
  <c r="K618" i="250"/>
  <c r="I617" i="250"/>
  <c r="I616" i="250"/>
  <c r="H616" i="250"/>
  <c r="G616" i="250"/>
  <c r="F616" i="250"/>
  <c r="E616" i="250"/>
  <c r="D616" i="250"/>
  <c r="C616" i="250"/>
  <c r="I615" i="250"/>
  <c r="H615" i="250"/>
  <c r="G615" i="250"/>
  <c r="F615" i="250"/>
  <c r="E615" i="250"/>
  <c r="D615" i="250"/>
  <c r="C615" i="250"/>
  <c r="X526" i="249"/>
  <c r="X525" i="249"/>
  <c r="W525" i="249"/>
  <c r="V525" i="249"/>
  <c r="U525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X524" i="249"/>
  <c r="W524" i="249"/>
  <c r="V524" i="249"/>
  <c r="U524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X590" i="248"/>
  <c r="X589" i="248"/>
  <c r="X588" i="248"/>
  <c r="W588" i="248"/>
  <c r="V588" i="248"/>
  <c r="U588" i="248"/>
  <c r="T588" i="248"/>
  <c r="S588" i="248"/>
  <c r="R588" i="248"/>
  <c r="Q588" i="248"/>
  <c r="P588" i="248"/>
  <c r="O588" i="248"/>
  <c r="N588" i="248"/>
  <c r="M588" i="248"/>
  <c r="L588" i="248"/>
  <c r="K588" i="248"/>
  <c r="J588" i="248"/>
  <c r="I588" i="248"/>
  <c r="H588" i="248"/>
  <c r="G588" i="248"/>
  <c r="F588" i="248"/>
  <c r="E588" i="248"/>
  <c r="D588" i="248"/>
  <c r="C588" i="248"/>
  <c r="Z604" i="248" l="1"/>
  <c r="AA604" i="248" s="1"/>
  <c r="Z540" i="249"/>
  <c r="AA540" i="249" s="1"/>
  <c r="K538" i="251"/>
  <c r="L538" i="251" s="1"/>
  <c r="K630" i="250"/>
  <c r="L630" i="250" s="1"/>
  <c r="D562" i="248"/>
  <c r="E562" i="248"/>
  <c r="F562" i="248"/>
  <c r="G562" i="248"/>
  <c r="H562" i="248"/>
  <c r="I562" i="248"/>
  <c r="J562" i="248"/>
  <c r="K562" i="248"/>
  <c r="L562" i="248"/>
  <c r="M562" i="248"/>
  <c r="N562" i="248"/>
  <c r="O562" i="248"/>
  <c r="P562" i="248"/>
  <c r="Q562" i="248"/>
  <c r="R562" i="248"/>
  <c r="S562" i="248"/>
  <c r="T562" i="248"/>
  <c r="U562" i="248"/>
  <c r="V562" i="248"/>
  <c r="W562" i="248"/>
  <c r="X562" i="248"/>
  <c r="C562" i="248"/>
  <c r="Q514" i="249" l="1"/>
  <c r="R514" i="249"/>
  <c r="S514" i="249"/>
  <c r="T514" i="249"/>
  <c r="U514" i="249"/>
  <c r="V514" i="249"/>
  <c r="W514" i="249"/>
  <c r="K514" i="251"/>
  <c r="I513" i="251"/>
  <c r="I512" i="251"/>
  <c r="H512" i="251"/>
  <c r="G512" i="251"/>
  <c r="F512" i="251"/>
  <c r="E512" i="251"/>
  <c r="D512" i="251"/>
  <c r="C512" i="251"/>
  <c r="I511" i="251"/>
  <c r="H511" i="251"/>
  <c r="G511" i="251"/>
  <c r="F511" i="251"/>
  <c r="E511" i="251"/>
  <c r="D511" i="251"/>
  <c r="C511" i="251"/>
  <c r="H605" i="250"/>
  <c r="G605" i="250"/>
  <c r="F605" i="250"/>
  <c r="E605" i="250"/>
  <c r="D605" i="250"/>
  <c r="C605" i="250"/>
  <c r="K604" i="250"/>
  <c r="I603" i="250"/>
  <c r="I602" i="250"/>
  <c r="H602" i="250"/>
  <c r="G602" i="250"/>
  <c r="F602" i="250"/>
  <c r="E602" i="250"/>
  <c r="D602" i="250"/>
  <c r="C602" i="250"/>
  <c r="I601" i="250"/>
  <c r="H601" i="250"/>
  <c r="G601" i="250"/>
  <c r="F601" i="250"/>
  <c r="E601" i="250"/>
  <c r="D601" i="250"/>
  <c r="C601" i="250"/>
  <c r="Z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X512" i="249"/>
  <c r="X511" i="249"/>
  <c r="W511" i="249"/>
  <c r="V511" i="249"/>
  <c r="U511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X510" i="249"/>
  <c r="W510" i="249"/>
  <c r="V510" i="249"/>
  <c r="U510" i="249"/>
  <c r="T510" i="249"/>
  <c r="S510" i="249"/>
  <c r="R510" i="249"/>
  <c r="Q510" i="249"/>
  <c r="P510" i="249"/>
  <c r="O510" i="249"/>
  <c r="N510" i="249"/>
  <c r="M510" i="249"/>
  <c r="L510" i="249"/>
  <c r="K510" i="249"/>
  <c r="J510" i="249"/>
  <c r="I510" i="249"/>
  <c r="H510" i="249"/>
  <c r="G510" i="249"/>
  <c r="F510" i="249"/>
  <c r="E510" i="249"/>
  <c r="D510" i="249"/>
  <c r="C510" i="249"/>
  <c r="X576" i="248"/>
  <c r="X575" i="248"/>
  <c r="W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X574" i="248"/>
  <c r="W574" i="248"/>
  <c r="V574" i="248"/>
  <c r="U574" i="248"/>
  <c r="T574" i="248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Z590" i="248" l="1"/>
  <c r="AA590" i="248" s="1"/>
  <c r="Z526" i="249"/>
  <c r="AA526" i="249" s="1"/>
  <c r="K525" i="251"/>
  <c r="L525" i="251" s="1"/>
  <c r="K616" i="250"/>
  <c r="L616" i="250" s="1"/>
  <c r="C499" i="251"/>
  <c r="D499" i="251"/>
  <c r="E499" i="251"/>
  <c r="F499" i="251"/>
  <c r="G499" i="251"/>
  <c r="H499" i="251"/>
  <c r="K501" i="251"/>
  <c r="I500" i="251" l="1"/>
  <c r="K512" i="251" s="1"/>
  <c r="L512" i="251" s="1"/>
  <c r="I499" i="251"/>
  <c r="I498" i="251"/>
  <c r="H498" i="251"/>
  <c r="G498" i="251"/>
  <c r="F498" i="251"/>
  <c r="E498" i="251"/>
  <c r="D498" i="251"/>
  <c r="C498" i="251"/>
  <c r="H591" i="250"/>
  <c r="G591" i="250"/>
  <c r="F591" i="250"/>
  <c r="E591" i="250"/>
  <c r="D591" i="250"/>
  <c r="C591" i="250"/>
  <c r="K590" i="250"/>
  <c r="I589" i="250"/>
  <c r="K602" i="250" s="1"/>
  <c r="L602" i="250" s="1"/>
  <c r="I588" i="250"/>
  <c r="H588" i="250"/>
  <c r="G588" i="250"/>
  <c r="F588" i="250"/>
  <c r="E588" i="250"/>
  <c r="D588" i="250"/>
  <c r="C588" i="250"/>
  <c r="I587" i="250"/>
  <c r="H587" i="250"/>
  <c r="G587" i="250"/>
  <c r="F587" i="250"/>
  <c r="E587" i="250"/>
  <c r="D587" i="250"/>
  <c r="C587" i="250"/>
  <c r="Z501" i="249"/>
  <c r="W501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X499" i="249"/>
  <c r="Z512" i="249" s="1"/>
  <c r="AA512" i="249" s="1"/>
  <c r="X498" i="249"/>
  <c r="W498" i="249"/>
  <c r="V498" i="249"/>
  <c r="U498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X497" i="249"/>
  <c r="W497" i="249"/>
  <c r="V497" i="249"/>
  <c r="U497" i="249"/>
  <c r="T497" i="249"/>
  <c r="S497" i="249"/>
  <c r="R497" i="249"/>
  <c r="Q497" i="249"/>
  <c r="P497" i="249"/>
  <c r="O497" i="249"/>
  <c r="N497" i="249"/>
  <c r="M497" i="249"/>
  <c r="L497" i="249"/>
  <c r="K497" i="249"/>
  <c r="J497" i="249"/>
  <c r="I497" i="249"/>
  <c r="H497" i="249"/>
  <c r="G497" i="249"/>
  <c r="F497" i="249"/>
  <c r="E497" i="249"/>
  <c r="D497" i="249"/>
  <c r="C497" i="249"/>
  <c r="Z565" i="248"/>
  <c r="X563" i="248"/>
  <c r="X561" i="248"/>
  <c r="W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Z576" i="248" l="1"/>
  <c r="AA576" i="248" s="1"/>
  <c r="I487" i="251"/>
  <c r="K499" i="251" s="1"/>
  <c r="L499" i="251" s="1"/>
  <c r="H489" i="251"/>
  <c r="G489" i="251"/>
  <c r="F489" i="251"/>
  <c r="E489" i="251"/>
  <c r="D489" i="251"/>
  <c r="C489" i="251"/>
  <c r="K488" i="251"/>
  <c r="I486" i="251"/>
  <c r="H486" i="251"/>
  <c r="G486" i="251"/>
  <c r="F486" i="251"/>
  <c r="E486" i="251"/>
  <c r="D486" i="251"/>
  <c r="C486" i="251"/>
  <c r="I485" i="251"/>
  <c r="H485" i="251"/>
  <c r="G485" i="251"/>
  <c r="F485" i="251"/>
  <c r="E485" i="251"/>
  <c r="D485" i="251"/>
  <c r="C485" i="251"/>
  <c r="X486" i="249"/>
  <c r="Z499" i="249" s="1"/>
  <c r="AA499" i="249" s="1"/>
  <c r="I575" i="250"/>
  <c r="K588" i="250" s="1"/>
  <c r="L588" i="250" s="1"/>
  <c r="H577" i="250"/>
  <c r="G577" i="250"/>
  <c r="F577" i="250"/>
  <c r="E577" i="250"/>
  <c r="D577" i="250"/>
  <c r="C577" i="250"/>
  <c r="K576" i="250"/>
  <c r="I574" i="250"/>
  <c r="H574" i="250"/>
  <c r="G574" i="250"/>
  <c r="F574" i="250"/>
  <c r="E574" i="250"/>
  <c r="D574" i="250"/>
  <c r="C574" i="250"/>
  <c r="I573" i="250"/>
  <c r="H573" i="250"/>
  <c r="G573" i="250"/>
  <c r="F573" i="250"/>
  <c r="E573" i="250"/>
  <c r="D573" i="250"/>
  <c r="C573" i="250"/>
  <c r="X549" i="248"/>
  <c r="Z563" i="248" s="1"/>
  <c r="AA563" i="248" s="1"/>
  <c r="Z488" i="249"/>
  <c r="W488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X485" i="249"/>
  <c r="W485" i="249"/>
  <c r="V485" i="249"/>
  <c r="U485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X484" i="249"/>
  <c r="W484" i="249"/>
  <c r="V484" i="249"/>
  <c r="U484" i="249"/>
  <c r="T484" i="249"/>
  <c r="S484" i="249"/>
  <c r="R484" i="249"/>
  <c r="Q484" i="249"/>
  <c r="P484" i="249"/>
  <c r="O484" i="249"/>
  <c r="N484" i="249"/>
  <c r="M484" i="249"/>
  <c r="L484" i="249"/>
  <c r="K484" i="249"/>
  <c r="J484" i="249"/>
  <c r="I484" i="249"/>
  <c r="H484" i="249"/>
  <c r="G484" i="249"/>
  <c r="F484" i="249"/>
  <c r="E484" i="249"/>
  <c r="D484" i="249"/>
  <c r="C484" i="249"/>
  <c r="Z551" i="248"/>
  <c r="X548" i="248"/>
  <c r="W548" i="248"/>
  <c r="V548" i="248"/>
  <c r="U548" i="248"/>
  <c r="T548" i="248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X547" i="248"/>
  <c r="W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Z537" i="248" l="1"/>
  <c r="Z523" i="248"/>
  <c r="C533" i="248"/>
  <c r="D533" i="248"/>
  <c r="E533" i="248"/>
  <c r="F533" i="248"/>
  <c r="G533" i="248"/>
  <c r="H533" i="248"/>
  <c r="I533" i="248"/>
  <c r="J533" i="248"/>
  <c r="K533" i="248"/>
  <c r="L533" i="248"/>
  <c r="M533" i="248"/>
  <c r="N533" i="248"/>
  <c r="O533" i="248"/>
  <c r="P533" i="248"/>
  <c r="Q533" i="248"/>
  <c r="R533" i="248"/>
  <c r="S533" i="248"/>
  <c r="T533" i="248"/>
  <c r="U533" i="248"/>
  <c r="V533" i="248"/>
  <c r="W533" i="248"/>
  <c r="X533" i="248"/>
  <c r="C534" i="248"/>
  <c r="D534" i="248"/>
  <c r="E534" i="248"/>
  <c r="F534" i="248"/>
  <c r="G534" i="248"/>
  <c r="H534" i="248"/>
  <c r="I534" i="248"/>
  <c r="J534" i="248"/>
  <c r="K534" i="248"/>
  <c r="L534" i="248"/>
  <c r="M534" i="248"/>
  <c r="N534" i="248"/>
  <c r="O534" i="248"/>
  <c r="P534" i="248"/>
  <c r="Q534" i="248"/>
  <c r="R534" i="248"/>
  <c r="S534" i="248"/>
  <c r="T534" i="248"/>
  <c r="U534" i="248"/>
  <c r="V534" i="248"/>
  <c r="W534" i="248"/>
  <c r="X534" i="248"/>
  <c r="Z475" i="249"/>
  <c r="X535" i="248" l="1"/>
  <c r="Z549" i="248" l="1"/>
  <c r="AA549" i="248" s="1"/>
  <c r="I474" i="251"/>
  <c r="K486" i="251" s="1"/>
  <c r="L486" i="251" s="1"/>
  <c r="I561" i="250"/>
  <c r="K574" i="250" s="1"/>
  <c r="L574" i="250" s="1"/>
  <c r="X473" i="249"/>
  <c r="Z486" i="249" s="1"/>
  <c r="AA486" i="249" s="1"/>
  <c r="H476" i="251"/>
  <c r="G476" i="251"/>
  <c r="F476" i="251"/>
  <c r="E476" i="251"/>
  <c r="D476" i="251"/>
  <c r="C476" i="251"/>
  <c r="K475" i="251"/>
  <c r="I473" i="251"/>
  <c r="H473" i="251"/>
  <c r="G473" i="251"/>
  <c r="F473" i="251"/>
  <c r="E473" i="251"/>
  <c r="D473" i="251"/>
  <c r="C473" i="251"/>
  <c r="I472" i="251"/>
  <c r="H472" i="251"/>
  <c r="G472" i="251"/>
  <c r="F472" i="251"/>
  <c r="E472" i="251"/>
  <c r="D472" i="251"/>
  <c r="C472" i="251"/>
  <c r="H563" i="250"/>
  <c r="G563" i="250"/>
  <c r="F563" i="250"/>
  <c r="E563" i="250"/>
  <c r="D563" i="250"/>
  <c r="C563" i="250"/>
  <c r="K562" i="250"/>
  <c r="I560" i="250"/>
  <c r="H560" i="250"/>
  <c r="G560" i="250"/>
  <c r="F560" i="250"/>
  <c r="E560" i="250"/>
  <c r="D560" i="250"/>
  <c r="C560" i="250"/>
  <c r="I559" i="250"/>
  <c r="H559" i="250"/>
  <c r="G559" i="250"/>
  <c r="F559" i="250"/>
  <c r="E559" i="250"/>
  <c r="D559" i="250"/>
  <c r="C559" i="250"/>
  <c r="W475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X472" i="249"/>
  <c r="W472" i="249"/>
  <c r="V472" i="249"/>
  <c r="U472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X471" i="249"/>
  <c r="W471" i="249"/>
  <c r="V471" i="249"/>
  <c r="U471" i="249"/>
  <c r="T471" i="249"/>
  <c r="S471" i="249"/>
  <c r="R471" i="249"/>
  <c r="Q471" i="249"/>
  <c r="P471" i="249"/>
  <c r="O471" i="249"/>
  <c r="N471" i="249"/>
  <c r="M471" i="249"/>
  <c r="L471" i="249"/>
  <c r="K471" i="249"/>
  <c r="J471" i="249"/>
  <c r="I471" i="249"/>
  <c r="H471" i="249"/>
  <c r="G471" i="249"/>
  <c r="F471" i="249"/>
  <c r="E471" i="249"/>
  <c r="D471" i="249"/>
  <c r="C471" i="249"/>
  <c r="C458" i="249"/>
  <c r="D458" i="249"/>
  <c r="E458" i="249"/>
  <c r="F458" i="249"/>
  <c r="G458" i="249"/>
  <c r="H458" i="249"/>
  <c r="I458" i="249"/>
  <c r="J458" i="249"/>
  <c r="K458" i="249"/>
  <c r="L458" i="249"/>
  <c r="M458" i="249"/>
  <c r="N458" i="249"/>
  <c r="O458" i="249"/>
  <c r="P458" i="249"/>
  <c r="Q458" i="249"/>
  <c r="R458" i="249"/>
  <c r="S458" i="249"/>
  <c r="T458" i="249"/>
  <c r="U458" i="249"/>
  <c r="V458" i="249"/>
  <c r="W458" i="249"/>
  <c r="X458" i="249"/>
  <c r="C459" i="249"/>
  <c r="D459" i="249"/>
  <c r="E459" i="249"/>
  <c r="F459" i="249"/>
  <c r="G459" i="249"/>
  <c r="H459" i="249"/>
  <c r="I459" i="249"/>
  <c r="J459" i="249"/>
  <c r="K459" i="249"/>
  <c r="L459" i="249"/>
  <c r="M459" i="249"/>
  <c r="N459" i="249"/>
  <c r="O459" i="249"/>
  <c r="P459" i="249"/>
  <c r="Q459" i="249"/>
  <c r="R459" i="249"/>
  <c r="S459" i="249"/>
  <c r="T459" i="249"/>
  <c r="U459" i="249"/>
  <c r="V459" i="249"/>
  <c r="W459" i="249"/>
  <c r="X459" i="249"/>
  <c r="X460" i="249"/>
  <c r="C462" i="249"/>
  <c r="D462" i="249"/>
  <c r="E462" i="249"/>
  <c r="F462" i="249"/>
  <c r="G462" i="249"/>
  <c r="H462" i="249"/>
  <c r="I462" i="249"/>
  <c r="J462" i="249"/>
  <c r="K462" i="249"/>
  <c r="L462" i="249"/>
  <c r="M462" i="249"/>
  <c r="N462" i="249"/>
  <c r="O462" i="249"/>
  <c r="P462" i="249"/>
  <c r="Q462" i="249"/>
  <c r="R462" i="249"/>
  <c r="S462" i="249"/>
  <c r="T462" i="249"/>
  <c r="U462" i="249"/>
  <c r="V462" i="249"/>
  <c r="W462" i="249"/>
  <c r="Z462" i="249"/>
  <c r="Z473" i="249" l="1"/>
  <c r="AA473" i="249" s="1"/>
  <c r="H463" i="251"/>
  <c r="G463" i="251"/>
  <c r="F463" i="251"/>
  <c r="E463" i="251"/>
  <c r="D463" i="251"/>
  <c r="C463" i="251"/>
  <c r="K462" i="251"/>
  <c r="I461" i="251"/>
  <c r="I460" i="251"/>
  <c r="H460" i="251"/>
  <c r="G460" i="251"/>
  <c r="F460" i="251"/>
  <c r="E460" i="251"/>
  <c r="D460" i="251"/>
  <c r="C460" i="251"/>
  <c r="I459" i="251"/>
  <c r="H459" i="251"/>
  <c r="G459" i="251"/>
  <c r="F459" i="251"/>
  <c r="E459" i="251"/>
  <c r="D459" i="251"/>
  <c r="C459" i="251"/>
  <c r="H549" i="250"/>
  <c r="G549" i="250"/>
  <c r="F549" i="250"/>
  <c r="E549" i="250"/>
  <c r="D549" i="250"/>
  <c r="C549" i="250"/>
  <c r="K548" i="250"/>
  <c r="I547" i="250"/>
  <c r="I546" i="250"/>
  <c r="H546" i="250"/>
  <c r="G546" i="250"/>
  <c r="F546" i="250"/>
  <c r="E546" i="250"/>
  <c r="D546" i="250"/>
  <c r="C546" i="250"/>
  <c r="I545" i="250"/>
  <c r="H545" i="250"/>
  <c r="G545" i="250"/>
  <c r="F545" i="250"/>
  <c r="E545" i="250"/>
  <c r="D545" i="250"/>
  <c r="C545" i="250"/>
  <c r="W523" i="248"/>
  <c r="W537" i="248" s="1"/>
  <c r="W551" i="248" s="1"/>
  <c r="W565" i="248" s="1"/>
  <c r="V523" i="248"/>
  <c r="V537" i="248" s="1"/>
  <c r="V551" i="248" s="1"/>
  <c r="V565" i="248" s="1"/>
  <c r="U523" i="248"/>
  <c r="U537" i="248" s="1"/>
  <c r="U551" i="248" s="1"/>
  <c r="U565" i="248" s="1"/>
  <c r="T523" i="248"/>
  <c r="T537" i="248" s="1"/>
  <c r="T551" i="248" s="1"/>
  <c r="T565" i="248" s="1"/>
  <c r="S523" i="248"/>
  <c r="S537" i="248" s="1"/>
  <c r="S551" i="248" s="1"/>
  <c r="S565" i="248" s="1"/>
  <c r="R523" i="248"/>
  <c r="R537" i="248" s="1"/>
  <c r="R551" i="248" s="1"/>
  <c r="R565" i="248" s="1"/>
  <c r="Q523" i="248"/>
  <c r="Q537" i="248" s="1"/>
  <c r="Q551" i="248" s="1"/>
  <c r="Q565" i="248" s="1"/>
  <c r="P523" i="248"/>
  <c r="P537" i="248" s="1"/>
  <c r="P551" i="248" s="1"/>
  <c r="P565" i="248" s="1"/>
  <c r="O523" i="248"/>
  <c r="O537" i="248" s="1"/>
  <c r="O551" i="248" s="1"/>
  <c r="O565" i="248" s="1"/>
  <c r="N523" i="248"/>
  <c r="N537" i="248" s="1"/>
  <c r="N551" i="248" s="1"/>
  <c r="N565" i="248" s="1"/>
  <c r="M523" i="248"/>
  <c r="M537" i="248" s="1"/>
  <c r="M551" i="248" s="1"/>
  <c r="M565" i="248" s="1"/>
  <c r="L523" i="248"/>
  <c r="L537" i="248" s="1"/>
  <c r="L551" i="248" s="1"/>
  <c r="L565" i="248" s="1"/>
  <c r="K523" i="248"/>
  <c r="K537" i="248" s="1"/>
  <c r="K551" i="248" s="1"/>
  <c r="K565" i="248" s="1"/>
  <c r="J523" i="248"/>
  <c r="J537" i="248" s="1"/>
  <c r="J551" i="248" s="1"/>
  <c r="J565" i="248" s="1"/>
  <c r="I523" i="248"/>
  <c r="I537" i="248" s="1"/>
  <c r="I551" i="248" s="1"/>
  <c r="I565" i="248" s="1"/>
  <c r="H523" i="248"/>
  <c r="H537" i="248" s="1"/>
  <c r="H551" i="248" s="1"/>
  <c r="H565" i="248" s="1"/>
  <c r="G523" i="248"/>
  <c r="G537" i="248" s="1"/>
  <c r="G551" i="248" s="1"/>
  <c r="G565" i="248" s="1"/>
  <c r="F523" i="248"/>
  <c r="F537" i="248" s="1"/>
  <c r="F551" i="248" s="1"/>
  <c r="F565" i="248" s="1"/>
  <c r="E523" i="248"/>
  <c r="E537" i="248" s="1"/>
  <c r="E551" i="248" s="1"/>
  <c r="E565" i="248" s="1"/>
  <c r="D523" i="248"/>
  <c r="D537" i="248" s="1"/>
  <c r="D551" i="248" s="1"/>
  <c r="D565" i="248" s="1"/>
  <c r="C523" i="248"/>
  <c r="C537" i="248" s="1"/>
  <c r="C551" i="248" s="1"/>
  <c r="C565" i="248" s="1"/>
  <c r="X521" i="248"/>
  <c r="Z535" i="248" s="1"/>
  <c r="AA535" i="248" s="1"/>
  <c r="X520" i="248"/>
  <c r="W520" i="248"/>
  <c r="V520" i="248"/>
  <c r="U520" i="248"/>
  <c r="T520" i="248"/>
  <c r="S520" i="248"/>
  <c r="R520" i="248"/>
  <c r="Q520" i="248"/>
  <c r="P520" i="248"/>
  <c r="O520" i="248"/>
  <c r="N520" i="248"/>
  <c r="M520" i="248"/>
  <c r="L520" i="248"/>
  <c r="K520" i="248"/>
  <c r="J520" i="248"/>
  <c r="I520" i="248"/>
  <c r="H520" i="248"/>
  <c r="G520" i="248"/>
  <c r="F520" i="248"/>
  <c r="E520" i="248"/>
  <c r="D520" i="248"/>
  <c r="C520" i="248"/>
  <c r="X519" i="248"/>
  <c r="W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K560" i="250" l="1"/>
  <c r="L560" i="250" s="1"/>
  <c r="K473" i="251"/>
  <c r="L473" i="251" s="1"/>
  <c r="C507" i="248"/>
  <c r="C506" i="248"/>
  <c r="H450" i="251" l="1"/>
  <c r="G450" i="251"/>
  <c r="F450" i="251"/>
  <c r="E450" i="251"/>
  <c r="D450" i="251"/>
  <c r="C450" i="251"/>
  <c r="K449" i="251"/>
  <c r="I448" i="251"/>
  <c r="I447" i="251"/>
  <c r="H447" i="251"/>
  <c r="G447" i="251"/>
  <c r="F447" i="251"/>
  <c r="E447" i="251"/>
  <c r="D447" i="251"/>
  <c r="C447" i="251"/>
  <c r="I446" i="251"/>
  <c r="H446" i="251"/>
  <c r="G446" i="251"/>
  <c r="F446" i="251"/>
  <c r="E446" i="251"/>
  <c r="D446" i="251"/>
  <c r="C446" i="251"/>
  <c r="H535" i="250"/>
  <c r="G535" i="250"/>
  <c r="F535" i="250"/>
  <c r="E535" i="250"/>
  <c r="D535" i="250"/>
  <c r="C535" i="250"/>
  <c r="K534" i="250"/>
  <c r="I533" i="250"/>
  <c r="I532" i="250"/>
  <c r="H532" i="250"/>
  <c r="G532" i="250"/>
  <c r="F532" i="250"/>
  <c r="E532" i="250"/>
  <c r="D532" i="250"/>
  <c r="C532" i="250"/>
  <c r="I531" i="250"/>
  <c r="H531" i="250"/>
  <c r="G531" i="250"/>
  <c r="F531" i="250"/>
  <c r="E531" i="250"/>
  <c r="D531" i="250"/>
  <c r="C531" i="250"/>
  <c r="Z449" i="249"/>
  <c r="W449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X447" i="249"/>
  <c r="X446" i="249"/>
  <c r="W446" i="249"/>
  <c r="V446" i="249"/>
  <c r="U446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X445" i="249"/>
  <c r="W445" i="249"/>
  <c r="V445" i="249"/>
  <c r="U445" i="249"/>
  <c r="T445" i="249"/>
  <c r="S445" i="249"/>
  <c r="R445" i="249"/>
  <c r="Q445" i="249"/>
  <c r="P445" i="249"/>
  <c r="O445" i="249"/>
  <c r="N445" i="249"/>
  <c r="M445" i="249"/>
  <c r="L445" i="249"/>
  <c r="K445" i="249"/>
  <c r="J445" i="249"/>
  <c r="I445" i="249"/>
  <c r="H445" i="249"/>
  <c r="G445" i="249"/>
  <c r="F445" i="249"/>
  <c r="E445" i="249"/>
  <c r="D445" i="249"/>
  <c r="C445" i="249"/>
  <c r="Z510" i="248"/>
  <c r="W510" i="248"/>
  <c r="V510" i="248"/>
  <c r="U510" i="248"/>
  <c r="T510" i="248"/>
  <c r="S510" i="248"/>
  <c r="R510" i="248"/>
  <c r="Q510" i="248"/>
  <c r="P510" i="248"/>
  <c r="O510" i="248"/>
  <c r="N510" i="248"/>
  <c r="M510" i="248"/>
  <c r="L510" i="248"/>
  <c r="K510" i="248"/>
  <c r="J510" i="248"/>
  <c r="I510" i="248"/>
  <c r="H510" i="248"/>
  <c r="G510" i="248"/>
  <c r="F510" i="248"/>
  <c r="E510" i="248"/>
  <c r="D510" i="248"/>
  <c r="C510" i="248"/>
  <c r="X508" i="248"/>
  <c r="X507" i="248"/>
  <c r="W507" i="248"/>
  <c r="V507" i="248"/>
  <c r="U507" i="248"/>
  <c r="T507" i="248"/>
  <c r="S507" i="248"/>
  <c r="R507" i="248"/>
  <c r="Q507" i="248"/>
  <c r="P507" i="248"/>
  <c r="O507" i="248"/>
  <c r="N507" i="248"/>
  <c r="M507" i="248"/>
  <c r="L507" i="248"/>
  <c r="K507" i="248"/>
  <c r="J507" i="248"/>
  <c r="I507" i="248"/>
  <c r="H507" i="248"/>
  <c r="G507" i="248"/>
  <c r="F507" i="248"/>
  <c r="E507" i="248"/>
  <c r="D507" i="248"/>
  <c r="X506" i="248"/>
  <c r="W506" i="248"/>
  <c r="V506" i="248"/>
  <c r="U506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K546" i="250" l="1"/>
  <c r="L546" i="250" s="1"/>
  <c r="K460" i="251"/>
  <c r="L460" i="251" s="1"/>
  <c r="Z521" i="248"/>
  <c r="AA521" i="248" s="1"/>
  <c r="Z460" i="249"/>
  <c r="AA460" i="249" s="1"/>
  <c r="D432" i="249"/>
  <c r="D433" i="249"/>
  <c r="H437" i="251" l="1"/>
  <c r="G437" i="251"/>
  <c r="F437" i="251"/>
  <c r="E437" i="251"/>
  <c r="D437" i="251"/>
  <c r="C437" i="251"/>
  <c r="K436" i="251"/>
  <c r="I435" i="251"/>
  <c r="I434" i="251"/>
  <c r="H434" i="251"/>
  <c r="G434" i="251"/>
  <c r="F434" i="251"/>
  <c r="E434" i="251"/>
  <c r="D434" i="251"/>
  <c r="C434" i="251"/>
  <c r="I433" i="251"/>
  <c r="H433" i="251"/>
  <c r="G433" i="251"/>
  <c r="F433" i="251"/>
  <c r="E433" i="251"/>
  <c r="D433" i="251"/>
  <c r="C433" i="251"/>
  <c r="H521" i="250"/>
  <c r="G521" i="250"/>
  <c r="F521" i="250"/>
  <c r="E521" i="250"/>
  <c r="D521" i="250"/>
  <c r="C521" i="250"/>
  <c r="K520" i="250"/>
  <c r="I519" i="250"/>
  <c r="I518" i="250"/>
  <c r="H518" i="250"/>
  <c r="G518" i="250"/>
  <c r="F518" i="250"/>
  <c r="E518" i="250"/>
  <c r="D518" i="250"/>
  <c r="C518" i="250"/>
  <c r="I517" i="250"/>
  <c r="H517" i="250"/>
  <c r="G517" i="250"/>
  <c r="F517" i="250"/>
  <c r="E517" i="250"/>
  <c r="D517" i="250"/>
  <c r="C517" i="250"/>
  <c r="Z436" i="249"/>
  <c r="W436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X434" i="249"/>
  <c r="X433" i="249"/>
  <c r="W433" i="249"/>
  <c r="V433" i="249"/>
  <c r="U433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C433" i="249"/>
  <c r="X432" i="249"/>
  <c r="W432" i="249"/>
  <c r="V432" i="249"/>
  <c r="U432" i="249"/>
  <c r="T432" i="249"/>
  <c r="S432" i="249"/>
  <c r="R432" i="249"/>
  <c r="Q432" i="249"/>
  <c r="P432" i="249"/>
  <c r="O432" i="249"/>
  <c r="N432" i="249"/>
  <c r="M432" i="249"/>
  <c r="L432" i="249"/>
  <c r="K432" i="249"/>
  <c r="J432" i="249"/>
  <c r="I432" i="249"/>
  <c r="H432" i="249"/>
  <c r="G432" i="249"/>
  <c r="F432" i="249"/>
  <c r="E432" i="249"/>
  <c r="C432" i="249"/>
  <c r="Z497" i="248"/>
  <c r="W497" i="248"/>
  <c r="V497" i="248"/>
  <c r="U497" i="248"/>
  <c r="T497" i="248"/>
  <c r="S497" i="248"/>
  <c r="R497" i="248"/>
  <c r="Q497" i="248"/>
  <c r="P497" i="248"/>
  <c r="O497" i="248"/>
  <c r="N497" i="248"/>
  <c r="M497" i="248"/>
  <c r="L497" i="248"/>
  <c r="K497" i="248"/>
  <c r="J497" i="248"/>
  <c r="I497" i="248"/>
  <c r="H497" i="248"/>
  <c r="G497" i="248"/>
  <c r="F497" i="248"/>
  <c r="E497" i="248"/>
  <c r="D497" i="248"/>
  <c r="C497" i="248"/>
  <c r="X495" i="248"/>
  <c r="X494" i="248"/>
  <c r="W494" i="248"/>
  <c r="V494" i="248"/>
  <c r="U494" i="248"/>
  <c r="T494" i="248"/>
  <c r="S494" i="248"/>
  <c r="R494" i="248"/>
  <c r="Q494" i="248"/>
  <c r="P494" i="248"/>
  <c r="O494" i="248"/>
  <c r="N494" i="248"/>
  <c r="M494" i="248"/>
  <c r="L494" i="248"/>
  <c r="K494" i="248"/>
  <c r="J494" i="248"/>
  <c r="I494" i="248"/>
  <c r="H494" i="248"/>
  <c r="G494" i="248"/>
  <c r="F494" i="248"/>
  <c r="E494" i="248"/>
  <c r="D494" i="248"/>
  <c r="C494" i="248"/>
  <c r="X493" i="248"/>
  <c r="W493" i="248"/>
  <c r="V493" i="248"/>
  <c r="U493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K532" i="250" l="1"/>
  <c r="L532" i="250" s="1"/>
  <c r="K447" i="251"/>
  <c r="L447" i="251" s="1"/>
  <c r="Z508" i="248"/>
  <c r="AA508" i="248" s="1"/>
  <c r="Z447" i="249"/>
  <c r="AA447" i="249" s="1"/>
  <c r="Q423" i="249"/>
  <c r="Q410" i="249"/>
  <c r="H424" i="251" l="1"/>
  <c r="G424" i="251"/>
  <c r="F424" i="251"/>
  <c r="E424" i="251"/>
  <c r="D424" i="251"/>
  <c r="C424" i="251"/>
  <c r="K423" i="251"/>
  <c r="I422" i="251"/>
  <c r="K434" i="251" s="1"/>
  <c r="L434" i="251" s="1"/>
  <c r="I421" i="251"/>
  <c r="H421" i="251"/>
  <c r="G421" i="251"/>
  <c r="F421" i="251"/>
  <c r="E421" i="251"/>
  <c r="D421" i="251"/>
  <c r="C421" i="251"/>
  <c r="I420" i="251"/>
  <c r="H420" i="251"/>
  <c r="G420" i="251"/>
  <c r="F420" i="251"/>
  <c r="E420" i="251"/>
  <c r="D420" i="251"/>
  <c r="C420" i="251"/>
  <c r="H507" i="250"/>
  <c r="G507" i="250"/>
  <c r="F507" i="250"/>
  <c r="E507" i="250"/>
  <c r="D507" i="250"/>
  <c r="C507" i="250"/>
  <c r="K506" i="250"/>
  <c r="I505" i="250"/>
  <c r="K518" i="250" s="1"/>
  <c r="L518" i="250" s="1"/>
  <c r="I504" i="250"/>
  <c r="H504" i="250"/>
  <c r="G504" i="250"/>
  <c r="F504" i="250"/>
  <c r="E504" i="250"/>
  <c r="D504" i="250"/>
  <c r="C504" i="250"/>
  <c r="I503" i="250"/>
  <c r="H503" i="250"/>
  <c r="G503" i="250"/>
  <c r="F503" i="250"/>
  <c r="E503" i="250"/>
  <c r="D503" i="250"/>
  <c r="C503" i="250"/>
  <c r="Z423" i="249"/>
  <c r="W423" i="249"/>
  <c r="V423" i="249"/>
  <c r="U423" i="249"/>
  <c r="T423" i="249"/>
  <c r="S423" i="249"/>
  <c r="R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X421" i="249"/>
  <c r="Z434" i="249" s="1"/>
  <c r="AA434" i="249" s="1"/>
  <c r="X420" i="249"/>
  <c r="W420" i="249"/>
  <c r="V420" i="249"/>
  <c r="U420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X419" i="249"/>
  <c r="W419" i="249"/>
  <c r="V419" i="249"/>
  <c r="U419" i="249"/>
  <c r="T419" i="249"/>
  <c r="S419" i="249"/>
  <c r="R419" i="249"/>
  <c r="Q419" i="249"/>
  <c r="P419" i="249"/>
  <c r="O419" i="249"/>
  <c r="N419" i="249"/>
  <c r="M419" i="249"/>
  <c r="L419" i="249"/>
  <c r="K419" i="249"/>
  <c r="J419" i="249"/>
  <c r="I419" i="249"/>
  <c r="H419" i="249"/>
  <c r="G419" i="249"/>
  <c r="F419" i="249"/>
  <c r="E419" i="249"/>
  <c r="D419" i="249"/>
  <c r="C419" i="249"/>
  <c r="Z484" i="248"/>
  <c r="W484" i="248"/>
  <c r="V484" i="248"/>
  <c r="U484" i="248"/>
  <c r="T484" i="248"/>
  <c r="S484" i="248"/>
  <c r="R484" i="248"/>
  <c r="Q484" i="248"/>
  <c r="P484" i="248"/>
  <c r="O484" i="248"/>
  <c r="N484" i="248"/>
  <c r="M484" i="248"/>
  <c r="L484" i="248"/>
  <c r="K484" i="248"/>
  <c r="J484" i="248"/>
  <c r="I484" i="248"/>
  <c r="H484" i="248"/>
  <c r="G484" i="248"/>
  <c r="F484" i="248"/>
  <c r="E484" i="248"/>
  <c r="D484" i="248"/>
  <c r="C484" i="248"/>
  <c r="X482" i="248"/>
  <c r="Z495" i="248" s="1"/>
  <c r="AA495" i="248" s="1"/>
  <c r="X481" i="248"/>
  <c r="W481" i="248"/>
  <c r="V481" i="248"/>
  <c r="U481" i="248"/>
  <c r="T481" i="248"/>
  <c r="S481" i="248"/>
  <c r="R481" i="248"/>
  <c r="Q481" i="248"/>
  <c r="P481" i="248"/>
  <c r="O481" i="248"/>
  <c r="N481" i="248"/>
  <c r="M481" i="248"/>
  <c r="L481" i="248"/>
  <c r="K481" i="248"/>
  <c r="J481" i="248"/>
  <c r="I481" i="248"/>
  <c r="H481" i="248"/>
  <c r="G481" i="248"/>
  <c r="F481" i="248"/>
  <c r="E481" i="248"/>
  <c r="D481" i="248"/>
  <c r="C481" i="248"/>
  <c r="X480" i="248"/>
  <c r="W480" i="248"/>
  <c r="V480" i="248"/>
  <c r="U480" i="248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Q407" i="249" l="1"/>
  <c r="Q406" i="249"/>
  <c r="H411" i="251" l="1"/>
  <c r="G411" i="251"/>
  <c r="F411" i="251"/>
  <c r="E411" i="251"/>
  <c r="D411" i="251"/>
  <c r="C411" i="251"/>
  <c r="K410" i="251"/>
  <c r="I409" i="251"/>
  <c r="K421" i="251" s="1"/>
  <c r="L421" i="251" s="1"/>
  <c r="I408" i="251"/>
  <c r="H408" i="251"/>
  <c r="G408" i="251"/>
  <c r="F408" i="251"/>
  <c r="E408" i="251"/>
  <c r="D408" i="251"/>
  <c r="C408" i="251"/>
  <c r="I407" i="251"/>
  <c r="H407" i="251"/>
  <c r="G407" i="251"/>
  <c r="F407" i="251"/>
  <c r="E407" i="251"/>
  <c r="D407" i="251"/>
  <c r="C407" i="251"/>
  <c r="H493" i="250"/>
  <c r="G493" i="250"/>
  <c r="F493" i="250"/>
  <c r="E493" i="250"/>
  <c r="D493" i="250"/>
  <c r="C493" i="250"/>
  <c r="K492" i="250"/>
  <c r="I491" i="250"/>
  <c r="I490" i="250"/>
  <c r="H490" i="250"/>
  <c r="G490" i="250"/>
  <c r="F490" i="250"/>
  <c r="E490" i="250"/>
  <c r="D490" i="250"/>
  <c r="C490" i="250"/>
  <c r="I489" i="250"/>
  <c r="H489" i="250"/>
  <c r="G489" i="250"/>
  <c r="F489" i="250"/>
  <c r="E489" i="250"/>
  <c r="D489" i="250"/>
  <c r="C489" i="250"/>
  <c r="Z410" i="249"/>
  <c r="W410" i="249"/>
  <c r="V410" i="249"/>
  <c r="U410" i="249"/>
  <c r="T410" i="249"/>
  <c r="S410" i="249"/>
  <c r="R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X408" i="249"/>
  <c r="X407" i="249"/>
  <c r="W407" i="249"/>
  <c r="V407" i="249"/>
  <c r="U407" i="249"/>
  <c r="T407" i="249"/>
  <c r="S407" i="249"/>
  <c r="R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X406" i="249"/>
  <c r="W406" i="249"/>
  <c r="V406" i="249"/>
  <c r="U406" i="249"/>
  <c r="T406" i="249"/>
  <c r="S406" i="249"/>
  <c r="R406" i="249"/>
  <c r="P406" i="249"/>
  <c r="O406" i="249"/>
  <c r="N406" i="249"/>
  <c r="M406" i="249"/>
  <c r="L406" i="249"/>
  <c r="K406" i="249"/>
  <c r="J406" i="249"/>
  <c r="I406" i="249"/>
  <c r="H406" i="249"/>
  <c r="G406" i="249"/>
  <c r="F406" i="249"/>
  <c r="E406" i="249"/>
  <c r="D406" i="249"/>
  <c r="C406" i="249"/>
  <c r="Z471" i="248"/>
  <c r="W471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X469" i="248"/>
  <c r="X468" i="248"/>
  <c r="W468" i="248"/>
  <c r="V468" i="248"/>
  <c r="U468" i="248"/>
  <c r="T468" i="248"/>
  <c r="S468" i="248"/>
  <c r="R468" i="248"/>
  <c r="Q468" i="248"/>
  <c r="P468" i="248"/>
  <c r="O468" i="248"/>
  <c r="N468" i="248"/>
  <c r="M468" i="248"/>
  <c r="L468" i="248"/>
  <c r="K468" i="248"/>
  <c r="J468" i="248"/>
  <c r="I468" i="248"/>
  <c r="H468" i="248"/>
  <c r="G468" i="248"/>
  <c r="F468" i="248"/>
  <c r="E468" i="248"/>
  <c r="D468" i="248"/>
  <c r="C468" i="248"/>
  <c r="X467" i="248"/>
  <c r="W467" i="248"/>
  <c r="V467" i="248"/>
  <c r="U467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Z482" i="248" l="1"/>
  <c r="AA482" i="248" s="1"/>
  <c r="K504" i="250"/>
  <c r="L504" i="250" s="1"/>
  <c r="Z421" i="249"/>
  <c r="AA421" i="249" s="1"/>
  <c r="H398" i="251"/>
  <c r="G398" i="251"/>
  <c r="F398" i="251"/>
  <c r="E398" i="251"/>
  <c r="D398" i="251"/>
  <c r="C398" i="251"/>
  <c r="K397" i="251"/>
  <c r="I396" i="251"/>
  <c r="I395" i="251"/>
  <c r="H395" i="251"/>
  <c r="G395" i="251"/>
  <c r="F395" i="251"/>
  <c r="E395" i="251"/>
  <c r="D395" i="251"/>
  <c r="C395" i="251"/>
  <c r="I394" i="251"/>
  <c r="H394" i="251"/>
  <c r="G394" i="251"/>
  <c r="F394" i="251"/>
  <c r="E394" i="251"/>
  <c r="D394" i="251"/>
  <c r="C394" i="251"/>
  <c r="H479" i="250"/>
  <c r="G479" i="250"/>
  <c r="F479" i="250"/>
  <c r="E479" i="250"/>
  <c r="D479" i="250"/>
  <c r="C479" i="250"/>
  <c r="K478" i="250"/>
  <c r="I477" i="250"/>
  <c r="K490" i="250" s="1"/>
  <c r="L490" i="250" s="1"/>
  <c r="I476" i="250"/>
  <c r="H476" i="250"/>
  <c r="G476" i="250"/>
  <c r="F476" i="250"/>
  <c r="E476" i="250"/>
  <c r="D476" i="250"/>
  <c r="C476" i="250"/>
  <c r="I475" i="250"/>
  <c r="H475" i="250"/>
  <c r="G475" i="250"/>
  <c r="F475" i="250"/>
  <c r="E475" i="250"/>
  <c r="D475" i="250"/>
  <c r="C475" i="250"/>
  <c r="Z397" i="249"/>
  <c r="W397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X395" i="249"/>
  <c r="Z408" i="249" s="1"/>
  <c r="AA408" i="249" s="1"/>
  <c r="X394" i="249"/>
  <c r="W394" i="249"/>
  <c r="V394" i="249"/>
  <c r="U394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X393" i="249"/>
  <c r="W393" i="249"/>
  <c r="V393" i="249"/>
  <c r="U393" i="249"/>
  <c r="T393" i="249"/>
  <c r="S393" i="249"/>
  <c r="R393" i="249"/>
  <c r="Q393" i="249"/>
  <c r="P393" i="249"/>
  <c r="O393" i="249"/>
  <c r="N393" i="249"/>
  <c r="M393" i="249"/>
  <c r="L393" i="249"/>
  <c r="K393" i="249"/>
  <c r="J393" i="249"/>
  <c r="I393" i="249"/>
  <c r="H393" i="249"/>
  <c r="G393" i="249"/>
  <c r="F393" i="249"/>
  <c r="E393" i="249"/>
  <c r="D393" i="249"/>
  <c r="C393" i="249"/>
  <c r="Z458" i="248"/>
  <c r="W458" i="248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X456" i="248"/>
  <c r="X455" i="248"/>
  <c r="W455" i="248"/>
  <c r="V455" i="248"/>
  <c r="U455" i="248"/>
  <c r="T455" i="248"/>
  <c r="S455" i="248"/>
  <c r="R455" i="248"/>
  <c r="Q455" i="248"/>
  <c r="P455" i="248"/>
  <c r="O455" i="248"/>
  <c r="N455" i="248"/>
  <c r="M455" i="248"/>
  <c r="L455" i="248"/>
  <c r="K455" i="248"/>
  <c r="J455" i="248"/>
  <c r="I455" i="248"/>
  <c r="H455" i="248"/>
  <c r="G455" i="248"/>
  <c r="F455" i="248"/>
  <c r="E455" i="248"/>
  <c r="D455" i="248"/>
  <c r="C455" i="248"/>
  <c r="X454" i="248"/>
  <c r="W454" i="248"/>
  <c r="V454" i="248"/>
  <c r="U454" i="248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Z469" i="248" l="1"/>
  <c r="AA469" i="248" s="1"/>
  <c r="K408" i="251"/>
  <c r="L408" i="251" s="1"/>
  <c r="L441" i="248"/>
  <c r="H385" i="251" l="1"/>
  <c r="G385" i="251"/>
  <c r="F385" i="251"/>
  <c r="E385" i="251"/>
  <c r="D385" i="251"/>
  <c r="C385" i="251"/>
  <c r="K384" i="251"/>
  <c r="I383" i="251"/>
  <c r="K395" i="251" s="1"/>
  <c r="L395" i="251" s="1"/>
  <c r="I382" i="251"/>
  <c r="H382" i="251"/>
  <c r="G382" i="251"/>
  <c r="F382" i="251"/>
  <c r="E382" i="251"/>
  <c r="D382" i="251"/>
  <c r="C382" i="251"/>
  <c r="I381" i="251"/>
  <c r="H381" i="251"/>
  <c r="G381" i="251"/>
  <c r="F381" i="251"/>
  <c r="E381" i="251"/>
  <c r="D381" i="251"/>
  <c r="C381" i="251"/>
  <c r="H465" i="250"/>
  <c r="G465" i="250"/>
  <c r="F465" i="250"/>
  <c r="E465" i="250"/>
  <c r="D465" i="250"/>
  <c r="C465" i="250"/>
  <c r="K464" i="250"/>
  <c r="I463" i="250"/>
  <c r="K476" i="250" s="1"/>
  <c r="L476" i="250" s="1"/>
  <c r="I462" i="250"/>
  <c r="H462" i="250"/>
  <c r="G462" i="250"/>
  <c r="F462" i="250"/>
  <c r="E462" i="250"/>
  <c r="D462" i="250"/>
  <c r="C462" i="250"/>
  <c r="I461" i="250"/>
  <c r="H461" i="250"/>
  <c r="G461" i="250"/>
  <c r="F461" i="250"/>
  <c r="E461" i="250"/>
  <c r="D461" i="250"/>
  <c r="C461" i="250"/>
  <c r="Z384" i="249"/>
  <c r="W384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X382" i="249"/>
  <c r="Z395" i="249" s="1"/>
  <c r="AA395" i="249" s="1"/>
  <c r="X381" i="249"/>
  <c r="W381" i="249"/>
  <c r="V381" i="249"/>
  <c r="U381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X380" i="249"/>
  <c r="W380" i="249"/>
  <c r="V380" i="249"/>
  <c r="U380" i="249"/>
  <c r="T380" i="249"/>
  <c r="S380" i="249"/>
  <c r="R380" i="249"/>
  <c r="Q380" i="249"/>
  <c r="P380" i="249"/>
  <c r="O380" i="249"/>
  <c r="N380" i="249"/>
  <c r="M380" i="249"/>
  <c r="L380" i="249"/>
  <c r="K380" i="249"/>
  <c r="J380" i="249"/>
  <c r="I380" i="249"/>
  <c r="H380" i="249"/>
  <c r="G380" i="249"/>
  <c r="F380" i="249"/>
  <c r="E380" i="249"/>
  <c r="D380" i="249"/>
  <c r="C380" i="249"/>
  <c r="Z445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X443" i="248"/>
  <c r="Z456" i="248" s="1"/>
  <c r="AA456" i="248" s="1"/>
  <c r="X442" i="248"/>
  <c r="W442" i="248"/>
  <c r="V442" i="248"/>
  <c r="U442" i="248"/>
  <c r="T442" i="248"/>
  <c r="S442" i="248"/>
  <c r="R442" i="248"/>
  <c r="Q442" i="248"/>
  <c r="P442" i="248"/>
  <c r="O442" i="248"/>
  <c r="N442" i="248"/>
  <c r="M442" i="248"/>
  <c r="L442" i="248"/>
  <c r="K442" i="248"/>
  <c r="J442" i="248"/>
  <c r="I442" i="248"/>
  <c r="H442" i="248"/>
  <c r="G442" i="248"/>
  <c r="F442" i="248"/>
  <c r="E442" i="248"/>
  <c r="D442" i="248"/>
  <c r="C442" i="248"/>
  <c r="X441" i="248"/>
  <c r="W441" i="248"/>
  <c r="V441" i="248"/>
  <c r="U441" i="248"/>
  <c r="T441" i="248"/>
  <c r="S441" i="248"/>
  <c r="R441" i="248"/>
  <c r="Q441" i="248"/>
  <c r="P441" i="248"/>
  <c r="O441" i="248"/>
  <c r="N441" i="248"/>
  <c r="M441" i="248"/>
  <c r="K441" i="248"/>
  <c r="J441" i="248"/>
  <c r="I441" i="248"/>
  <c r="H441" i="248"/>
  <c r="G441" i="248"/>
  <c r="F441" i="248"/>
  <c r="E441" i="248"/>
  <c r="D441" i="248"/>
  <c r="C441" i="248"/>
  <c r="H372" i="251" l="1"/>
  <c r="G372" i="251"/>
  <c r="F372" i="251"/>
  <c r="E372" i="251"/>
  <c r="D372" i="251"/>
  <c r="C372" i="251"/>
  <c r="K371" i="251"/>
  <c r="I370" i="251"/>
  <c r="K382" i="251" s="1"/>
  <c r="L382" i="251" s="1"/>
  <c r="I369" i="251"/>
  <c r="H369" i="251"/>
  <c r="G369" i="251"/>
  <c r="F369" i="251"/>
  <c r="E369" i="251"/>
  <c r="D369" i="251"/>
  <c r="C369" i="251"/>
  <c r="I368" i="251"/>
  <c r="H368" i="251"/>
  <c r="G368" i="251"/>
  <c r="F368" i="251"/>
  <c r="E368" i="251"/>
  <c r="D368" i="251"/>
  <c r="C368" i="251"/>
  <c r="H451" i="250"/>
  <c r="G451" i="250"/>
  <c r="F451" i="250"/>
  <c r="E451" i="250"/>
  <c r="D451" i="250"/>
  <c r="C451" i="250"/>
  <c r="K450" i="250"/>
  <c r="I449" i="250"/>
  <c r="K462" i="250" s="1"/>
  <c r="L462" i="250" s="1"/>
  <c r="I448" i="250"/>
  <c r="H448" i="250"/>
  <c r="G448" i="250"/>
  <c r="F448" i="250"/>
  <c r="E448" i="250"/>
  <c r="D448" i="250"/>
  <c r="C448" i="250"/>
  <c r="I447" i="250"/>
  <c r="H447" i="250"/>
  <c r="G447" i="250"/>
  <c r="F447" i="250"/>
  <c r="E447" i="250"/>
  <c r="D447" i="250"/>
  <c r="C447" i="250"/>
  <c r="Z371" i="249"/>
  <c r="W371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X369" i="249"/>
  <c r="Z382" i="249" s="1"/>
  <c r="AA382" i="249" s="1"/>
  <c r="X368" i="249"/>
  <c r="W368" i="249"/>
  <c r="V368" i="249"/>
  <c r="U368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X367" i="249"/>
  <c r="W367" i="249"/>
  <c r="V367" i="249"/>
  <c r="U367" i="249"/>
  <c r="T367" i="249"/>
  <c r="S367" i="249"/>
  <c r="R367" i="249"/>
  <c r="Q367" i="249"/>
  <c r="P367" i="249"/>
  <c r="O367" i="249"/>
  <c r="N367" i="249"/>
  <c r="M367" i="249"/>
  <c r="L367" i="249"/>
  <c r="K367" i="249"/>
  <c r="J367" i="249"/>
  <c r="I367" i="249"/>
  <c r="H367" i="249"/>
  <c r="G367" i="249"/>
  <c r="F367" i="249"/>
  <c r="E367" i="249"/>
  <c r="D367" i="249"/>
  <c r="C367" i="249"/>
  <c r="Z432" i="248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X430" i="248"/>
  <c r="Z443" i="248" s="1"/>
  <c r="AA443" i="248" s="1"/>
  <c r="X429" i="248"/>
  <c r="W429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X428" i="248"/>
  <c r="W428" i="248"/>
  <c r="V428" i="248"/>
  <c r="U428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H359" i="251" l="1"/>
  <c r="G359" i="251"/>
  <c r="F359" i="251"/>
  <c r="E359" i="251"/>
  <c r="D359" i="251"/>
  <c r="C359" i="251"/>
  <c r="K358" i="251"/>
  <c r="I357" i="251"/>
  <c r="K369" i="251" s="1"/>
  <c r="L369" i="251" s="1"/>
  <c r="I356" i="251"/>
  <c r="H356" i="251"/>
  <c r="G356" i="251"/>
  <c r="F356" i="251"/>
  <c r="E356" i="251"/>
  <c r="D356" i="251"/>
  <c r="C356" i="251"/>
  <c r="I355" i="251"/>
  <c r="H355" i="251"/>
  <c r="G355" i="251"/>
  <c r="F355" i="251"/>
  <c r="E355" i="251"/>
  <c r="D355" i="251"/>
  <c r="C355" i="251"/>
  <c r="H437" i="250"/>
  <c r="G437" i="250"/>
  <c r="F437" i="250"/>
  <c r="E437" i="250"/>
  <c r="D437" i="250"/>
  <c r="C437" i="250"/>
  <c r="K436" i="250"/>
  <c r="I435" i="250"/>
  <c r="K448" i="250" s="1"/>
  <c r="L448" i="250" s="1"/>
  <c r="I434" i="250"/>
  <c r="H434" i="250"/>
  <c r="G434" i="250"/>
  <c r="F434" i="250"/>
  <c r="E434" i="250"/>
  <c r="D434" i="250"/>
  <c r="C434" i="250"/>
  <c r="I433" i="250"/>
  <c r="H433" i="250"/>
  <c r="G433" i="250"/>
  <c r="F433" i="250"/>
  <c r="E433" i="250"/>
  <c r="D433" i="250"/>
  <c r="C433" i="250"/>
  <c r="Z358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X356" i="249"/>
  <c r="Z369" i="249" s="1"/>
  <c r="AA369" i="249" s="1"/>
  <c r="X355" i="249"/>
  <c r="W355" i="249"/>
  <c r="V355" i="249"/>
  <c r="U355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X354" i="249"/>
  <c r="W354" i="249"/>
  <c r="V354" i="249"/>
  <c r="U354" i="249"/>
  <c r="T354" i="249"/>
  <c r="S354" i="249"/>
  <c r="R354" i="249"/>
  <c r="Q354" i="249"/>
  <c r="P354" i="249"/>
  <c r="O354" i="249"/>
  <c r="N354" i="249"/>
  <c r="M354" i="249"/>
  <c r="L354" i="249"/>
  <c r="K354" i="249"/>
  <c r="J354" i="249"/>
  <c r="I354" i="249"/>
  <c r="H354" i="249"/>
  <c r="G354" i="249"/>
  <c r="F354" i="249"/>
  <c r="E354" i="249"/>
  <c r="D354" i="249"/>
  <c r="C354" i="249"/>
  <c r="Z419" i="248"/>
  <c r="W419" i="248"/>
  <c r="V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X417" i="248"/>
  <c r="Z430" i="248" s="1"/>
  <c r="AA430" i="248" s="1"/>
  <c r="X416" i="248"/>
  <c r="W416" i="248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X415" i="248"/>
  <c r="W415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V422" i="250" l="1"/>
  <c r="O423" i="250"/>
  <c r="P423" i="250"/>
  <c r="Q423" i="250"/>
  <c r="R423" i="250"/>
  <c r="S423" i="250"/>
  <c r="N423" i="250"/>
  <c r="O420" i="250"/>
  <c r="P420" i="250"/>
  <c r="Q420" i="250"/>
  <c r="R420" i="250"/>
  <c r="S420" i="250"/>
  <c r="N420" i="250"/>
  <c r="T421" i="250"/>
  <c r="V420" i="250" s="1"/>
  <c r="W420" i="250" s="1"/>
  <c r="T420" i="250"/>
  <c r="T419" i="250"/>
  <c r="S419" i="250"/>
  <c r="R419" i="250"/>
  <c r="Q419" i="250"/>
  <c r="P419" i="250"/>
  <c r="O419" i="250"/>
  <c r="N419" i="250"/>
  <c r="H346" i="251" l="1"/>
  <c r="G346" i="251"/>
  <c r="F346" i="251"/>
  <c r="E346" i="251"/>
  <c r="D346" i="251"/>
  <c r="C346" i="251"/>
  <c r="K345" i="251"/>
  <c r="I344" i="251"/>
  <c r="K356" i="251" s="1"/>
  <c r="L356" i="251" s="1"/>
  <c r="I343" i="251"/>
  <c r="H343" i="251"/>
  <c r="G343" i="251"/>
  <c r="F343" i="251"/>
  <c r="E343" i="251"/>
  <c r="D343" i="251"/>
  <c r="C343" i="251"/>
  <c r="I342" i="251"/>
  <c r="H342" i="251"/>
  <c r="G342" i="251"/>
  <c r="F342" i="251"/>
  <c r="E342" i="251"/>
  <c r="D342" i="251"/>
  <c r="C342" i="251"/>
  <c r="H423" i="250"/>
  <c r="G423" i="250"/>
  <c r="F423" i="250"/>
  <c r="E423" i="250"/>
  <c r="D423" i="250"/>
  <c r="C423" i="250"/>
  <c r="K422" i="250"/>
  <c r="I421" i="250"/>
  <c r="K434" i="250" s="1"/>
  <c r="L434" i="250" s="1"/>
  <c r="I420" i="250"/>
  <c r="H420" i="250"/>
  <c r="G420" i="250"/>
  <c r="F420" i="250"/>
  <c r="E420" i="250"/>
  <c r="D420" i="250"/>
  <c r="C420" i="250"/>
  <c r="I419" i="250"/>
  <c r="H419" i="250"/>
  <c r="G419" i="250"/>
  <c r="F419" i="250"/>
  <c r="E419" i="250"/>
  <c r="D419" i="250"/>
  <c r="C419" i="250"/>
  <c r="Z345" i="249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X343" i="249"/>
  <c r="Z356" i="249" s="1"/>
  <c r="AA356" i="249" s="1"/>
  <c r="X342" i="249"/>
  <c r="W342" i="249"/>
  <c r="V342" i="249"/>
  <c r="U342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X341" i="249"/>
  <c r="W341" i="249"/>
  <c r="V341" i="249"/>
  <c r="U341" i="249"/>
  <c r="T341" i="249"/>
  <c r="S341" i="249"/>
  <c r="R341" i="249"/>
  <c r="Q341" i="249"/>
  <c r="P341" i="249"/>
  <c r="O341" i="249"/>
  <c r="N341" i="249"/>
  <c r="M341" i="249"/>
  <c r="L341" i="249"/>
  <c r="K341" i="249"/>
  <c r="J341" i="249"/>
  <c r="I341" i="249"/>
  <c r="H341" i="249"/>
  <c r="G341" i="249"/>
  <c r="F341" i="249"/>
  <c r="E341" i="249"/>
  <c r="D341" i="249"/>
  <c r="C341" i="249"/>
  <c r="Z406" i="248"/>
  <c r="W406" i="248"/>
  <c r="V406" i="248"/>
  <c r="U406" i="248"/>
  <c r="T406" i="248"/>
  <c r="S406" i="248"/>
  <c r="R406" i="248"/>
  <c r="Q406" i="248"/>
  <c r="P406" i="248"/>
  <c r="O406" i="248"/>
  <c r="N406" i="248"/>
  <c r="M406" i="248"/>
  <c r="L406" i="248"/>
  <c r="K406" i="248"/>
  <c r="J406" i="248"/>
  <c r="I406" i="248"/>
  <c r="H406" i="248"/>
  <c r="G406" i="248"/>
  <c r="F406" i="248"/>
  <c r="E406" i="248"/>
  <c r="D406" i="248"/>
  <c r="C406" i="248"/>
  <c r="X404" i="248"/>
  <c r="Z417" i="248" s="1"/>
  <c r="AA417" i="248" s="1"/>
  <c r="X403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X402" i="248"/>
  <c r="W402" i="248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C333" i="251" l="1"/>
  <c r="D333" i="251"/>
  <c r="E333" i="251"/>
  <c r="F333" i="251"/>
  <c r="G333" i="251"/>
  <c r="H333" i="251"/>
  <c r="C330" i="251"/>
  <c r="D330" i="251"/>
  <c r="E330" i="251"/>
  <c r="F330" i="251"/>
  <c r="G330" i="251"/>
  <c r="H330" i="251"/>
  <c r="I330" i="251"/>
  <c r="K332" i="251"/>
  <c r="I331" i="251"/>
  <c r="K343" i="251" s="1"/>
  <c r="L343" i="251" s="1"/>
  <c r="I329" i="251"/>
  <c r="H329" i="251"/>
  <c r="G329" i="251"/>
  <c r="F329" i="251"/>
  <c r="E329" i="251"/>
  <c r="D329" i="251"/>
  <c r="C329" i="251"/>
  <c r="I406" i="250"/>
  <c r="K408" i="250"/>
  <c r="H409" i="250"/>
  <c r="G409" i="250"/>
  <c r="F409" i="250"/>
  <c r="E409" i="250"/>
  <c r="D409" i="250"/>
  <c r="C409" i="250"/>
  <c r="I407" i="250"/>
  <c r="K420" i="250" s="1"/>
  <c r="L420" i="250" s="1"/>
  <c r="H406" i="250"/>
  <c r="G406" i="250"/>
  <c r="F406" i="250"/>
  <c r="E406" i="250"/>
  <c r="D406" i="250"/>
  <c r="C406" i="250"/>
  <c r="I405" i="250"/>
  <c r="H405" i="250"/>
  <c r="G405" i="250"/>
  <c r="F405" i="250"/>
  <c r="E405" i="250"/>
  <c r="D405" i="250"/>
  <c r="C405" i="250"/>
  <c r="Z332" i="249"/>
  <c r="W332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X330" i="249"/>
  <c r="Z343" i="249" s="1"/>
  <c r="AA343" i="249" s="1"/>
  <c r="X329" i="249"/>
  <c r="W329" i="249"/>
  <c r="V329" i="249"/>
  <c r="U329" i="249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X328" i="249"/>
  <c r="W328" i="249"/>
  <c r="V328" i="249"/>
  <c r="U328" i="249"/>
  <c r="T328" i="249"/>
  <c r="S328" i="249"/>
  <c r="R328" i="249"/>
  <c r="Q328" i="249"/>
  <c r="P328" i="249"/>
  <c r="O328" i="249"/>
  <c r="N328" i="249"/>
  <c r="M328" i="249"/>
  <c r="L328" i="249"/>
  <c r="K328" i="249"/>
  <c r="J328" i="249"/>
  <c r="I328" i="249"/>
  <c r="H328" i="249"/>
  <c r="G328" i="249"/>
  <c r="F328" i="249"/>
  <c r="E328" i="249"/>
  <c r="D328" i="249"/>
  <c r="C328" i="249"/>
  <c r="Z394" i="248"/>
  <c r="W394" i="248"/>
  <c r="V394" i="248"/>
  <c r="U394" i="248"/>
  <c r="T394" i="248"/>
  <c r="S394" i="248"/>
  <c r="R394" i="248"/>
  <c r="Q394" i="248"/>
  <c r="P394" i="248"/>
  <c r="O394" i="248"/>
  <c r="N394" i="248"/>
  <c r="M394" i="248"/>
  <c r="L394" i="248"/>
  <c r="K394" i="248"/>
  <c r="J394" i="248"/>
  <c r="I394" i="248"/>
  <c r="H394" i="248"/>
  <c r="G394" i="248"/>
  <c r="F394" i="248"/>
  <c r="E394" i="248"/>
  <c r="D394" i="248"/>
  <c r="C394" i="248"/>
  <c r="X392" i="248"/>
  <c r="Z404" i="248" s="1"/>
  <c r="AA404" i="248" s="1"/>
  <c r="X391" i="248"/>
  <c r="W391" i="248"/>
  <c r="V391" i="248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X390" i="248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K395" i="250" l="1"/>
  <c r="K319" i="251"/>
  <c r="H320" i="251"/>
  <c r="G320" i="251"/>
  <c r="F320" i="251"/>
  <c r="E320" i="251"/>
  <c r="D320" i="251"/>
  <c r="C320" i="251"/>
  <c r="I318" i="251"/>
  <c r="K330" i="251" s="1"/>
  <c r="L330" i="251" s="1"/>
  <c r="I317" i="251"/>
  <c r="H317" i="251"/>
  <c r="G317" i="251"/>
  <c r="F317" i="251"/>
  <c r="E317" i="251"/>
  <c r="D317" i="251"/>
  <c r="C317" i="251"/>
  <c r="I316" i="251"/>
  <c r="H316" i="251"/>
  <c r="G316" i="251"/>
  <c r="F316" i="251"/>
  <c r="E316" i="251"/>
  <c r="D316" i="251"/>
  <c r="C316" i="251"/>
  <c r="D393" i="250"/>
  <c r="E393" i="250"/>
  <c r="F393" i="250"/>
  <c r="G393" i="250"/>
  <c r="H393" i="250"/>
  <c r="I393" i="250"/>
  <c r="D396" i="250"/>
  <c r="E396" i="250"/>
  <c r="F396" i="250"/>
  <c r="G396" i="250"/>
  <c r="H396" i="250"/>
  <c r="C396" i="250"/>
  <c r="C393" i="250"/>
  <c r="I394" i="250"/>
  <c r="K406" i="250" s="1"/>
  <c r="L406" i="250" s="1"/>
  <c r="I392" i="250"/>
  <c r="H392" i="250"/>
  <c r="G392" i="250"/>
  <c r="F392" i="250"/>
  <c r="E392" i="250"/>
  <c r="D392" i="250"/>
  <c r="C392" i="250"/>
  <c r="D381" i="248"/>
  <c r="E381" i="248"/>
  <c r="F381" i="248"/>
  <c r="G381" i="248"/>
  <c r="H381" i="248"/>
  <c r="I381" i="248"/>
  <c r="J381" i="248"/>
  <c r="K381" i="248"/>
  <c r="L381" i="248"/>
  <c r="M381" i="248"/>
  <c r="N381" i="248"/>
  <c r="O381" i="248"/>
  <c r="P381" i="248"/>
  <c r="Q381" i="248"/>
  <c r="R381" i="248"/>
  <c r="S381" i="248"/>
  <c r="T381" i="248"/>
  <c r="U381" i="248"/>
  <c r="V381" i="248"/>
  <c r="W381" i="248"/>
  <c r="C381" i="248"/>
  <c r="D319" i="249"/>
  <c r="E319" i="249"/>
  <c r="F319" i="249"/>
  <c r="G319" i="249"/>
  <c r="H319" i="249"/>
  <c r="I319" i="249"/>
  <c r="J319" i="249"/>
  <c r="K319" i="249"/>
  <c r="L319" i="249"/>
  <c r="M319" i="249"/>
  <c r="N319" i="249"/>
  <c r="O319" i="249"/>
  <c r="P319" i="249"/>
  <c r="Q319" i="249"/>
  <c r="R319" i="249"/>
  <c r="S319" i="249"/>
  <c r="T319" i="249"/>
  <c r="U319" i="249"/>
  <c r="V319" i="249"/>
  <c r="W319" i="249"/>
  <c r="C319" i="249"/>
  <c r="Z319" i="249"/>
  <c r="D316" i="249"/>
  <c r="E316" i="249"/>
  <c r="F316" i="249"/>
  <c r="G316" i="249"/>
  <c r="H316" i="249"/>
  <c r="I316" i="249"/>
  <c r="J316" i="249"/>
  <c r="K316" i="249"/>
  <c r="L316" i="249"/>
  <c r="M316" i="249"/>
  <c r="N316" i="249"/>
  <c r="O316" i="249"/>
  <c r="P316" i="249"/>
  <c r="Q316" i="249"/>
  <c r="R316" i="249"/>
  <c r="S316" i="249"/>
  <c r="T316" i="249"/>
  <c r="U316" i="249"/>
  <c r="V316" i="249"/>
  <c r="W316" i="249"/>
  <c r="X316" i="249"/>
  <c r="C316" i="249"/>
  <c r="X317" i="249"/>
  <c r="Z330" i="249" s="1"/>
  <c r="AA330" i="249" s="1"/>
  <c r="X315" i="249"/>
  <c r="W315" i="249"/>
  <c r="V315" i="249"/>
  <c r="U315" i="249"/>
  <c r="T315" i="249"/>
  <c r="S315" i="249"/>
  <c r="R315" i="249"/>
  <c r="Q315" i="249"/>
  <c r="P315" i="249"/>
  <c r="O315" i="249"/>
  <c r="N315" i="249"/>
  <c r="M315" i="249"/>
  <c r="L315" i="249"/>
  <c r="K315" i="249"/>
  <c r="J315" i="249"/>
  <c r="I315" i="249"/>
  <c r="H315" i="249"/>
  <c r="G315" i="249"/>
  <c r="F315" i="249"/>
  <c r="E315" i="249"/>
  <c r="D315" i="249"/>
  <c r="C315" i="249"/>
  <c r="Z381" i="248"/>
  <c r="X378" i="248"/>
  <c r="D378" i="248"/>
  <c r="E378" i="248"/>
  <c r="F378" i="248"/>
  <c r="G378" i="248"/>
  <c r="H378" i="248"/>
  <c r="I378" i="248"/>
  <c r="J378" i="248"/>
  <c r="K378" i="248"/>
  <c r="L378" i="248"/>
  <c r="M378" i="248"/>
  <c r="N378" i="248"/>
  <c r="O378" i="248"/>
  <c r="P378" i="248"/>
  <c r="Q378" i="248"/>
  <c r="R378" i="248"/>
  <c r="S378" i="248"/>
  <c r="T378" i="248"/>
  <c r="U378" i="248"/>
  <c r="V378" i="248"/>
  <c r="W378" i="248"/>
  <c r="C378" i="248"/>
  <c r="X379" i="248"/>
  <c r="Z392" i="248" s="1"/>
  <c r="AA392" i="248" s="1"/>
  <c r="X377" i="248"/>
  <c r="W377" i="248"/>
  <c r="V377" i="248"/>
  <c r="U377" i="248"/>
  <c r="T377" i="248"/>
  <c r="S377" i="248"/>
  <c r="R377" i="248"/>
  <c r="Q377" i="248"/>
  <c r="P377" i="248"/>
  <c r="O377" i="248"/>
  <c r="N377" i="248"/>
  <c r="M377" i="248"/>
  <c r="L377" i="248"/>
  <c r="K377" i="248"/>
  <c r="J377" i="248"/>
  <c r="I377" i="248"/>
  <c r="H377" i="248"/>
  <c r="G377" i="248"/>
  <c r="F377" i="248"/>
  <c r="E377" i="248"/>
  <c r="D377" i="248"/>
  <c r="C377" i="248"/>
  <c r="J382" i="250" l="1"/>
  <c r="H382" i="250"/>
  <c r="M378" i="250"/>
  <c r="M374" i="250"/>
  <c r="M370" i="250"/>
  <c r="M366" i="250"/>
  <c r="M362" i="250"/>
  <c r="M358" i="250"/>
  <c r="J335" i="250" l="1"/>
  <c r="J349" i="250"/>
  <c r="K393" i="250" s="1"/>
  <c r="L393" i="250" s="1"/>
  <c r="X304" i="249" l="1"/>
  <c r="Z317" i="249" s="1"/>
  <c r="AA317" i="249" s="1"/>
  <c r="D368" i="248" l="1"/>
  <c r="E368" i="248"/>
  <c r="F368" i="248"/>
  <c r="G368" i="248"/>
  <c r="H368" i="248"/>
  <c r="I368" i="248"/>
  <c r="J368" i="248"/>
  <c r="K368" i="248"/>
  <c r="L368" i="248"/>
  <c r="M368" i="248"/>
  <c r="N368" i="248"/>
  <c r="O368" i="248"/>
  <c r="P368" i="248"/>
  <c r="Q368" i="248"/>
  <c r="R368" i="248"/>
  <c r="S368" i="248"/>
  <c r="T368" i="248"/>
  <c r="U368" i="248"/>
  <c r="V368" i="248"/>
  <c r="W368" i="248"/>
  <c r="C368" i="248"/>
  <c r="AC318" i="248"/>
  <c r="Z318" i="248"/>
  <c r="Y318" i="248"/>
  <c r="X318" i="248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AA316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AA314" i="248"/>
  <c r="Z314" i="248"/>
  <c r="Y314" i="248"/>
  <c r="X314" i="248"/>
  <c r="W314" i="248"/>
  <c r="V314" i="248"/>
  <c r="U314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AH354" i="248"/>
  <c r="AF354" i="248"/>
  <c r="V354" i="248"/>
  <c r="T354" i="248"/>
  <c r="J354" i="248"/>
  <c r="H354" i="248"/>
  <c r="AK350" i="248"/>
  <c r="Y350" i="248"/>
  <c r="M350" i="248"/>
  <c r="AK346" i="248"/>
  <c r="Y346" i="248"/>
  <c r="M346" i="248"/>
  <c r="AK342" i="248"/>
  <c r="Y342" i="248"/>
  <c r="M342" i="248"/>
  <c r="AK338" i="248"/>
  <c r="Y338" i="248"/>
  <c r="M338" i="248"/>
  <c r="AK334" i="248"/>
  <c r="Y334" i="248"/>
  <c r="M334" i="248"/>
  <c r="AK330" i="248"/>
  <c r="Y330" i="248"/>
  <c r="M330" i="248"/>
  <c r="AK326" i="248"/>
  <c r="Y326" i="248"/>
  <c r="M32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W306" i="249"/>
  <c r="X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C303" i="249"/>
  <c r="G302" i="249"/>
  <c r="H302" i="249"/>
  <c r="I302" i="249"/>
  <c r="J302" i="249"/>
  <c r="K302" i="249"/>
  <c r="L302" i="249"/>
  <c r="M302" i="249"/>
  <c r="N302" i="249"/>
  <c r="O302" i="249"/>
  <c r="P302" i="249"/>
  <c r="Q302" i="249"/>
  <c r="R302" i="249"/>
  <c r="S302" i="249"/>
  <c r="T302" i="249"/>
  <c r="U302" i="249"/>
  <c r="V302" i="249"/>
  <c r="W302" i="249"/>
  <c r="D365" i="248" l="1"/>
  <c r="E365" i="248"/>
  <c r="F365" i="248"/>
  <c r="G365" i="248"/>
  <c r="H365" i="248"/>
  <c r="I365" i="248"/>
  <c r="J365" i="248"/>
  <c r="K365" i="248"/>
  <c r="L365" i="248"/>
  <c r="M365" i="248"/>
  <c r="N365" i="248"/>
  <c r="O365" i="248"/>
  <c r="P365" i="248"/>
  <c r="Q365" i="248"/>
  <c r="R365" i="248"/>
  <c r="S365" i="248"/>
  <c r="T365" i="248"/>
  <c r="U365" i="248"/>
  <c r="V365" i="248"/>
  <c r="W365" i="248"/>
  <c r="X365" i="248"/>
  <c r="C365" i="248"/>
  <c r="Z306" i="249"/>
  <c r="E306" i="251" l="1"/>
  <c r="D306" i="251"/>
  <c r="C306" i="251"/>
  <c r="H306" i="251"/>
  <c r="F304" i="251"/>
  <c r="K317" i="251" s="1"/>
  <c r="F303" i="251"/>
  <c r="E303" i="251"/>
  <c r="D303" i="251"/>
  <c r="C303" i="251"/>
  <c r="F302" i="251"/>
  <c r="E302" i="251"/>
  <c r="D302" i="251"/>
  <c r="C302" i="251"/>
  <c r="I351" i="250"/>
  <c r="H351" i="250"/>
  <c r="G351" i="250"/>
  <c r="F351" i="250"/>
  <c r="E351" i="250"/>
  <c r="D351" i="250"/>
  <c r="C351" i="250"/>
  <c r="L350" i="250"/>
  <c r="J348" i="250"/>
  <c r="I348" i="250"/>
  <c r="H348" i="250"/>
  <c r="G348" i="250"/>
  <c r="F348" i="250"/>
  <c r="E348" i="250"/>
  <c r="D348" i="250"/>
  <c r="C348" i="250"/>
  <c r="J347" i="250"/>
  <c r="I347" i="250"/>
  <c r="H347" i="250"/>
  <c r="G347" i="250"/>
  <c r="F347" i="250"/>
  <c r="E347" i="250"/>
  <c r="D347" i="250"/>
  <c r="C347" i="250"/>
  <c r="X302" i="249"/>
  <c r="F302" i="249"/>
  <c r="E302" i="249"/>
  <c r="D302" i="249"/>
  <c r="C302" i="249"/>
  <c r="Z368" i="248"/>
  <c r="X366" i="248"/>
  <c r="X364" i="248"/>
  <c r="W364" i="248"/>
  <c r="V364" i="248"/>
  <c r="U364" i="248"/>
  <c r="T364" i="248"/>
  <c r="S364" i="248"/>
  <c r="R364" i="248"/>
  <c r="Q364" i="248"/>
  <c r="P364" i="248"/>
  <c r="O364" i="248"/>
  <c r="N364" i="248"/>
  <c r="M364" i="248"/>
  <c r="L364" i="248"/>
  <c r="K364" i="248"/>
  <c r="J364" i="248"/>
  <c r="I364" i="248"/>
  <c r="H364" i="248"/>
  <c r="G364" i="248"/>
  <c r="F364" i="248"/>
  <c r="E364" i="248"/>
  <c r="D364" i="248"/>
  <c r="C364" i="248"/>
  <c r="L317" i="251" l="1"/>
  <c r="Z379" i="248"/>
  <c r="AA379" i="248" s="1"/>
  <c r="D292" i="251"/>
  <c r="E292" i="251"/>
  <c r="C292" i="251"/>
  <c r="D292" i="249"/>
  <c r="E292" i="249"/>
  <c r="F292" i="249"/>
  <c r="C292" i="249"/>
  <c r="I304" i="248" l="1"/>
  <c r="E304" i="248"/>
  <c r="H292" i="251" l="1"/>
  <c r="F290" i="251"/>
  <c r="H304" i="251" s="1"/>
  <c r="I304" i="251" s="1"/>
  <c r="F289" i="251"/>
  <c r="E289" i="251"/>
  <c r="D289" i="251"/>
  <c r="C289" i="251"/>
  <c r="F288" i="251"/>
  <c r="E288" i="251"/>
  <c r="D288" i="251"/>
  <c r="C288" i="251"/>
  <c r="I337" i="250"/>
  <c r="H337" i="250"/>
  <c r="G337" i="250"/>
  <c r="F337" i="250"/>
  <c r="E337" i="250"/>
  <c r="D337" i="250"/>
  <c r="C337" i="250"/>
  <c r="L336" i="250"/>
  <c r="L348" i="250"/>
  <c r="M348" i="250" s="1"/>
  <c r="J334" i="250"/>
  <c r="I334" i="250"/>
  <c r="H334" i="250"/>
  <c r="G334" i="250"/>
  <c r="F334" i="250"/>
  <c r="E334" i="250"/>
  <c r="D334" i="250"/>
  <c r="C334" i="250"/>
  <c r="J333" i="250"/>
  <c r="I333" i="250"/>
  <c r="H333" i="250"/>
  <c r="G333" i="250"/>
  <c r="F333" i="250"/>
  <c r="E333" i="250"/>
  <c r="D333" i="250"/>
  <c r="C333" i="250"/>
  <c r="I292" i="249"/>
  <c r="G290" i="249"/>
  <c r="Z304" i="249" s="1"/>
  <c r="AA304" i="249" s="1"/>
  <c r="G289" i="249"/>
  <c r="F289" i="249"/>
  <c r="E289" i="249"/>
  <c r="D289" i="249"/>
  <c r="C289" i="249"/>
  <c r="G288" i="249"/>
  <c r="F288" i="249"/>
  <c r="E288" i="249"/>
  <c r="D288" i="249"/>
  <c r="C288" i="249"/>
  <c r="Z366" i="248"/>
  <c r="AA366" i="248" s="1"/>
  <c r="H278" i="251" l="1"/>
  <c r="E278" i="251"/>
  <c r="D278" i="251"/>
  <c r="C278" i="251"/>
  <c r="F276" i="251"/>
  <c r="F275" i="251"/>
  <c r="E275" i="251"/>
  <c r="D275" i="251"/>
  <c r="C275" i="251"/>
  <c r="F274" i="251"/>
  <c r="E274" i="251"/>
  <c r="D274" i="251"/>
  <c r="C274" i="251"/>
  <c r="I323" i="250"/>
  <c r="H323" i="250"/>
  <c r="G323" i="250"/>
  <c r="F323" i="250"/>
  <c r="E323" i="250"/>
  <c r="D323" i="250"/>
  <c r="C323" i="250"/>
  <c r="L322" i="250"/>
  <c r="J321" i="250"/>
  <c r="L334" i="250" s="1"/>
  <c r="M334" i="250" s="1"/>
  <c r="J320" i="250"/>
  <c r="I320" i="250"/>
  <c r="H320" i="250"/>
  <c r="G320" i="250"/>
  <c r="F320" i="250"/>
  <c r="E320" i="250"/>
  <c r="D320" i="250"/>
  <c r="C320" i="250"/>
  <c r="J319" i="250"/>
  <c r="I319" i="250"/>
  <c r="H319" i="250"/>
  <c r="G319" i="250"/>
  <c r="F319" i="250"/>
  <c r="E319" i="250"/>
  <c r="D319" i="250"/>
  <c r="C319" i="250"/>
  <c r="J278" i="249"/>
  <c r="G278" i="249"/>
  <c r="F278" i="249"/>
  <c r="E278" i="249"/>
  <c r="D278" i="249"/>
  <c r="C278" i="249"/>
  <c r="H276" i="249"/>
  <c r="H275" i="249"/>
  <c r="G275" i="249"/>
  <c r="F275" i="249"/>
  <c r="E275" i="249"/>
  <c r="D275" i="249"/>
  <c r="C275" i="249"/>
  <c r="H274" i="249"/>
  <c r="G274" i="249"/>
  <c r="F274" i="249"/>
  <c r="E274" i="249"/>
  <c r="D274" i="249"/>
  <c r="C274" i="249"/>
  <c r="AC304" i="248"/>
  <c r="Z304" i="248"/>
  <c r="Y304" i="248"/>
  <c r="X304" i="248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H304" i="248"/>
  <c r="G304" i="248"/>
  <c r="F304" i="248"/>
  <c r="D304" i="248"/>
  <c r="C304" i="248"/>
  <c r="AA302" i="248"/>
  <c r="AC316" i="248" s="1"/>
  <c r="AD316" i="248" s="1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AA300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H290" i="251" l="1"/>
  <c r="I290" i="251" s="1"/>
  <c r="I290" i="249"/>
  <c r="J290" i="249" s="1"/>
  <c r="J291" i="250"/>
  <c r="L294" i="250"/>
  <c r="D295" i="250"/>
  <c r="E295" i="250"/>
  <c r="F295" i="250"/>
  <c r="G295" i="250"/>
  <c r="H295" i="250"/>
  <c r="I295" i="250"/>
  <c r="C295" i="250"/>
  <c r="D292" i="250"/>
  <c r="E292" i="250"/>
  <c r="F292" i="250"/>
  <c r="G292" i="250"/>
  <c r="H292" i="250"/>
  <c r="I292" i="250"/>
  <c r="J292" i="250"/>
  <c r="C292" i="250"/>
  <c r="J293" i="250"/>
  <c r="I291" i="250"/>
  <c r="H291" i="250"/>
  <c r="G291" i="250"/>
  <c r="F291" i="250"/>
  <c r="E291" i="250"/>
  <c r="D291" i="250"/>
  <c r="C291" i="250"/>
  <c r="C305" i="250"/>
  <c r="D305" i="250"/>
  <c r="E305" i="250"/>
  <c r="F305" i="250"/>
  <c r="G305" i="250"/>
  <c r="H305" i="250"/>
  <c r="I305" i="250"/>
  <c r="J305" i="250"/>
  <c r="C306" i="250"/>
  <c r="D306" i="250"/>
  <c r="E306" i="250"/>
  <c r="F306" i="250"/>
  <c r="G306" i="250"/>
  <c r="H306" i="250"/>
  <c r="I306" i="250"/>
  <c r="J306" i="250"/>
  <c r="J307" i="250"/>
  <c r="L320" i="250" s="1"/>
  <c r="M320" i="250" s="1"/>
  <c r="C286" i="248" l="1"/>
  <c r="C287" i="248"/>
  <c r="C290" i="248"/>
  <c r="H265" i="251"/>
  <c r="E265" i="251"/>
  <c r="D265" i="251"/>
  <c r="C265" i="251"/>
  <c r="F263" i="251"/>
  <c r="H276" i="251" s="1"/>
  <c r="I276" i="251" s="1"/>
  <c r="F262" i="251"/>
  <c r="E262" i="251"/>
  <c r="D262" i="251"/>
  <c r="C262" i="251"/>
  <c r="F261" i="251"/>
  <c r="E261" i="251"/>
  <c r="D261" i="251"/>
  <c r="C261" i="251"/>
  <c r="D309" i="250"/>
  <c r="E309" i="250"/>
  <c r="F309" i="250"/>
  <c r="G309" i="250"/>
  <c r="H309" i="250"/>
  <c r="I309" i="250"/>
  <c r="C309" i="250"/>
  <c r="L308" i="250"/>
  <c r="J265" i="249"/>
  <c r="G265" i="249"/>
  <c r="F265" i="249"/>
  <c r="E265" i="249"/>
  <c r="D265" i="249"/>
  <c r="C265" i="249"/>
  <c r="H263" i="249"/>
  <c r="J276" i="249" s="1"/>
  <c r="K276" i="249" s="1"/>
  <c r="H262" i="249"/>
  <c r="G262" i="249"/>
  <c r="F262" i="249"/>
  <c r="E262" i="249"/>
  <c r="D262" i="249"/>
  <c r="C262" i="249"/>
  <c r="H261" i="249"/>
  <c r="G261" i="249"/>
  <c r="F261" i="249"/>
  <c r="E261" i="249"/>
  <c r="D261" i="249"/>
  <c r="C261" i="249"/>
  <c r="AC290" i="248"/>
  <c r="Z290" i="248"/>
  <c r="Y290" i="248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AA288" i="248"/>
  <c r="AC302" i="248" s="1"/>
  <c r="AD302" i="248" s="1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AA286" i="248"/>
  <c r="Z286" i="248"/>
  <c r="Y286" i="248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X280" i="250" l="1"/>
  <c r="P281" i="250"/>
  <c r="Q281" i="250"/>
  <c r="R281" i="250"/>
  <c r="S281" i="250"/>
  <c r="T281" i="250"/>
  <c r="U281" i="250"/>
  <c r="O281" i="250"/>
  <c r="P278" i="250"/>
  <c r="Q278" i="250"/>
  <c r="R278" i="250"/>
  <c r="S278" i="250"/>
  <c r="T278" i="250"/>
  <c r="U278" i="250"/>
  <c r="V278" i="250"/>
  <c r="O278" i="250"/>
  <c r="V279" i="250"/>
  <c r="V277" i="250"/>
  <c r="U277" i="250"/>
  <c r="T277" i="250"/>
  <c r="S277" i="250"/>
  <c r="R277" i="250"/>
  <c r="Q277" i="250"/>
  <c r="P277" i="250"/>
  <c r="O277" i="250"/>
  <c r="H252" i="251" l="1"/>
  <c r="E252" i="251"/>
  <c r="D252" i="251"/>
  <c r="C252" i="251"/>
  <c r="F250" i="251"/>
  <c r="H263" i="251" s="1"/>
  <c r="I263" i="251" s="1"/>
  <c r="F249" i="251"/>
  <c r="E249" i="251"/>
  <c r="D249" i="251"/>
  <c r="C249" i="251"/>
  <c r="F248" i="251"/>
  <c r="E248" i="251"/>
  <c r="D248" i="251"/>
  <c r="C248" i="251"/>
  <c r="I281" i="250"/>
  <c r="H281" i="250"/>
  <c r="G281" i="250"/>
  <c r="F281" i="250"/>
  <c r="E281" i="250"/>
  <c r="D281" i="250"/>
  <c r="C281" i="250"/>
  <c r="L280" i="250"/>
  <c r="J279" i="250"/>
  <c r="L306" i="250" s="1"/>
  <c r="M306" i="250" s="1"/>
  <c r="J278" i="250"/>
  <c r="I278" i="250"/>
  <c r="H278" i="250"/>
  <c r="G278" i="250"/>
  <c r="F278" i="250"/>
  <c r="E278" i="250"/>
  <c r="D278" i="250"/>
  <c r="C278" i="250"/>
  <c r="J277" i="250"/>
  <c r="I277" i="250"/>
  <c r="H277" i="250"/>
  <c r="G277" i="250"/>
  <c r="F277" i="250"/>
  <c r="E277" i="250"/>
  <c r="D277" i="250"/>
  <c r="C277" i="250"/>
  <c r="J252" i="249"/>
  <c r="G252" i="249"/>
  <c r="F252" i="249"/>
  <c r="E252" i="249"/>
  <c r="D252" i="249"/>
  <c r="C252" i="249"/>
  <c r="H250" i="249"/>
  <c r="J263" i="249" s="1"/>
  <c r="K263" i="249" s="1"/>
  <c r="H249" i="249"/>
  <c r="G249" i="249"/>
  <c r="F249" i="249"/>
  <c r="E249" i="249"/>
  <c r="D249" i="249"/>
  <c r="C249" i="249"/>
  <c r="H248" i="249"/>
  <c r="G248" i="249"/>
  <c r="F248" i="249"/>
  <c r="E248" i="249"/>
  <c r="D248" i="249"/>
  <c r="C248" i="249"/>
  <c r="AC276" i="248"/>
  <c r="Z276" i="248"/>
  <c r="Y276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AA274" i="248"/>
  <c r="AC288" i="248" s="1"/>
  <c r="AD288" i="248" s="1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AA272" i="248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H239" i="251" l="1"/>
  <c r="E239" i="251"/>
  <c r="D239" i="251"/>
  <c r="C239" i="251"/>
  <c r="F237" i="251"/>
  <c r="H250" i="251" s="1"/>
  <c r="I250" i="251" s="1"/>
  <c r="F236" i="251"/>
  <c r="E236" i="251"/>
  <c r="D236" i="251"/>
  <c r="C236" i="251"/>
  <c r="F235" i="251"/>
  <c r="E235" i="251"/>
  <c r="D235" i="251"/>
  <c r="C235" i="251"/>
  <c r="I267" i="250"/>
  <c r="H267" i="250"/>
  <c r="G267" i="250"/>
  <c r="F267" i="250"/>
  <c r="E267" i="250"/>
  <c r="D267" i="250"/>
  <c r="C267" i="250"/>
  <c r="L266" i="250"/>
  <c r="J265" i="250"/>
  <c r="L292" i="250" s="1"/>
  <c r="M292" i="250" s="1"/>
  <c r="J264" i="250"/>
  <c r="I264" i="250"/>
  <c r="H264" i="250"/>
  <c r="G264" i="250"/>
  <c r="F264" i="250"/>
  <c r="E264" i="250"/>
  <c r="D264" i="250"/>
  <c r="C264" i="250"/>
  <c r="J263" i="250"/>
  <c r="I263" i="250"/>
  <c r="H263" i="250"/>
  <c r="G263" i="250"/>
  <c r="F263" i="250"/>
  <c r="E263" i="250"/>
  <c r="D263" i="250"/>
  <c r="C263" i="250"/>
  <c r="J239" i="249"/>
  <c r="G239" i="249"/>
  <c r="F239" i="249"/>
  <c r="E239" i="249"/>
  <c r="D239" i="249"/>
  <c r="C239" i="249"/>
  <c r="H237" i="249"/>
  <c r="J250" i="249" s="1"/>
  <c r="K250" i="249" s="1"/>
  <c r="H236" i="249"/>
  <c r="G236" i="249"/>
  <c r="F236" i="249"/>
  <c r="E236" i="249"/>
  <c r="D236" i="249"/>
  <c r="C236" i="249"/>
  <c r="H235" i="249"/>
  <c r="G235" i="249"/>
  <c r="F235" i="249"/>
  <c r="E235" i="249"/>
  <c r="D235" i="249"/>
  <c r="C235" i="249"/>
  <c r="AC262" i="248"/>
  <c r="Z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AA260" i="248"/>
  <c r="AC274" i="248" s="1"/>
  <c r="AD274" i="248" s="1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AA258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L278" i="250" l="1"/>
  <c r="M278" i="250" s="1"/>
  <c r="X278" i="250"/>
  <c r="Y278" i="250" s="1"/>
  <c r="H226" i="251"/>
  <c r="E226" i="251"/>
  <c r="D226" i="251"/>
  <c r="C226" i="251"/>
  <c r="F224" i="251"/>
  <c r="H237" i="251" s="1"/>
  <c r="I237" i="251" s="1"/>
  <c r="F223" i="251"/>
  <c r="E223" i="251"/>
  <c r="D223" i="251"/>
  <c r="C223" i="251"/>
  <c r="F222" i="251"/>
  <c r="E222" i="251"/>
  <c r="D222" i="251"/>
  <c r="C222" i="251"/>
  <c r="I253" i="250"/>
  <c r="H253" i="250"/>
  <c r="G253" i="250"/>
  <c r="F253" i="250"/>
  <c r="E253" i="250"/>
  <c r="D253" i="250"/>
  <c r="C253" i="250"/>
  <c r="L252" i="250"/>
  <c r="J251" i="250"/>
  <c r="L264" i="250" s="1"/>
  <c r="M264" i="250" s="1"/>
  <c r="J250" i="250"/>
  <c r="I250" i="250"/>
  <c r="H250" i="250"/>
  <c r="G250" i="250"/>
  <c r="F250" i="250"/>
  <c r="E250" i="250"/>
  <c r="D250" i="250"/>
  <c r="C250" i="250"/>
  <c r="J249" i="250"/>
  <c r="I249" i="250"/>
  <c r="H249" i="250"/>
  <c r="G249" i="250"/>
  <c r="F249" i="250"/>
  <c r="E249" i="250"/>
  <c r="D249" i="250"/>
  <c r="C249" i="250"/>
  <c r="J226" i="249"/>
  <c r="G226" i="249"/>
  <c r="F226" i="249"/>
  <c r="E226" i="249"/>
  <c r="D226" i="249"/>
  <c r="C226" i="249"/>
  <c r="H224" i="249"/>
  <c r="J237" i="249" s="1"/>
  <c r="K237" i="249" s="1"/>
  <c r="H223" i="249"/>
  <c r="G223" i="249"/>
  <c r="F223" i="249"/>
  <c r="E223" i="249"/>
  <c r="D223" i="249"/>
  <c r="C223" i="249"/>
  <c r="H222" i="249"/>
  <c r="G222" i="249"/>
  <c r="F222" i="249"/>
  <c r="E222" i="249"/>
  <c r="D222" i="249"/>
  <c r="C222" i="249"/>
  <c r="AC248" i="248"/>
  <c r="Z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AA246" i="248"/>
  <c r="AC260" i="248" s="1"/>
  <c r="AD260" i="248" s="1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AA244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H213" i="251" l="1"/>
  <c r="E213" i="251"/>
  <c r="D213" i="251"/>
  <c r="C213" i="251"/>
  <c r="F211" i="251"/>
  <c r="H224" i="251" s="1"/>
  <c r="I224" i="251" s="1"/>
  <c r="F210" i="251"/>
  <c r="E210" i="251"/>
  <c r="D210" i="251"/>
  <c r="C210" i="251"/>
  <c r="F209" i="251"/>
  <c r="E209" i="251"/>
  <c r="D209" i="251"/>
  <c r="C209" i="251"/>
  <c r="I238" i="250"/>
  <c r="H238" i="250"/>
  <c r="G238" i="250"/>
  <c r="F238" i="250"/>
  <c r="E238" i="250"/>
  <c r="D238" i="250"/>
  <c r="C238" i="250"/>
  <c r="L237" i="250"/>
  <c r="J236" i="250"/>
  <c r="L250" i="250" s="1"/>
  <c r="M250" i="250" s="1"/>
  <c r="J235" i="250"/>
  <c r="I235" i="250"/>
  <c r="H235" i="250"/>
  <c r="G235" i="250"/>
  <c r="F235" i="250"/>
  <c r="E235" i="250"/>
  <c r="D235" i="250"/>
  <c r="C235" i="250"/>
  <c r="J234" i="250"/>
  <c r="I234" i="250"/>
  <c r="H234" i="250"/>
  <c r="G234" i="250"/>
  <c r="F234" i="250"/>
  <c r="E234" i="250"/>
  <c r="D234" i="250"/>
  <c r="C234" i="250"/>
  <c r="J213" i="249"/>
  <c r="G213" i="249"/>
  <c r="F213" i="249"/>
  <c r="E213" i="249"/>
  <c r="D213" i="249"/>
  <c r="C213" i="249"/>
  <c r="H211" i="249"/>
  <c r="J224" i="249" s="1"/>
  <c r="K224" i="249" s="1"/>
  <c r="H210" i="249"/>
  <c r="G210" i="249"/>
  <c r="F210" i="249"/>
  <c r="E210" i="249"/>
  <c r="D210" i="249"/>
  <c r="C210" i="249"/>
  <c r="H209" i="249"/>
  <c r="G209" i="249"/>
  <c r="F209" i="249"/>
  <c r="E209" i="249"/>
  <c r="D209" i="249"/>
  <c r="C209" i="249"/>
  <c r="AC234" i="248"/>
  <c r="Z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AA232" i="248"/>
  <c r="AC246" i="248" s="1"/>
  <c r="AD246" i="248" s="1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AA230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H200" i="251" l="1"/>
  <c r="E200" i="251"/>
  <c r="D200" i="251"/>
  <c r="C200" i="251"/>
  <c r="F198" i="251"/>
  <c r="H211" i="251" s="1"/>
  <c r="I211" i="251" s="1"/>
  <c r="F197" i="251"/>
  <c r="E197" i="251"/>
  <c r="D197" i="251"/>
  <c r="C197" i="251"/>
  <c r="F196" i="251"/>
  <c r="E196" i="251"/>
  <c r="D196" i="251"/>
  <c r="C196" i="251"/>
  <c r="I223" i="250"/>
  <c r="H223" i="250"/>
  <c r="G223" i="250"/>
  <c r="F223" i="250"/>
  <c r="E223" i="250"/>
  <c r="D223" i="250"/>
  <c r="C223" i="250"/>
  <c r="L222" i="250"/>
  <c r="J221" i="250"/>
  <c r="L235" i="250" s="1"/>
  <c r="M235" i="250" s="1"/>
  <c r="J220" i="250"/>
  <c r="I220" i="250"/>
  <c r="H220" i="250"/>
  <c r="G220" i="250"/>
  <c r="F220" i="250"/>
  <c r="E220" i="250"/>
  <c r="D220" i="250"/>
  <c r="C220" i="250"/>
  <c r="J219" i="250"/>
  <c r="I219" i="250"/>
  <c r="H219" i="250"/>
  <c r="G219" i="250"/>
  <c r="F219" i="250"/>
  <c r="E219" i="250"/>
  <c r="D219" i="250"/>
  <c r="C219" i="250"/>
  <c r="J200" i="249"/>
  <c r="G200" i="249"/>
  <c r="F200" i="249"/>
  <c r="E200" i="249"/>
  <c r="D200" i="249"/>
  <c r="C200" i="249"/>
  <c r="H198" i="249"/>
  <c r="J211" i="249" s="1"/>
  <c r="K211" i="249" s="1"/>
  <c r="H197" i="249"/>
  <c r="G197" i="249"/>
  <c r="F197" i="249"/>
  <c r="E197" i="249"/>
  <c r="D197" i="249"/>
  <c r="C197" i="249"/>
  <c r="H196" i="249"/>
  <c r="G196" i="249"/>
  <c r="F196" i="249"/>
  <c r="E196" i="249"/>
  <c r="D196" i="249"/>
  <c r="C196" i="249"/>
  <c r="AC220" i="248"/>
  <c r="Z220" i="248"/>
  <c r="Y220" i="248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AA218" i="248"/>
  <c r="AC232" i="248" s="1"/>
  <c r="AD232" i="248" s="1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E217" i="248"/>
  <c r="D217" i="248"/>
  <c r="C217" i="248"/>
  <c r="AA216" i="248"/>
  <c r="Z216" i="248"/>
  <c r="Y216" i="248"/>
  <c r="X216" i="248"/>
  <c r="W216" i="248"/>
  <c r="V216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H187" i="251" l="1"/>
  <c r="E187" i="251"/>
  <c r="D187" i="251"/>
  <c r="C187" i="251"/>
  <c r="F185" i="251"/>
  <c r="H198" i="251" s="1"/>
  <c r="I198" i="251" s="1"/>
  <c r="F184" i="251"/>
  <c r="E184" i="251"/>
  <c r="D184" i="251"/>
  <c r="C184" i="251"/>
  <c r="F183" i="251"/>
  <c r="E183" i="251"/>
  <c r="D183" i="251"/>
  <c r="C183" i="251"/>
  <c r="I208" i="250"/>
  <c r="H208" i="250"/>
  <c r="G208" i="250"/>
  <c r="F208" i="250"/>
  <c r="E208" i="250"/>
  <c r="D208" i="250"/>
  <c r="C208" i="250"/>
  <c r="L207" i="250"/>
  <c r="J206" i="250"/>
  <c r="L220" i="250" s="1"/>
  <c r="M220" i="250" s="1"/>
  <c r="J205" i="250"/>
  <c r="I205" i="250"/>
  <c r="H205" i="250"/>
  <c r="G205" i="250"/>
  <c r="F205" i="250"/>
  <c r="E205" i="250"/>
  <c r="D205" i="250"/>
  <c r="C205" i="250"/>
  <c r="J204" i="250"/>
  <c r="I204" i="250"/>
  <c r="H204" i="250"/>
  <c r="G204" i="250"/>
  <c r="F204" i="250"/>
  <c r="E204" i="250"/>
  <c r="D204" i="250"/>
  <c r="C204" i="250"/>
  <c r="J187" i="249"/>
  <c r="G187" i="249"/>
  <c r="F187" i="249"/>
  <c r="E187" i="249"/>
  <c r="D187" i="249"/>
  <c r="C187" i="249"/>
  <c r="H185" i="249"/>
  <c r="J198" i="249" s="1"/>
  <c r="K198" i="249" s="1"/>
  <c r="H184" i="249"/>
  <c r="G184" i="249"/>
  <c r="F184" i="249"/>
  <c r="E184" i="249"/>
  <c r="D184" i="249"/>
  <c r="C184" i="249"/>
  <c r="H183" i="249"/>
  <c r="G183" i="249"/>
  <c r="F183" i="249"/>
  <c r="E183" i="249"/>
  <c r="D183" i="249"/>
  <c r="C183" i="249"/>
  <c r="AC206" i="248"/>
  <c r="Z206" i="248"/>
  <c r="Y206" i="248"/>
  <c r="X206" i="248"/>
  <c r="W206" i="248"/>
  <c r="V206" i="248"/>
  <c r="U206" i="248"/>
  <c r="T206" i="248"/>
  <c r="S206" i="248"/>
  <c r="R206" i="248"/>
  <c r="Q206" i="248"/>
  <c r="P206" i="248"/>
  <c r="O206" i="248"/>
  <c r="N206" i="248"/>
  <c r="M206" i="248"/>
  <c r="L206" i="248"/>
  <c r="K206" i="248"/>
  <c r="J206" i="248"/>
  <c r="I206" i="248"/>
  <c r="H206" i="248"/>
  <c r="G206" i="248"/>
  <c r="F206" i="248"/>
  <c r="E206" i="248"/>
  <c r="D206" i="248"/>
  <c r="C206" i="248"/>
  <c r="AA204" i="248"/>
  <c r="AC218" i="248" s="1"/>
  <c r="AD218" i="248" s="1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AA202" i="248"/>
  <c r="Z202" i="248"/>
  <c r="Y202" i="248"/>
  <c r="X202" i="248"/>
  <c r="W202" i="248"/>
  <c r="V202" i="248"/>
  <c r="U202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D192" i="248" l="1"/>
  <c r="H174" i="251" l="1"/>
  <c r="E174" i="251"/>
  <c r="D174" i="251"/>
  <c r="C174" i="251"/>
  <c r="F172" i="251"/>
  <c r="H185" i="251" s="1"/>
  <c r="I185" i="251" s="1"/>
  <c r="F171" i="251"/>
  <c r="E171" i="251"/>
  <c r="D171" i="251"/>
  <c r="C171" i="251"/>
  <c r="F170" i="251"/>
  <c r="E170" i="251"/>
  <c r="D170" i="251"/>
  <c r="C170" i="251"/>
  <c r="I193" i="250"/>
  <c r="H193" i="250"/>
  <c r="G193" i="250"/>
  <c r="F193" i="250"/>
  <c r="E193" i="250"/>
  <c r="D193" i="250"/>
  <c r="C193" i="250"/>
  <c r="L192" i="250"/>
  <c r="J191" i="250"/>
  <c r="L205" i="250" s="1"/>
  <c r="M205" i="250" s="1"/>
  <c r="J190" i="250"/>
  <c r="I190" i="250"/>
  <c r="H190" i="250"/>
  <c r="G190" i="250"/>
  <c r="F190" i="250"/>
  <c r="E190" i="250"/>
  <c r="D190" i="250"/>
  <c r="C190" i="250"/>
  <c r="J189" i="250"/>
  <c r="I189" i="250"/>
  <c r="H189" i="250"/>
  <c r="G189" i="250"/>
  <c r="F189" i="250"/>
  <c r="E189" i="250"/>
  <c r="D189" i="250"/>
  <c r="C189" i="250"/>
  <c r="J174" i="249"/>
  <c r="G174" i="249"/>
  <c r="F174" i="249"/>
  <c r="E174" i="249"/>
  <c r="D174" i="249"/>
  <c r="C174" i="249"/>
  <c r="H172" i="249"/>
  <c r="J185" i="249" s="1"/>
  <c r="K185" i="249" s="1"/>
  <c r="H171" i="249"/>
  <c r="G171" i="249"/>
  <c r="F171" i="249"/>
  <c r="E171" i="249"/>
  <c r="D171" i="249"/>
  <c r="C171" i="249"/>
  <c r="H170" i="249"/>
  <c r="G170" i="249"/>
  <c r="F170" i="249"/>
  <c r="E170" i="249"/>
  <c r="D170" i="249"/>
  <c r="C170" i="249"/>
  <c r="AC192" i="248"/>
  <c r="Z192" i="248"/>
  <c r="Y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C192" i="248"/>
  <c r="AA190" i="248"/>
  <c r="AC204" i="248" s="1"/>
  <c r="AD204" i="248" s="1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AA188" i="248"/>
  <c r="Z188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G161" i="249" l="1"/>
  <c r="C175" i="248" l="1"/>
  <c r="H161" i="251"/>
  <c r="E161" i="251"/>
  <c r="D161" i="251"/>
  <c r="C161" i="251"/>
  <c r="F159" i="251"/>
  <c r="H172" i="251" s="1"/>
  <c r="I172" i="251" s="1"/>
  <c r="F158" i="251"/>
  <c r="E158" i="251"/>
  <c r="D158" i="251"/>
  <c r="C158" i="251"/>
  <c r="F157" i="251"/>
  <c r="E157" i="251"/>
  <c r="D157" i="251"/>
  <c r="C157" i="251"/>
  <c r="I178" i="250"/>
  <c r="H178" i="250"/>
  <c r="G178" i="250"/>
  <c r="F178" i="250"/>
  <c r="E178" i="250"/>
  <c r="D178" i="250"/>
  <c r="C178" i="250"/>
  <c r="L177" i="250"/>
  <c r="J176" i="250"/>
  <c r="L190" i="250" s="1"/>
  <c r="M190" i="250" s="1"/>
  <c r="J175" i="250"/>
  <c r="I175" i="250"/>
  <c r="H175" i="250"/>
  <c r="G175" i="250"/>
  <c r="F175" i="250"/>
  <c r="E175" i="250"/>
  <c r="D175" i="250"/>
  <c r="C175" i="250"/>
  <c r="J174" i="250"/>
  <c r="I174" i="250"/>
  <c r="H174" i="250"/>
  <c r="G174" i="250"/>
  <c r="F174" i="250"/>
  <c r="E174" i="250"/>
  <c r="D174" i="250"/>
  <c r="C174" i="250"/>
  <c r="J161" i="249"/>
  <c r="F161" i="249"/>
  <c r="E161" i="249"/>
  <c r="D161" i="249"/>
  <c r="C161" i="249"/>
  <c r="H159" i="249"/>
  <c r="J172" i="249" s="1"/>
  <c r="K172" i="249" s="1"/>
  <c r="H158" i="249"/>
  <c r="G158" i="249"/>
  <c r="F158" i="249"/>
  <c r="E158" i="249"/>
  <c r="D158" i="249"/>
  <c r="C158" i="249"/>
  <c r="H157" i="249"/>
  <c r="G157" i="249"/>
  <c r="F157" i="249"/>
  <c r="E157" i="249"/>
  <c r="D157" i="249"/>
  <c r="C157" i="249"/>
  <c r="AC178" i="248"/>
  <c r="Z178" i="248"/>
  <c r="Y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AA176" i="248"/>
  <c r="AC190" i="248" s="1"/>
  <c r="AD190" i="248" s="1"/>
  <c r="AA175" i="248"/>
  <c r="Z175" i="248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AA174" i="248"/>
  <c r="Z174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H148" i="251" l="1"/>
  <c r="E148" i="251"/>
  <c r="D148" i="251"/>
  <c r="C148" i="251"/>
  <c r="F146" i="251"/>
  <c r="H159" i="251" s="1"/>
  <c r="I159" i="251" s="1"/>
  <c r="F145" i="251"/>
  <c r="E145" i="251"/>
  <c r="D145" i="251"/>
  <c r="C145" i="251"/>
  <c r="F144" i="251"/>
  <c r="E144" i="251"/>
  <c r="D144" i="251"/>
  <c r="C144" i="251"/>
  <c r="I163" i="250"/>
  <c r="H163" i="250"/>
  <c r="G163" i="250"/>
  <c r="F163" i="250"/>
  <c r="E163" i="250"/>
  <c r="D163" i="250"/>
  <c r="C163" i="250"/>
  <c r="L162" i="250"/>
  <c r="J161" i="250"/>
  <c r="L175" i="250" s="1"/>
  <c r="M175" i="250" s="1"/>
  <c r="J160" i="250"/>
  <c r="I160" i="250"/>
  <c r="H160" i="250"/>
  <c r="G160" i="250"/>
  <c r="F160" i="250"/>
  <c r="E160" i="250"/>
  <c r="D160" i="250"/>
  <c r="C160" i="250"/>
  <c r="J159" i="250"/>
  <c r="I159" i="250"/>
  <c r="H159" i="250"/>
  <c r="G159" i="250"/>
  <c r="F159" i="250"/>
  <c r="E159" i="250"/>
  <c r="D159" i="250"/>
  <c r="C159" i="250"/>
  <c r="J148" i="249"/>
  <c r="G148" i="249"/>
  <c r="F148" i="249"/>
  <c r="E148" i="249"/>
  <c r="D148" i="249"/>
  <c r="C148" i="249"/>
  <c r="H146" i="249"/>
  <c r="J159" i="249" s="1"/>
  <c r="K159" i="249" s="1"/>
  <c r="H145" i="249"/>
  <c r="G145" i="249"/>
  <c r="F145" i="249"/>
  <c r="E145" i="249"/>
  <c r="D145" i="249"/>
  <c r="C145" i="249"/>
  <c r="H144" i="249"/>
  <c r="G144" i="249"/>
  <c r="F144" i="249"/>
  <c r="E144" i="249"/>
  <c r="D144" i="249"/>
  <c r="C144" i="249"/>
  <c r="AC16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AA162" i="248"/>
  <c r="AC176" i="248" s="1"/>
  <c r="AD176" i="248" s="1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D148" i="250" l="1"/>
  <c r="E148" i="250"/>
  <c r="F148" i="250"/>
  <c r="G148" i="250"/>
  <c r="H148" i="250"/>
  <c r="I148" i="250"/>
  <c r="C148" i="250"/>
  <c r="L147" i="250" l="1"/>
  <c r="H135" i="251" l="1"/>
  <c r="E135" i="251"/>
  <c r="D135" i="251"/>
  <c r="C135" i="251"/>
  <c r="F133" i="251"/>
  <c r="H146" i="251" s="1"/>
  <c r="I146" i="251" s="1"/>
  <c r="F132" i="251"/>
  <c r="E132" i="251"/>
  <c r="D132" i="251"/>
  <c r="C132" i="251"/>
  <c r="F131" i="251"/>
  <c r="E131" i="251"/>
  <c r="D131" i="251"/>
  <c r="C131" i="251"/>
  <c r="J146" i="250"/>
  <c r="L160" i="250" s="1"/>
  <c r="M160" i="250" s="1"/>
  <c r="J145" i="250"/>
  <c r="I145" i="250"/>
  <c r="H145" i="250"/>
  <c r="G145" i="250"/>
  <c r="F145" i="250"/>
  <c r="E145" i="250"/>
  <c r="D145" i="250"/>
  <c r="C145" i="250"/>
  <c r="J144" i="250"/>
  <c r="I144" i="250"/>
  <c r="H144" i="250"/>
  <c r="G144" i="250"/>
  <c r="F144" i="250"/>
  <c r="E144" i="250"/>
  <c r="D144" i="250"/>
  <c r="C144" i="250"/>
  <c r="J135" i="249"/>
  <c r="G135" i="249"/>
  <c r="F135" i="249"/>
  <c r="E135" i="249"/>
  <c r="D135" i="249"/>
  <c r="C135" i="249"/>
  <c r="H133" i="249"/>
  <c r="J146" i="249" s="1"/>
  <c r="K146" i="249" s="1"/>
  <c r="H132" i="249"/>
  <c r="G132" i="249"/>
  <c r="F132" i="249"/>
  <c r="E132" i="249"/>
  <c r="D132" i="249"/>
  <c r="C132" i="249"/>
  <c r="H131" i="249"/>
  <c r="G131" i="249"/>
  <c r="F131" i="249"/>
  <c r="E131" i="249"/>
  <c r="D131" i="249"/>
  <c r="C131" i="249"/>
  <c r="C146" i="248"/>
  <c r="C149" i="248"/>
  <c r="D149" i="248"/>
  <c r="E149" i="248"/>
  <c r="F149" i="248"/>
  <c r="G149" i="248"/>
  <c r="H149" i="248"/>
  <c r="I149" i="248"/>
  <c r="J149" i="248"/>
  <c r="K149" i="248"/>
  <c r="L149" i="248"/>
  <c r="M149" i="248"/>
  <c r="N149" i="248"/>
  <c r="O149" i="248"/>
  <c r="P149" i="248"/>
  <c r="Q149" i="248"/>
  <c r="R149" i="248"/>
  <c r="S149" i="248"/>
  <c r="T149" i="248"/>
  <c r="U149" i="248"/>
  <c r="V149" i="248"/>
  <c r="W149" i="248"/>
  <c r="X149" i="248"/>
  <c r="Y149" i="248"/>
  <c r="Z149" i="248"/>
  <c r="AA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W146" i="248"/>
  <c r="X146" i="248"/>
  <c r="Y146" i="248"/>
  <c r="Z146" i="248"/>
  <c r="AC149" i="248"/>
  <c r="AA147" i="248"/>
  <c r="AC162" i="248" s="1"/>
  <c r="AD162" i="248" s="1"/>
  <c r="AA145" i="248"/>
  <c r="Z145" i="248"/>
  <c r="Y145" i="248"/>
  <c r="X145" i="248"/>
  <c r="W145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F118" i="251" l="1"/>
  <c r="D133" i="250"/>
  <c r="E133" i="250"/>
  <c r="F133" i="250"/>
  <c r="G133" i="250"/>
  <c r="H133" i="250"/>
  <c r="I133" i="250"/>
  <c r="C133" i="250"/>
  <c r="E134" i="248"/>
  <c r="F134" i="248"/>
  <c r="G134" i="248"/>
  <c r="H134" i="248"/>
  <c r="I134" i="248"/>
  <c r="J134" i="248"/>
  <c r="K134" i="248"/>
  <c r="L134" i="248"/>
  <c r="M134" i="248"/>
  <c r="N134" i="248"/>
  <c r="O134" i="248"/>
  <c r="P134" i="248"/>
  <c r="Q134" i="248"/>
  <c r="R134" i="248"/>
  <c r="S134" i="248"/>
  <c r="T134" i="248"/>
  <c r="U134" i="248"/>
  <c r="V134" i="248"/>
  <c r="W134" i="248"/>
  <c r="X134" i="248"/>
  <c r="Y134" i="248"/>
  <c r="Z134" i="248"/>
  <c r="D134" i="248"/>
  <c r="C134" i="248"/>
  <c r="M117" i="251" l="1"/>
  <c r="Q129" i="250"/>
  <c r="AI134" i="248"/>
  <c r="AP134" i="248"/>
  <c r="AU128" i="248"/>
  <c r="R131" i="248" l="1"/>
  <c r="S131" i="248"/>
  <c r="T131" i="248"/>
  <c r="U131" i="248"/>
  <c r="V131" i="248"/>
  <c r="W131" i="248"/>
  <c r="X131" i="248"/>
  <c r="Y131" i="248"/>
  <c r="Z131" i="248"/>
  <c r="Q131" i="248"/>
  <c r="P131" i="248"/>
  <c r="O131" i="248"/>
  <c r="N131" i="248"/>
  <c r="M131" i="248"/>
  <c r="D131" i="248"/>
  <c r="E131" i="248"/>
  <c r="F131" i="248"/>
  <c r="G131" i="248"/>
  <c r="H131" i="248"/>
  <c r="I131" i="248"/>
  <c r="J131" i="248"/>
  <c r="K131" i="248"/>
  <c r="L131" i="248"/>
  <c r="C131" i="248"/>
  <c r="L130" i="248" l="1"/>
  <c r="H122" i="251" l="1"/>
  <c r="E122" i="251"/>
  <c r="D122" i="251"/>
  <c r="C122" i="251"/>
  <c r="F120" i="251"/>
  <c r="H133" i="251" s="1"/>
  <c r="I133" i="251" s="1"/>
  <c r="F119" i="251"/>
  <c r="E119" i="251"/>
  <c r="D119" i="251"/>
  <c r="C119" i="251"/>
  <c r="E118" i="251"/>
  <c r="D118" i="251"/>
  <c r="C118" i="251"/>
  <c r="L132" i="250"/>
  <c r="J131" i="250"/>
  <c r="L145" i="250" s="1"/>
  <c r="M145" i="250" s="1"/>
  <c r="J130" i="250"/>
  <c r="I130" i="250"/>
  <c r="H130" i="250"/>
  <c r="G130" i="250"/>
  <c r="F130" i="250"/>
  <c r="E130" i="250"/>
  <c r="D130" i="250"/>
  <c r="C130" i="250"/>
  <c r="J129" i="250"/>
  <c r="I129" i="250"/>
  <c r="H129" i="250"/>
  <c r="G129" i="250"/>
  <c r="F129" i="250"/>
  <c r="E129" i="250"/>
  <c r="D129" i="250"/>
  <c r="C129" i="250"/>
  <c r="J122" i="249"/>
  <c r="G122" i="249"/>
  <c r="F122" i="249"/>
  <c r="E122" i="249"/>
  <c r="D122" i="249"/>
  <c r="C122" i="249"/>
  <c r="H120" i="249"/>
  <c r="J133" i="249" s="1"/>
  <c r="K133" i="249" s="1"/>
  <c r="H119" i="249"/>
  <c r="G119" i="249"/>
  <c r="F119" i="249"/>
  <c r="E119" i="249"/>
  <c r="D119" i="249"/>
  <c r="C119" i="249"/>
  <c r="H118" i="249"/>
  <c r="G118" i="249"/>
  <c r="F118" i="249"/>
  <c r="E118" i="249"/>
  <c r="D118" i="249"/>
  <c r="C118" i="249"/>
  <c r="AC134" i="248"/>
  <c r="AA132" i="248"/>
  <c r="AC147" i="248" s="1"/>
  <c r="AD147" i="248" s="1"/>
  <c r="AA131" i="248"/>
  <c r="AA130" i="248"/>
  <c r="Z130" i="248"/>
  <c r="Y130" i="248"/>
  <c r="X130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K130" i="248"/>
  <c r="J130" i="248"/>
  <c r="I130" i="248"/>
  <c r="H130" i="248"/>
  <c r="G130" i="248"/>
  <c r="F130" i="248"/>
  <c r="E130" i="248"/>
  <c r="D130" i="248"/>
  <c r="C130" i="248"/>
  <c r="K58" i="248" l="1"/>
  <c r="L58" i="248"/>
  <c r="M58" i="248"/>
  <c r="K73" i="248"/>
  <c r="L73" i="248"/>
  <c r="K87" i="248"/>
  <c r="L87" i="248"/>
  <c r="K101" i="248"/>
  <c r="L101" i="248"/>
  <c r="K115" i="248"/>
  <c r="L115" i="248"/>
  <c r="H109" i="251"/>
  <c r="E109" i="251"/>
  <c r="D109" i="251"/>
  <c r="C109" i="251"/>
  <c r="F107" i="251"/>
  <c r="H120" i="251" s="1"/>
  <c r="I120" i="251" s="1"/>
  <c r="F106" i="251"/>
  <c r="E106" i="251"/>
  <c r="D106" i="251"/>
  <c r="C106" i="251"/>
  <c r="F105" i="251"/>
  <c r="E105" i="251"/>
  <c r="D105" i="251"/>
  <c r="C105" i="251"/>
  <c r="L118" i="250"/>
  <c r="I118" i="250"/>
  <c r="H118" i="250"/>
  <c r="G118" i="250"/>
  <c r="F118" i="250"/>
  <c r="E118" i="250"/>
  <c r="D118" i="250"/>
  <c r="C118" i="250"/>
  <c r="J116" i="250"/>
  <c r="L130" i="250" s="1"/>
  <c r="M130" i="250" s="1"/>
  <c r="J115" i="250"/>
  <c r="I115" i="250"/>
  <c r="H115" i="250"/>
  <c r="G115" i="250"/>
  <c r="F115" i="250"/>
  <c r="E115" i="250"/>
  <c r="D115" i="250"/>
  <c r="C115" i="250"/>
  <c r="J114" i="250"/>
  <c r="I114" i="250"/>
  <c r="H114" i="250"/>
  <c r="G114" i="250"/>
  <c r="F114" i="250"/>
  <c r="E114" i="250"/>
  <c r="D114" i="250"/>
  <c r="C114" i="250"/>
  <c r="J109" i="249"/>
  <c r="G109" i="249"/>
  <c r="F109" i="249"/>
  <c r="E109" i="249"/>
  <c r="D109" i="249"/>
  <c r="C109" i="249"/>
  <c r="H107" i="249"/>
  <c r="J120" i="249" s="1"/>
  <c r="K120" i="249" s="1"/>
  <c r="H106" i="249"/>
  <c r="G106" i="249"/>
  <c r="F106" i="249"/>
  <c r="E106" i="249"/>
  <c r="D106" i="249"/>
  <c r="C106" i="249"/>
  <c r="H105" i="249"/>
  <c r="G105" i="249"/>
  <c r="F105" i="249"/>
  <c r="E105" i="249"/>
  <c r="D105" i="249"/>
  <c r="C105" i="249"/>
  <c r="AB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Z117" i="248"/>
  <c r="AC132" i="248" s="1"/>
  <c r="AD132" i="248" s="1"/>
  <c r="Z116" i="248"/>
  <c r="Y116" i="248"/>
  <c r="X116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Z115" i="248"/>
  <c r="Y115" i="248"/>
  <c r="X115" i="248"/>
  <c r="W115" i="248"/>
  <c r="V115" i="248"/>
  <c r="U115" i="248"/>
  <c r="T115" i="248"/>
  <c r="S115" i="248"/>
  <c r="R115" i="248"/>
  <c r="Q115" i="248"/>
  <c r="P115" i="248"/>
  <c r="O115" i="248"/>
  <c r="N115" i="248"/>
  <c r="M115" i="248"/>
  <c r="J115" i="248"/>
  <c r="I115" i="248"/>
  <c r="H115" i="248"/>
  <c r="G115" i="248"/>
  <c r="F115" i="248"/>
  <c r="E115" i="248"/>
  <c r="D115" i="248"/>
  <c r="C115" i="248"/>
  <c r="H96" i="251" l="1"/>
  <c r="E96" i="251"/>
  <c r="D96" i="251"/>
  <c r="C96" i="251"/>
  <c r="F94" i="251"/>
  <c r="H107" i="251" s="1"/>
  <c r="I107" i="251" s="1"/>
  <c r="F93" i="251"/>
  <c r="E93" i="251"/>
  <c r="D93" i="251"/>
  <c r="C93" i="251"/>
  <c r="F92" i="251"/>
  <c r="E92" i="251"/>
  <c r="D92" i="251"/>
  <c r="C92" i="251"/>
  <c r="L104" i="250"/>
  <c r="I104" i="250"/>
  <c r="H104" i="250"/>
  <c r="G104" i="250"/>
  <c r="F104" i="250"/>
  <c r="E104" i="250"/>
  <c r="D104" i="250"/>
  <c r="C104" i="250"/>
  <c r="J102" i="250"/>
  <c r="L116" i="250" s="1"/>
  <c r="M116" i="250" s="1"/>
  <c r="J101" i="250"/>
  <c r="I101" i="250"/>
  <c r="H101" i="250"/>
  <c r="G101" i="250"/>
  <c r="F101" i="250"/>
  <c r="E101" i="250"/>
  <c r="D101" i="250"/>
  <c r="C101" i="250"/>
  <c r="J100" i="250"/>
  <c r="I100" i="250"/>
  <c r="H100" i="250"/>
  <c r="G100" i="250"/>
  <c r="F100" i="250"/>
  <c r="E100" i="250"/>
  <c r="D100" i="250"/>
  <c r="C100" i="250"/>
  <c r="J96" i="249"/>
  <c r="G96" i="249"/>
  <c r="F96" i="249"/>
  <c r="E96" i="249"/>
  <c r="D96" i="249"/>
  <c r="C96" i="249"/>
  <c r="H94" i="249"/>
  <c r="J107" i="249" s="1"/>
  <c r="K107" i="249" s="1"/>
  <c r="H93" i="249"/>
  <c r="G93" i="249"/>
  <c r="F93" i="249"/>
  <c r="E93" i="249"/>
  <c r="D93" i="249"/>
  <c r="C93" i="249"/>
  <c r="H92" i="249"/>
  <c r="G92" i="249"/>
  <c r="F92" i="249"/>
  <c r="E92" i="249"/>
  <c r="D92" i="249"/>
  <c r="C92" i="249"/>
  <c r="AB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Z103" i="248"/>
  <c r="AB117" i="248" s="1"/>
  <c r="AC117" i="248" s="1"/>
  <c r="Z102" i="248"/>
  <c r="Y102" i="248"/>
  <c r="X102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Z101" i="248"/>
  <c r="Y101" i="248"/>
  <c r="X101" i="248"/>
  <c r="W101" i="248"/>
  <c r="V101" i="248"/>
  <c r="U101" i="248"/>
  <c r="T101" i="248"/>
  <c r="S101" i="248"/>
  <c r="R101" i="248"/>
  <c r="Q101" i="248"/>
  <c r="P101" i="248"/>
  <c r="O101" i="248"/>
  <c r="N101" i="248"/>
  <c r="M101" i="248"/>
  <c r="J101" i="248"/>
  <c r="I101" i="248"/>
  <c r="H101" i="248"/>
  <c r="G101" i="248"/>
  <c r="F101" i="248"/>
  <c r="E101" i="248"/>
  <c r="D101" i="248"/>
  <c r="C101" i="248"/>
  <c r="H83" i="251" l="1"/>
  <c r="L90" i="250"/>
  <c r="J83" i="249"/>
  <c r="F80" i="251"/>
  <c r="E83" i="251"/>
  <c r="D83" i="251"/>
  <c r="C83" i="251"/>
  <c r="F81" i="251"/>
  <c r="H94" i="251" s="1"/>
  <c r="I94" i="251" s="1"/>
  <c r="E80" i="251"/>
  <c r="D80" i="251"/>
  <c r="C80" i="251"/>
  <c r="F79" i="251"/>
  <c r="E79" i="251"/>
  <c r="D79" i="251"/>
  <c r="C79" i="251"/>
  <c r="D90" i="250"/>
  <c r="E90" i="250"/>
  <c r="F90" i="250"/>
  <c r="G90" i="250"/>
  <c r="H90" i="250"/>
  <c r="I90" i="250"/>
  <c r="C90" i="250"/>
  <c r="D87" i="250"/>
  <c r="E87" i="250"/>
  <c r="F87" i="250"/>
  <c r="G87" i="250"/>
  <c r="H87" i="250"/>
  <c r="I87" i="250"/>
  <c r="J87" i="250"/>
  <c r="C87" i="250"/>
  <c r="J88" i="250"/>
  <c r="L102" i="250" s="1"/>
  <c r="M102" i="250" s="1"/>
  <c r="J86" i="250"/>
  <c r="I86" i="250"/>
  <c r="H86" i="250"/>
  <c r="G86" i="250"/>
  <c r="F86" i="250"/>
  <c r="E86" i="250"/>
  <c r="D86" i="250"/>
  <c r="C86" i="250"/>
  <c r="AB91" i="248"/>
  <c r="D88" i="248"/>
  <c r="E88" i="248"/>
  <c r="F88" i="248"/>
  <c r="G88" i="248"/>
  <c r="H88" i="248"/>
  <c r="I88" i="248"/>
  <c r="J88" i="248"/>
  <c r="K88" i="248"/>
  <c r="L88" i="248"/>
  <c r="M88" i="248"/>
  <c r="N88" i="248"/>
  <c r="O88" i="248"/>
  <c r="P88" i="248"/>
  <c r="Q88" i="248"/>
  <c r="R88" i="248"/>
  <c r="S88" i="248"/>
  <c r="T88" i="248"/>
  <c r="U88" i="248"/>
  <c r="V88" i="248"/>
  <c r="W88" i="248"/>
  <c r="X88" i="248"/>
  <c r="Y88" i="248"/>
  <c r="Z88" i="248"/>
  <c r="C88" i="248"/>
  <c r="D91" i="248"/>
  <c r="E91" i="248"/>
  <c r="F91" i="248"/>
  <c r="G91" i="248"/>
  <c r="H91" i="248"/>
  <c r="I91" i="248"/>
  <c r="J91" i="248"/>
  <c r="K91" i="248"/>
  <c r="L91" i="248"/>
  <c r="M91" i="248"/>
  <c r="N91" i="248"/>
  <c r="O91" i="248"/>
  <c r="P91" i="248"/>
  <c r="Q91" i="248"/>
  <c r="R91" i="248"/>
  <c r="S91" i="248"/>
  <c r="T91" i="248"/>
  <c r="U91" i="248"/>
  <c r="V91" i="248"/>
  <c r="W91" i="248"/>
  <c r="X91" i="248"/>
  <c r="Y91" i="248"/>
  <c r="C91" i="248"/>
  <c r="Z89" i="248"/>
  <c r="AB103" i="248" s="1"/>
  <c r="AC103" i="248" s="1"/>
  <c r="Z87" i="248"/>
  <c r="Y87" i="248"/>
  <c r="X87" i="248"/>
  <c r="W87" i="248"/>
  <c r="V87" i="248"/>
  <c r="U87" i="248"/>
  <c r="T87" i="248"/>
  <c r="S87" i="248"/>
  <c r="R87" i="248"/>
  <c r="Q87" i="248"/>
  <c r="P87" i="248"/>
  <c r="O87" i="248"/>
  <c r="N87" i="248"/>
  <c r="M87" i="248"/>
  <c r="J87" i="248"/>
  <c r="I87" i="248"/>
  <c r="H87" i="248"/>
  <c r="G87" i="248"/>
  <c r="F87" i="248"/>
  <c r="E87" i="248"/>
  <c r="D87" i="248"/>
  <c r="C87" i="248"/>
  <c r="D80" i="249"/>
  <c r="E80" i="249"/>
  <c r="F80" i="249"/>
  <c r="G80" i="249"/>
  <c r="H80" i="249"/>
  <c r="C80" i="249"/>
  <c r="G83" i="249"/>
  <c r="F83" i="249"/>
  <c r="E83" i="249"/>
  <c r="D83" i="249"/>
  <c r="C83" i="249"/>
  <c r="H81" i="249"/>
  <c r="J94" i="249" s="1"/>
  <c r="K94" i="249" s="1"/>
  <c r="H79" i="249"/>
  <c r="G79" i="249"/>
  <c r="F79" i="249"/>
  <c r="E79" i="249"/>
  <c r="D79" i="249"/>
  <c r="C79" i="249"/>
  <c r="Q77" i="248" l="1"/>
  <c r="R77" i="248"/>
  <c r="S77" i="248"/>
  <c r="T77" i="248"/>
  <c r="U77" i="248"/>
  <c r="V77" i="248"/>
  <c r="W77" i="248"/>
  <c r="X77" i="248"/>
  <c r="Y77" i="248"/>
  <c r="P77" i="248"/>
  <c r="O77" i="248"/>
  <c r="C77" i="248" l="1"/>
  <c r="AB77" i="248"/>
  <c r="D77" i="248" l="1"/>
  <c r="E77" i="248"/>
  <c r="F77" i="248"/>
  <c r="G77" i="248"/>
  <c r="H77" i="248"/>
  <c r="I77" i="248"/>
  <c r="J77" i="248"/>
  <c r="K77" i="248"/>
  <c r="L77" i="248"/>
  <c r="M77" i="248"/>
  <c r="N77" i="248"/>
  <c r="Z74" i="248"/>
  <c r="D74" i="248"/>
  <c r="E74" i="248"/>
  <c r="F74" i="248"/>
  <c r="G74" i="248"/>
  <c r="H74" i="248"/>
  <c r="I74" i="248"/>
  <c r="J74" i="248"/>
  <c r="K74" i="248"/>
  <c r="L74" i="248"/>
  <c r="M74" i="248"/>
  <c r="N74" i="248"/>
  <c r="O74" i="248"/>
  <c r="P74" i="248"/>
  <c r="Q74" i="248"/>
  <c r="R74" i="248"/>
  <c r="S74" i="248"/>
  <c r="T74" i="248"/>
  <c r="U74" i="248"/>
  <c r="V74" i="248"/>
  <c r="W74" i="248"/>
  <c r="X74" i="248"/>
  <c r="Y74" i="248"/>
  <c r="E67" i="249"/>
  <c r="F67" i="249"/>
  <c r="G67" i="249"/>
  <c r="D67" i="249"/>
  <c r="E67" i="251"/>
  <c r="D67" i="251"/>
  <c r="F67" i="251"/>
  <c r="I54" i="251"/>
  <c r="I28" i="251"/>
  <c r="I15" i="251"/>
  <c r="I41" i="251"/>
  <c r="C54" i="251"/>
  <c r="C41" i="251"/>
  <c r="D28" i="251"/>
  <c r="E28" i="251"/>
  <c r="F28" i="251"/>
  <c r="G28" i="251"/>
  <c r="H28" i="251"/>
  <c r="C28" i="251"/>
  <c r="C67" i="251"/>
  <c r="H70" i="251"/>
  <c r="E70" i="251"/>
  <c r="D70" i="251"/>
  <c r="C70" i="251"/>
  <c r="F68" i="251"/>
  <c r="H81" i="251" s="1"/>
  <c r="I81" i="251" s="1"/>
  <c r="F66" i="251"/>
  <c r="E66" i="251"/>
  <c r="D66" i="251"/>
  <c r="C66" i="251"/>
  <c r="D73" i="250"/>
  <c r="E73" i="250"/>
  <c r="F73" i="250"/>
  <c r="G73" i="250"/>
  <c r="H73" i="250"/>
  <c r="I73" i="250"/>
  <c r="C73" i="250"/>
  <c r="D59" i="250"/>
  <c r="E59" i="250"/>
  <c r="F59" i="250"/>
  <c r="G59" i="250"/>
  <c r="H59" i="250"/>
  <c r="I59" i="250"/>
  <c r="C59" i="250"/>
  <c r="I44" i="250"/>
  <c r="H44" i="250"/>
  <c r="D44" i="250"/>
  <c r="E44" i="250"/>
  <c r="F44" i="250"/>
  <c r="G44" i="250"/>
  <c r="C44" i="250"/>
  <c r="I30" i="250"/>
  <c r="H30" i="250"/>
  <c r="G30" i="250"/>
  <c r="F30" i="250"/>
  <c r="E30" i="250"/>
  <c r="D30" i="250"/>
  <c r="C30" i="250"/>
  <c r="C76" i="250"/>
  <c r="D76" i="250"/>
  <c r="E76" i="250"/>
  <c r="F76" i="250"/>
  <c r="G76" i="250"/>
  <c r="H76" i="250"/>
  <c r="I76" i="250"/>
  <c r="L76" i="250"/>
  <c r="J74" i="250"/>
  <c r="L88" i="250" s="1"/>
  <c r="M88" i="250" s="1"/>
  <c r="J73" i="250"/>
  <c r="J72" i="250"/>
  <c r="I72" i="250"/>
  <c r="H72" i="250"/>
  <c r="G72" i="250"/>
  <c r="F72" i="250"/>
  <c r="E72" i="250"/>
  <c r="D72" i="250"/>
  <c r="C72" i="250"/>
  <c r="J70" i="249"/>
  <c r="G70" i="249"/>
  <c r="F70" i="249"/>
  <c r="E70" i="249"/>
  <c r="D70" i="249"/>
  <c r="C70" i="249"/>
  <c r="H68" i="249"/>
  <c r="J81" i="249" s="1"/>
  <c r="K81" i="249" s="1"/>
  <c r="H67" i="249"/>
  <c r="C67" i="249"/>
  <c r="H66" i="249"/>
  <c r="G66" i="249"/>
  <c r="F66" i="249"/>
  <c r="E66" i="249"/>
  <c r="D66" i="249"/>
  <c r="C66" i="249"/>
  <c r="Z75" i="248"/>
  <c r="AB89" i="248" s="1"/>
  <c r="AC89" i="248" s="1"/>
  <c r="C74" i="248"/>
  <c r="Z73" i="248"/>
  <c r="Y73" i="248"/>
  <c r="X73" i="248"/>
  <c r="W73" i="248"/>
  <c r="V73" i="248"/>
  <c r="U73" i="248"/>
  <c r="T73" i="248"/>
  <c r="S73" i="248"/>
  <c r="R73" i="248"/>
  <c r="Q73" i="248"/>
  <c r="P73" i="248"/>
  <c r="O73" i="248"/>
  <c r="N73" i="248"/>
  <c r="M73" i="248"/>
  <c r="J73" i="248"/>
  <c r="I73" i="248"/>
  <c r="H73" i="248"/>
  <c r="G73" i="248"/>
  <c r="F73" i="248"/>
  <c r="E73" i="248"/>
  <c r="D73" i="248"/>
  <c r="C73" i="248"/>
  <c r="D62" i="250" l="1"/>
  <c r="E62" i="250"/>
  <c r="F62" i="250"/>
  <c r="G62" i="250"/>
  <c r="H62" i="250"/>
  <c r="I62" i="250"/>
  <c r="C62" i="250"/>
  <c r="D62" i="248"/>
  <c r="E62" i="248"/>
  <c r="F62" i="248"/>
  <c r="G62" i="248"/>
  <c r="H62" i="248"/>
  <c r="I62" i="248"/>
  <c r="J62" i="248"/>
  <c r="K62" i="248"/>
  <c r="L62" i="248"/>
  <c r="M62" i="248"/>
  <c r="N62" i="248"/>
  <c r="C62" i="248"/>
  <c r="K47" i="250" l="1"/>
  <c r="H47" i="250"/>
  <c r="G47" i="250"/>
  <c r="F47" i="250"/>
  <c r="E47" i="250"/>
  <c r="D47" i="250"/>
  <c r="C47" i="250"/>
  <c r="I45" i="250"/>
  <c r="I43" i="250"/>
  <c r="H43" i="250"/>
  <c r="G43" i="250"/>
  <c r="F43" i="250"/>
  <c r="E43" i="250"/>
  <c r="D43" i="250"/>
  <c r="C43" i="250"/>
  <c r="Z47" i="248"/>
  <c r="W47" i="248"/>
  <c r="V47" i="248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X45" i="248"/>
  <c r="X44" i="248"/>
  <c r="W44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X43" i="248"/>
  <c r="W43" i="248"/>
  <c r="V43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H58" i="250" l="1"/>
  <c r="J60" i="250"/>
  <c r="L74" i="250" s="1"/>
  <c r="M74" i="250" s="1"/>
  <c r="K57" i="251" l="1"/>
  <c r="H57" i="251"/>
  <c r="G57" i="251"/>
  <c r="F57" i="251"/>
  <c r="E57" i="251"/>
  <c r="D57" i="251"/>
  <c r="C57" i="251"/>
  <c r="I55" i="251"/>
  <c r="H68" i="251" s="1"/>
  <c r="H54" i="251"/>
  <c r="G54" i="251"/>
  <c r="F54" i="251"/>
  <c r="E54" i="251"/>
  <c r="D54" i="251"/>
  <c r="I53" i="251"/>
  <c r="H53" i="251"/>
  <c r="G53" i="251"/>
  <c r="F53" i="251"/>
  <c r="E53" i="251"/>
  <c r="D53" i="251"/>
  <c r="C53" i="251"/>
  <c r="L62" i="250"/>
  <c r="J59" i="250"/>
  <c r="J58" i="250"/>
  <c r="I58" i="250"/>
  <c r="G58" i="250"/>
  <c r="F58" i="250"/>
  <c r="E58" i="250"/>
  <c r="D58" i="250"/>
  <c r="C58" i="250"/>
  <c r="K57" i="249"/>
  <c r="H57" i="249"/>
  <c r="G57" i="249"/>
  <c r="F57" i="249"/>
  <c r="E57" i="249"/>
  <c r="D57" i="249"/>
  <c r="C57" i="249"/>
  <c r="I55" i="249"/>
  <c r="J68" i="249" s="1"/>
  <c r="K68" i="249" s="1"/>
  <c r="I54" i="249"/>
  <c r="H54" i="249"/>
  <c r="G54" i="249"/>
  <c r="F54" i="249"/>
  <c r="E54" i="249"/>
  <c r="D54" i="249"/>
  <c r="C54" i="249"/>
  <c r="I53" i="249"/>
  <c r="H53" i="249"/>
  <c r="G53" i="249"/>
  <c r="F53" i="249"/>
  <c r="E53" i="249"/>
  <c r="D53" i="249"/>
  <c r="C53" i="249"/>
  <c r="AB62" i="248"/>
  <c r="Y62" i="248"/>
  <c r="X62" i="248"/>
  <c r="W62" i="248"/>
  <c r="V62" i="248"/>
  <c r="U62" i="248"/>
  <c r="T62" i="248"/>
  <c r="S62" i="248"/>
  <c r="R62" i="248"/>
  <c r="Q62" i="248"/>
  <c r="P62" i="248"/>
  <c r="O62" i="248"/>
  <c r="Z60" i="248"/>
  <c r="Z59" i="248"/>
  <c r="Y59" i="248"/>
  <c r="X59" i="248"/>
  <c r="W59" i="248"/>
  <c r="V59" i="248"/>
  <c r="U59" i="248"/>
  <c r="T59" i="248"/>
  <c r="S59" i="248"/>
  <c r="R59" i="248"/>
  <c r="Q59" i="248"/>
  <c r="P59" i="248"/>
  <c r="O59" i="248"/>
  <c r="N59" i="248"/>
  <c r="M59" i="248"/>
  <c r="J59" i="248"/>
  <c r="I59" i="248"/>
  <c r="H59" i="248"/>
  <c r="G59" i="248"/>
  <c r="F59" i="248"/>
  <c r="E59" i="248"/>
  <c r="D59" i="248"/>
  <c r="C59" i="248"/>
  <c r="Z58" i="248"/>
  <c r="Y58" i="248"/>
  <c r="X58" i="248"/>
  <c r="W58" i="248"/>
  <c r="V58" i="248"/>
  <c r="U58" i="248"/>
  <c r="T58" i="248"/>
  <c r="S58" i="248"/>
  <c r="R58" i="248"/>
  <c r="Q58" i="248"/>
  <c r="P58" i="248"/>
  <c r="O58" i="248"/>
  <c r="N58" i="248"/>
  <c r="J58" i="248"/>
  <c r="I58" i="248"/>
  <c r="H58" i="248"/>
  <c r="G58" i="248"/>
  <c r="F58" i="248"/>
  <c r="E58" i="248"/>
  <c r="D58" i="248"/>
  <c r="C58" i="248"/>
  <c r="I68" i="251" l="1"/>
  <c r="AB60" i="248"/>
  <c r="AC60" i="248" s="1"/>
  <c r="AB75" i="248"/>
  <c r="AC75" i="248" s="1"/>
  <c r="M30" i="248"/>
  <c r="D30" i="248"/>
  <c r="E30" i="248"/>
  <c r="F30" i="248"/>
  <c r="G30" i="248"/>
  <c r="H30" i="248"/>
  <c r="I30" i="248"/>
  <c r="J30" i="248"/>
  <c r="K30" i="248"/>
  <c r="L30" i="248"/>
  <c r="N30" i="248"/>
  <c r="O30" i="248"/>
  <c r="P30" i="248"/>
  <c r="Q30" i="248"/>
  <c r="R30" i="248"/>
  <c r="S30" i="248"/>
  <c r="T30" i="248"/>
  <c r="U30" i="248"/>
  <c r="V30" i="248"/>
  <c r="W30" i="248"/>
  <c r="X30" i="248"/>
  <c r="C30" i="248"/>
  <c r="K44" i="251"/>
  <c r="H44" i="251"/>
  <c r="G44" i="251"/>
  <c r="F44" i="251"/>
  <c r="E44" i="251"/>
  <c r="D44" i="251"/>
  <c r="C44" i="251"/>
  <c r="I42" i="251"/>
  <c r="K55" i="251" s="1"/>
  <c r="L55" i="251" s="1"/>
  <c r="H41" i="251"/>
  <c r="G41" i="251"/>
  <c r="F41" i="251"/>
  <c r="E41" i="251"/>
  <c r="D41" i="251"/>
  <c r="I40" i="251"/>
  <c r="H40" i="251"/>
  <c r="G40" i="251"/>
  <c r="F40" i="251"/>
  <c r="E40" i="251"/>
  <c r="D40" i="251"/>
  <c r="C40" i="251"/>
  <c r="L60" i="250"/>
  <c r="M60" i="250" s="1"/>
  <c r="K44" i="249"/>
  <c r="H44" i="249"/>
  <c r="G44" i="249"/>
  <c r="F44" i="249"/>
  <c r="E44" i="249"/>
  <c r="D44" i="249"/>
  <c r="C44" i="249"/>
  <c r="I42" i="249"/>
  <c r="K55" i="249" s="1"/>
  <c r="L55" i="249" s="1"/>
  <c r="I41" i="249"/>
  <c r="H41" i="249"/>
  <c r="G41" i="249"/>
  <c r="F41" i="249"/>
  <c r="E41" i="249"/>
  <c r="D41" i="249"/>
  <c r="C41" i="249"/>
  <c r="I40" i="249"/>
  <c r="H40" i="249"/>
  <c r="G40" i="249"/>
  <c r="F40" i="249"/>
  <c r="E40" i="249"/>
  <c r="D40" i="249"/>
  <c r="C40" i="249"/>
  <c r="H31" i="251" l="1"/>
  <c r="G31" i="251"/>
  <c r="F31" i="251"/>
  <c r="E31" i="251"/>
  <c r="D31" i="251"/>
  <c r="C31" i="251"/>
  <c r="H33" i="250"/>
  <c r="G33" i="250"/>
  <c r="F33" i="250"/>
  <c r="E33" i="250"/>
  <c r="D33" i="250"/>
  <c r="C33" i="250"/>
  <c r="H31" i="249"/>
  <c r="G31" i="249"/>
  <c r="F31" i="249"/>
  <c r="E31" i="249"/>
  <c r="D31" i="249"/>
  <c r="C31" i="249"/>
  <c r="E33" i="248"/>
  <c r="D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V33" i="248"/>
  <c r="W33" i="248"/>
  <c r="C33" i="248"/>
  <c r="Z33" i="248" l="1"/>
  <c r="K31" i="249"/>
  <c r="K33" i="250"/>
  <c r="K31" i="251"/>
  <c r="I29" i="251" l="1"/>
  <c r="K42" i="251" s="1"/>
  <c r="L42" i="251" s="1"/>
  <c r="I27" i="251"/>
  <c r="H27" i="251"/>
  <c r="G27" i="251"/>
  <c r="F27" i="251"/>
  <c r="E27" i="251"/>
  <c r="D27" i="251"/>
  <c r="C27" i="251"/>
  <c r="I31" i="250"/>
  <c r="K45" i="250" s="1"/>
  <c r="L45" i="250" s="1"/>
  <c r="I29" i="250"/>
  <c r="H29" i="250"/>
  <c r="G29" i="250"/>
  <c r="F29" i="250"/>
  <c r="E29" i="250"/>
  <c r="D29" i="250"/>
  <c r="C29" i="250"/>
  <c r="I29" i="249"/>
  <c r="K42" i="249" s="1"/>
  <c r="L42" i="249" s="1"/>
  <c r="I28" i="249"/>
  <c r="H28" i="249"/>
  <c r="G28" i="249"/>
  <c r="F28" i="249"/>
  <c r="E28" i="249"/>
  <c r="D28" i="249"/>
  <c r="C28" i="249"/>
  <c r="I27" i="249"/>
  <c r="H27" i="249"/>
  <c r="G27" i="249"/>
  <c r="F27" i="249"/>
  <c r="E27" i="249"/>
  <c r="D27" i="249"/>
  <c r="C27" i="249"/>
  <c r="X31" i="248"/>
  <c r="Z45" i="248" s="1"/>
  <c r="AA45" i="248" s="1"/>
  <c r="X29" i="248"/>
  <c r="W29" i="248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X17" i="248" l="1"/>
  <c r="Z31" i="248" s="1"/>
  <c r="AA31" i="248" s="1"/>
  <c r="I16" i="249"/>
  <c r="K16" i="249" s="1"/>
  <c r="I16" i="251"/>
  <c r="K29" i="251" s="1"/>
  <c r="L29" i="251" s="1"/>
  <c r="K29" i="249" l="1"/>
  <c r="L29" i="249" s="1"/>
  <c r="H18" i="251"/>
  <c r="G18" i="251"/>
  <c r="H15" i="251"/>
  <c r="H14" i="251"/>
  <c r="G15" i="251"/>
  <c r="G14" i="251"/>
  <c r="H18" i="249"/>
  <c r="G18" i="249"/>
  <c r="H15" i="249"/>
  <c r="G15" i="249"/>
  <c r="H14" i="249"/>
  <c r="G14" i="249"/>
  <c r="W19" i="248"/>
  <c r="V19" i="248"/>
  <c r="W16" i="248"/>
  <c r="V16" i="248"/>
  <c r="W15" i="248"/>
  <c r="V15" i="248"/>
  <c r="C19" i="250" l="1"/>
  <c r="D19" i="248" l="1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U19" i="248"/>
  <c r="C19" i="248"/>
  <c r="K16" i="248" l="1"/>
  <c r="K15" i="248"/>
  <c r="P16" i="248" l="1"/>
  <c r="P15" i="248"/>
  <c r="U16" i="248"/>
  <c r="U15" i="248"/>
  <c r="T16" i="248"/>
  <c r="T15" i="248"/>
  <c r="Z17" i="248" l="1"/>
  <c r="L16" i="248" l="1"/>
  <c r="J16" i="248"/>
  <c r="I16" i="248"/>
  <c r="H16" i="248"/>
  <c r="G16" i="248"/>
  <c r="F16" i="248"/>
  <c r="E16" i="248"/>
  <c r="D16" i="248"/>
  <c r="C16" i="248"/>
  <c r="L15" i="248"/>
  <c r="J15" i="248"/>
  <c r="I15" i="248"/>
  <c r="H15" i="248"/>
  <c r="G15" i="248"/>
  <c r="F15" i="248"/>
  <c r="E15" i="248"/>
  <c r="D15" i="248"/>
  <c r="C15" i="248"/>
  <c r="G15" i="250" l="1"/>
  <c r="G16" i="250"/>
  <c r="G19" i="250"/>
  <c r="F18" i="251" l="1"/>
  <c r="E18" i="251"/>
  <c r="D18" i="251"/>
  <c r="C18" i="251"/>
  <c r="K16" i="251"/>
  <c r="L16" i="251" s="1"/>
  <c r="F15" i="251"/>
  <c r="E15" i="251"/>
  <c r="D15" i="251"/>
  <c r="C15" i="251"/>
  <c r="I14" i="251"/>
  <c r="F14" i="251"/>
  <c r="E14" i="251"/>
  <c r="D14" i="251"/>
  <c r="C14" i="251"/>
  <c r="F15" i="250"/>
  <c r="F16" i="250"/>
  <c r="F19" i="250"/>
  <c r="R15" i="248" l="1"/>
  <c r="S15" i="248"/>
  <c r="R16" i="248"/>
  <c r="S16" i="248"/>
  <c r="I16" i="250" l="1"/>
  <c r="H16" i="250"/>
  <c r="E16" i="250"/>
  <c r="D16" i="250"/>
  <c r="X16" i="248"/>
  <c r="Q16" i="248"/>
  <c r="O16" i="248"/>
  <c r="D19" i="250"/>
  <c r="D15" i="250"/>
  <c r="F18" i="249" l="1"/>
  <c r="O15" i="248"/>
  <c r="Q15" i="248" l="1"/>
  <c r="N15" i="248"/>
  <c r="N16" i="248"/>
  <c r="I15" i="250" l="1"/>
  <c r="H15" i="250"/>
  <c r="E15" i="250"/>
  <c r="C15" i="250"/>
  <c r="I14" i="249"/>
  <c r="F14" i="249"/>
  <c r="E14" i="249"/>
  <c r="D14" i="249"/>
  <c r="C14" i="249"/>
  <c r="X15" i="248"/>
  <c r="M15" i="248"/>
  <c r="F15" i="249"/>
  <c r="AA17" i="248" l="1"/>
  <c r="M16" i="248"/>
  <c r="D18" i="249"/>
  <c r="E18" i="249"/>
  <c r="C18" i="249"/>
  <c r="D15" i="249"/>
  <c r="E15" i="249"/>
  <c r="I15" i="249"/>
  <c r="C15" i="249"/>
  <c r="E19" i="250"/>
  <c r="H19" i="250"/>
  <c r="C16" i="250"/>
  <c r="I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K17" i="250" l="1"/>
  <c r="L17" i="250" s="1"/>
  <c r="K31" i="250"/>
  <c r="L31" i="250" s="1"/>
  <c r="D3" i="238"/>
  <c r="B4" i="239"/>
  <c r="D4" i="239" s="1"/>
  <c r="Z5" i="236"/>
  <c r="B4" i="240"/>
  <c r="D4" i="240" s="1"/>
  <c r="L16" i="249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G7" i="239" s="1"/>
  <c r="B5" i="240"/>
  <c r="B6" i="240" s="1"/>
  <c r="B7" i="240" s="1"/>
  <c r="H4" i="239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H6" i="239" l="1"/>
  <c r="D6" i="240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49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49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0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6/2/25</t>
        </r>
      </text>
    </comment>
  </commentList>
</comments>
</file>

<file path=xl/sharedStrings.xml><?xml version="1.0" encoding="utf-8"?>
<sst xmlns="http://schemas.openxmlformats.org/spreadsheetml/2006/main" count="4445" uniqueCount="269">
  <si>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</si>
  <si>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</si>
  <si>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</si>
  <si>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</si>
  <si>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</si>
  <si>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</si>
  <si>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</si>
  <si>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</si>
  <si>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</si>
  <si>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</si>
  <si>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</si>
  <si>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</si>
  <si>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</si>
  <si>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</si>
  <si>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</si>
  <si>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</si>
  <si>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</si>
  <si>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</si>
  <si>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</si>
  <si>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</si>
  <si>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</si>
  <si>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</si>
  <si>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</si>
  <si>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</si>
  <si>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</si>
  <si>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</si>
  <si>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</si>
  <si>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</si>
  <si>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</si>
  <si>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</si>
  <si>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</si>
  <si>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</si>
  <si>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</si>
  <si>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</si>
  <si>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</si>
  <si>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</si>
  <si>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</si>
  <si>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</si>
  <si>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</si>
  <si>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</si>
  <si>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</si>
  <si>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</si>
  <si>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</si>
  <si>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</si>
  <si>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</si>
  <si>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</si>
  <si>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</si>
  <si>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</si>
  <si>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</si>
  <si>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</si>
  <si>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</si>
  <si>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</si>
  <si>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</si>
  <si>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</si>
  <si>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</si>
  <si>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</si>
  <si>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</si>
  <si>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</si>
  <si>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</si>
  <si>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</si>
  <si>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</si>
  <si>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</si>
  <si>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</si>
  <si>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</si>
  <si>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Semana 2</t>
  </si>
  <si>
    <t>Contar</t>
  </si>
  <si>
    <t>Semana 3</t>
  </si>
  <si>
    <t>Se conte el corral 4 de la caseta B , se encontraron diferencias de aves, ya se soluciono</t>
  </si>
  <si>
    <t>rango</t>
  </si>
  <si>
    <t>grading realizado el dia 10-06</t>
  </si>
  <si>
    <t>caseta A</t>
  </si>
  <si>
    <t>360-400</t>
  </si>
  <si>
    <t>410-440</t>
  </si>
  <si>
    <t>450-480</t>
  </si>
  <si>
    <t>490-520</t>
  </si>
  <si>
    <t>530-570</t>
  </si>
  <si>
    <t>Semana 4</t>
  </si>
  <si>
    <t>grading realizado el dia 12-06</t>
  </si>
  <si>
    <t>caseta 3-B</t>
  </si>
  <si>
    <t>430-460</t>
  </si>
  <si>
    <t>470-490</t>
  </si>
  <si>
    <t>500-520</t>
  </si>
  <si>
    <t>530-550</t>
  </si>
  <si>
    <t>560-580</t>
  </si>
  <si>
    <t>590-610</t>
  </si>
  <si>
    <t>grading realizado el dia de hoy 13/06</t>
  </si>
  <si>
    <t>caseta 3-D</t>
  </si>
  <si>
    <t>440-480</t>
  </si>
  <si>
    <t>490-510</t>
  </si>
  <si>
    <t>520-530</t>
  </si>
  <si>
    <t>540-560</t>
  </si>
  <si>
    <t>570-590</t>
  </si>
  <si>
    <t>600-630</t>
  </si>
  <si>
    <t>Me causa curiosidad este peso en los 3 primeros corrales, pregunto si se puede repesar mañana</t>
  </si>
  <si>
    <t>Muy abierto este rango. Mejor abrir hacia las pesadas y no hacia las livianas que son las que hay que recuperar urgentemente.</t>
  </si>
  <si>
    <t>Mejor los rangos asi:</t>
  </si>
  <si>
    <t>430-450</t>
  </si>
  <si>
    <t>460-480</t>
  </si>
  <si>
    <t>520-540</t>
  </si>
  <si>
    <t>550-570</t>
  </si>
  <si>
    <t>580-600</t>
  </si>
  <si>
    <t>Por qué nuevamente no coincide si el incremento programado es de mas de 4 el resultado es de 3,87? Ademas con el consumo de grading es mayor el consumo no entiendo que esta pasando?</t>
  </si>
  <si>
    <t>Si lo desea mande repesar pero a mi no me genera mucha duda.</t>
  </si>
  <si>
    <t>Semana 5</t>
  </si>
  <si>
    <t>Genetica</t>
  </si>
  <si>
    <t>Semana 6</t>
  </si>
  <si>
    <t>La uniformidad de los corrales esta bajando muy rapido. Revisar surtida, alimentada, pesoda del alimento, densidad de comedero, densidad de aves por metro, etc.</t>
  </si>
  <si>
    <t>Muy alta la mortalidad para acabar de pasar la selección genetica. La mortalidad deberia ser 0 machos a la semana.</t>
  </si>
  <si>
    <t>Muy mala la uniformidad. Seleccionar los animales mas pequeños y llevarlos a recuperación.</t>
  </si>
  <si>
    <t>Semana 7</t>
  </si>
  <si>
    <t>La actividad de recoger los animales mas pequeños se hizo?</t>
  </si>
  <si>
    <t>De qué murieron esos 3 machos de un solo corral?</t>
  </si>
  <si>
    <t>Semana 8</t>
  </si>
  <si>
    <t>Semana 9</t>
  </si>
  <si>
    <t>CASETA C</t>
  </si>
  <si>
    <t>102 DESCARTES</t>
  </si>
  <si>
    <t>42 DESCARTES</t>
  </si>
  <si>
    <t>CORRAL</t>
  </si>
  <si>
    <t>RANGO</t>
  </si>
  <si>
    <t xml:space="preserve">AVES </t>
  </si>
  <si>
    <t>MTRS</t>
  </si>
  <si>
    <t>COMEDEROS</t>
  </si>
  <si>
    <t>1010-1060</t>
  </si>
  <si>
    <t>950-1000</t>
  </si>
  <si>
    <t>900-940</t>
  </si>
  <si>
    <t>920-970</t>
  </si>
  <si>
    <t>980-1030</t>
  </si>
  <si>
    <t xml:space="preserve">CORRAL </t>
  </si>
  <si>
    <t>AVES</t>
  </si>
  <si>
    <t>PESO</t>
  </si>
  <si>
    <t>900-980</t>
  </si>
  <si>
    <t>990-1090</t>
  </si>
  <si>
    <t>950-990</t>
  </si>
  <si>
    <t>910-940</t>
  </si>
  <si>
    <t>870-900</t>
  </si>
  <si>
    <t>880-920</t>
  </si>
  <si>
    <t>930-970</t>
  </si>
  <si>
    <t>DT</t>
  </si>
  <si>
    <t>1550-1710</t>
  </si>
  <si>
    <t>1720-1770</t>
  </si>
  <si>
    <t>1780-1830</t>
  </si>
  <si>
    <t>1840-1920</t>
  </si>
  <si>
    <t>890-970</t>
  </si>
  <si>
    <t>820-880</t>
  </si>
  <si>
    <t>860-940</t>
  </si>
  <si>
    <t>1810-1860</t>
  </si>
  <si>
    <t>1870-1990</t>
  </si>
  <si>
    <t>Por qué el rango 2 pesa menos que el rango 1?</t>
  </si>
  <si>
    <t>Semana 10</t>
  </si>
  <si>
    <t>Se realizo alguna revision respecto a esta pregunta?</t>
  </si>
  <si>
    <t>Semana 11</t>
  </si>
  <si>
    <t>Semana 12</t>
  </si>
  <si>
    <t>Semana 13</t>
  </si>
  <si>
    <t>Semana 14</t>
  </si>
  <si>
    <t>Descartes</t>
  </si>
  <si>
    <t>Cual dato sera este?</t>
  </si>
  <si>
    <t>Este dato sera real?</t>
  </si>
  <si>
    <t xml:space="preserve">Pesima uniformidad mas despues de grading. </t>
  </si>
  <si>
    <t>Semana 15</t>
  </si>
  <si>
    <t>Semana 16</t>
  </si>
  <si>
    <t>Qué estará pasando en este corral? Muy mala uniformidad.</t>
  </si>
  <si>
    <t>Semana 17</t>
  </si>
  <si>
    <t>Semana 18</t>
  </si>
  <si>
    <t>Semana 19</t>
  </si>
  <si>
    <t>Volver a pesar esta cepa.</t>
  </si>
  <si>
    <t>Semana 20</t>
  </si>
  <si>
    <t>Semana 19-1</t>
  </si>
  <si>
    <t>Semana 21</t>
  </si>
  <si>
    <t>Semana 22</t>
  </si>
  <si>
    <t>Consumo grading</t>
  </si>
  <si>
    <t xml:space="preserve">Por qué el rango 2 pesa mas que el rango 3????? Quedaron invertidos en consumo y corral? </t>
  </si>
  <si>
    <t>Semana 23</t>
  </si>
  <si>
    <t>CASETA B Extractor (844,8 mt)</t>
  </si>
  <si>
    <t>CASETA C Extractor (844,8mt)</t>
  </si>
  <si>
    <t>CASETA D Extractor (844,8 mt)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</si>
  <si>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</si>
  <si>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</si>
  <si>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</si>
  <si>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</si>
  <si>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</si>
  <si>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</si>
  <si>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</si>
  <si>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Rango</t>
  </si>
  <si>
    <t>Grs M</t>
  </si>
  <si>
    <t>Orden</t>
  </si>
  <si>
    <t>Machos</t>
  </si>
  <si>
    <t>1 B</t>
  </si>
  <si>
    <t>Resto</t>
  </si>
  <si>
    <t>R4</t>
  </si>
  <si>
    <t>1 C</t>
  </si>
  <si>
    <t>Todas</t>
  </si>
  <si>
    <t>R3</t>
  </si>
  <si>
    <t>1 D</t>
  </si>
  <si>
    <t>R2</t>
  </si>
  <si>
    <t>Machos mas pesados</t>
  </si>
  <si>
    <t>2 C</t>
  </si>
  <si>
    <t>Gordas</t>
  </si>
  <si>
    <t>2 D</t>
  </si>
  <si>
    <t>Flacas</t>
  </si>
  <si>
    <t>R1</t>
  </si>
  <si>
    <t>21 R4       40 R3</t>
  </si>
  <si>
    <t>2 B</t>
  </si>
  <si>
    <t>8 B</t>
  </si>
  <si>
    <t>3 D</t>
  </si>
  <si>
    <t>9 D</t>
  </si>
  <si>
    <t>10 R3              51 R2</t>
  </si>
  <si>
    <t xml:space="preserve">Gordas 2 </t>
  </si>
  <si>
    <t>4 D</t>
  </si>
  <si>
    <t>3 B</t>
  </si>
  <si>
    <t>3 C</t>
  </si>
  <si>
    <t>5 D</t>
  </si>
  <si>
    <t>4R</t>
  </si>
  <si>
    <t>11R</t>
  </si>
  <si>
    <t>7 B</t>
  </si>
  <si>
    <t>Flacas 2</t>
  </si>
  <si>
    <t>18R</t>
  </si>
  <si>
    <t xml:space="preserve"> 4 B</t>
  </si>
  <si>
    <t>Flacas 1</t>
  </si>
  <si>
    <t>4 B</t>
  </si>
  <si>
    <t>5 B</t>
  </si>
  <si>
    <t>9 B</t>
  </si>
  <si>
    <t>7 D</t>
  </si>
  <si>
    <t>4 C</t>
  </si>
  <si>
    <t>10 D</t>
  </si>
  <si>
    <t>6 D</t>
  </si>
  <si>
    <t>Machos mas livianos</t>
  </si>
  <si>
    <t>8 D</t>
  </si>
  <si>
    <t>6 B</t>
  </si>
  <si>
    <t>10 B</t>
  </si>
  <si>
    <t>Gordas 1</t>
  </si>
  <si>
    <t>4 R2            57 R1</t>
  </si>
  <si>
    <t>Aparecieron 3 hembras?????</t>
  </si>
  <si>
    <t>3 R</t>
  </si>
  <si>
    <t>4</t>
  </si>
  <si>
    <t>5</t>
  </si>
  <si>
    <t>R3 43        R2 17</t>
  </si>
  <si>
    <t>R2 28         R1 32</t>
  </si>
  <si>
    <t>Semana 24</t>
  </si>
  <si>
    <t>Semana 25</t>
  </si>
  <si>
    <t>% prod día</t>
  </si>
  <si>
    <t>Semana 26</t>
  </si>
  <si>
    <t>Estos 2 pesos estaran trocados?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</si>
  <si>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</si>
  <si>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</si>
  <si>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</si>
  <si>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</si>
  <si>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</si>
  <si>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</si>
  <si>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</si>
  <si>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</si>
  <si>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</si>
  <si>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</si>
  <si>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</si>
  <si>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</si>
  <si>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</si>
  <si>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</si>
  <si>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</si>
  <si>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</si>
  <si>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</si>
  <si>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</si>
  <si>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</si>
  <si>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</si>
  <si>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</si>
  <si>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</si>
  <si>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</si>
  <si>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</si>
  <si>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N</t>
  </si>
  <si>
    <t xml:space="preserve">Semana </t>
  </si>
  <si>
    <t>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</si>
</sst>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5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4"/>
      <color theme="1"/>
      <name val="Arial"/>
      <family val="2"/>
    </font>
    <font>
      <b/>
      <sz val="8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0"/>
      <color theme="4" tint="0.79998168889431442"/>
      <name val="Arial"/>
      <family val="2"/>
    </font>
    <font>
      <b/>
      <sz val="10"/>
      <color theme="3" tint="0.79998168889431442"/>
      <name val="Arial"/>
      <family val="2"/>
    </font>
    <font>
      <sz val="10"/>
      <name val="Times New Roman"/>
      <family val="1"/>
    </font>
    <font>
      <b/>
      <sz val="11"/>
      <color rgb="FFC6E0B4"/>
      <name val="Calibri"/>
      <family val="2"/>
    </font>
    <font>
      <sz val="11"/>
      <color rgb="FF375623"/>
      <name val="Calibri"/>
      <family val="2"/>
    </font>
    <font>
      <sz val="11"/>
      <color rgb="FF203764"/>
      <name val="Calibri"/>
      <family val="2"/>
    </font>
    <font>
      <b/>
      <sz val="11"/>
      <color rgb="FFE2EFDA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6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46" fillId="0" borderId="0" applyFont="0" applyFill="0" applyBorder="0" applyAlignment="0" applyProtection="0"/>
  </cellStyleXfs>
  <cellXfs count="107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2" fontId="1" fillId="13" borderId="50" xfId="3" applyNumberFormat="1" applyFont="1" applyFill="1" applyBorder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2" fontId="1" fillId="13" borderId="50" xfId="10" applyNumberFormat="1" applyFill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10" fontId="1" fillId="0" borderId="51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2" fontId="1" fillId="13" borderId="53" xfId="3" applyNumberFormat="1" applyFont="1" applyFill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5" borderId="8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2" fontId="1" fillId="0" borderId="1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6" fillId="0" borderId="64" xfId="0" applyFont="1" applyBorder="1" applyAlignment="1">
      <alignment vertical="center"/>
    </xf>
    <xf numFmtId="0" fontId="27" fillId="0" borderId="61" xfId="0" applyFont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2" fontId="1" fillId="13" borderId="61" xfId="10" applyNumberFormat="1" applyFill="1" applyBorder="1" applyAlignment="1">
      <alignment horizontal="center" vertical="center"/>
    </xf>
    <xf numFmtId="2" fontId="19" fillId="0" borderId="61" xfId="10" applyNumberFormat="1" applyFont="1" applyBorder="1" applyAlignment="1">
      <alignment horizontal="center" vertical="center"/>
    </xf>
    <xf numFmtId="10" fontId="1" fillId="0" borderId="61" xfId="3" applyNumberFormat="1" applyFont="1" applyFill="1" applyBorder="1" applyAlignment="1">
      <alignment horizontal="center" vertical="center"/>
    </xf>
    <xf numFmtId="2" fontId="1" fillId="13" borderId="61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64" xfId="0" applyNumberFormat="1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2" fontId="1" fillId="12" borderId="4" xfId="0" applyNumberFormat="1" applyFont="1" applyFill="1" applyBorder="1" applyAlignment="1">
      <alignment horizontal="center" vertical="center"/>
    </xf>
    <xf numFmtId="2" fontId="1" fillId="12" borderId="6" xfId="0" applyNumberFormat="1" applyFont="1" applyFill="1" applyBorder="1" applyAlignment="1">
      <alignment horizontal="center" vertical="center"/>
    </xf>
    <xf numFmtId="2" fontId="1" fillId="12" borderId="19" xfId="0" applyNumberFormat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165" fontId="1" fillId="0" borderId="51" xfId="3" applyNumberFormat="1" applyFont="1" applyBorder="1" applyAlignment="1">
      <alignment horizontal="center" vertical="center"/>
    </xf>
    <xf numFmtId="165" fontId="1" fillId="0" borderId="50" xfId="3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3" borderId="53" xfId="3" applyNumberFormat="1" applyFont="1" applyFill="1" applyBorder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1" xfId="0" applyNumberFormat="1" applyFont="1" applyFill="1" applyBorder="1" applyAlignment="1">
      <alignment horizontal="center" vertical="center"/>
    </xf>
    <xf numFmtId="2" fontId="1" fillId="0" borderId="61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/>
    </xf>
    <xf numFmtId="0" fontId="29" fillId="0" borderId="0" xfId="0" applyFont="1" applyAlignment="1">
      <alignment vertical="top" wrapText="1"/>
    </xf>
    <xf numFmtId="2" fontId="1" fillId="16" borderId="2" xfId="10" applyNumberFormat="1" applyFill="1" applyBorder="1" applyAlignment="1">
      <alignment horizontal="center" vertical="center"/>
    </xf>
    <xf numFmtId="2" fontId="1" fillId="16" borderId="5" xfId="10" applyNumberFormat="1" applyFill="1" applyBorder="1" applyAlignment="1">
      <alignment horizontal="center" vertical="center"/>
    </xf>
    <xf numFmtId="1" fontId="1" fillId="16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6" borderId="0" xfId="0" applyFont="1" applyFill="1" applyAlignment="1">
      <alignment vertical="center"/>
    </xf>
    <xf numFmtId="2" fontId="19" fillId="16" borderId="0" xfId="10" applyNumberFormat="1" applyFont="1" applyFill="1" applyAlignment="1">
      <alignment horizontal="left" vertical="center"/>
    </xf>
    <xf numFmtId="2" fontId="19" fillId="0" borderId="0" xfId="10" applyNumberFormat="1" applyFont="1" applyAlignment="1">
      <alignment horizontal="left" vertical="center"/>
    </xf>
    <xf numFmtId="10" fontId="1" fillId="0" borderId="13" xfId="0" applyNumberFormat="1" applyFont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7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10" fontId="1" fillId="0" borderId="54" xfId="0" applyNumberFormat="1" applyFont="1" applyBorder="1" applyAlignment="1">
      <alignment horizontal="center" vertical="center"/>
    </xf>
    <xf numFmtId="10" fontId="1" fillId="0" borderId="6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2" fontId="12" fillId="0" borderId="63" xfId="10" applyNumberFormat="1" applyFont="1" applyBorder="1" applyAlignment="1">
      <alignment horizontal="center" vertical="center"/>
    </xf>
    <xf numFmtId="1" fontId="1" fillId="16" borderId="21" xfId="0" applyNumberFormat="1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1" fontId="1" fillId="5" borderId="22" xfId="0" applyNumberFormat="1" applyFont="1" applyFill="1" applyBorder="1" applyAlignment="1">
      <alignment horizontal="center" vertical="center"/>
    </xf>
    <xf numFmtId="1" fontId="1" fillId="5" borderId="40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58" xfId="0" applyNumberFormat="1" applyFont="1" applyFill="1" applyBorder="1" applyAlignment="1">
      <alignment horizontal="center" vertical="center"/>
    </xf>
    <xf numFmtId="1" fontId="1" fillId="9" borderId="40" xfId="0" applyNumberFormat="1" applyFont="1" applyFill="1" applyBorder="1" applyAlignment="1">
      <alignment horizontal="center" vertical="center"/>
    </xf>
    <xf numFmtId="1" fontId="1" fillId="13" borderId="41" xfId="0" applyNumberFormat="1" applyFont="1" applyFill="1" applyBorder="1" applyAlignment="1">
      <alignment horizontal="center" vertical="center"/>
    </xf>
    <xf numFmtId="1" fontId="1" fillId="13" borderId="22" xfId="0" applyNumberFormat="1" applyFont="1" applyFill="1" applyBorder="1" applyAlignment="1">
      <alignment horizontal="center" vertical="center"/>
    </xf>
    <xf numFmtId="1" fontId="1" fillId="12" borderId="21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10" fontId="1" fillId="0" borderId="69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1" fontId="19" fillId="3" borderId="0" xfId="0" applyNumberFormat="1" applyFont="1" applyFill="1" applyAlignment="1">
      <alignment horizontal="center" vertical="center"/>
    </xf>
    <xf numFmtId="2" fontId="12" fillId="0" borderId="61" xfId="0" applyNumberFormat="1" applyFont="1" applyBorder="1" applyAlignment="1">
      <alignment horizontal="center" vertical="center"/>
    </xf>
    <xf numFmtId="165" fontId="1" fillId="0" borderId="61" xfId="3" applyNumberFormat="1" applyFont="1" applyFill="1" applyBorder="1" applyAlignment="1">
      <alignment horizontal="center" vertical="center"/>
    </xf>
    <xf numFmtId="165" fontId="1" fillId="0" borderId="67" xfId="3" applyNumberFormat="1" applyFont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39" fillId="20" borderId="45" xfId="0" applyFont="1" applyFill="1" applyBorder="1" applyAlignment="1">
      <alignment horizontal="center" vertical="center"/>
    </xf>
    <xf numFmtId="0" fontId="39" fillId="22" borderId="32" xfId="0" applyFont="1" applyFill="1" applyBorder="1" applyAlignment="1">
      <alignment horizontal="right" vertical="center"/>
    </xf>
    <xf numFmtId="0" fontId="39" fillId="20" borderId="33" xfId="0" applyFont="1" applyFill="1" applyBorder="1" applyAlignment="1">
      <alignment horizontal="right" vertical="center"/>
    </xf>
    <xf numFmtId="0" fontId="35" fillId="19" borderId="56" xfId="0" applyFont="1" applyFill="1" applyBorder="1" applyAlignment="1">
      <alignment vertical="center"/>
    </xf>
    <xf numFmtId="0" fontId="35" fillId="19" borderId="0" xfId="0" applyFont="1" applyFill="1" applyAlignment="1">
      <alignment vertical="center"/>
    </xf>
    <xf numFmtId="0" fontId="35" fillId="19" borderId="72" xfId="0" applyFont="1" applyFill="1" applyBorder="1" applyAlignment="1">
      <alignment vertical="center"/>
    </xf>
    <xf numFmtId="0" fontId="36" fillId="20" borderId="56" xfId="0" applyFont="1" applyFill="1" applyBorder="1" applyAlignment="1">
      <alignment horizontal="right" vertical="center"/>
    </xf>
    <xf numFmtId="0" fontId="36" fillId="20" borderId="0" xfId="0" applyFont="1" applyFill="1" applyAlignment="1">
      <alignment horizontal="right" vertical="center"/>
    </xf>
    <xf numFmtId="0" fontId="36" fillId="20" borderId="0" xfId="0" applyFont="1" applyFill="1" applyAlignment="1">
      <alignment horizontal="center" vertical="center"/>
    </xf>
    <xf numFmtId="0" fontId="36" fillId="20" borderId="72" xfId="0" applyFont="1" applyFill="1" applyBorder="1" applyAlignment="1">
      <alignment horizontal="right" vertical="center"/>
    </xf>
    <xf numFmtId="0" fontId="37" fillId="21" borderId="56" xfId="0" applyFont="1" applyFill="1" applyBorder="1" applyAlignment="1">
      <alignment horizontal="right" vertical="center"/>
    </xf>
    <xf numFmtId="0" fontId="37" fillId="21" borderId="0" xfId="0" applyFont="1" applyFill="1" applyAlignment="1">
      <alignment horizontal="right" vertical="center"/>
    </xf>
    <xf numFmtId="0" fontId="37" fillId="21" borderId="0" xfId="0" applyFont="1" applyFill="1" applyAlignment="1">
      <alignment horizontal="center" vertical="center"/>
    </xf>
    <xf numFmtId="0" fontId="37" fillId="21" borderId="72" xfId="0" applyFont="1" applyFill="1" applyBorder="1" applyAlignment="1">
      <alignment horizontal="right" vertical="center"/>
    </xf>
    <xf numFmtId="0" fontId="37" fillId="21" borderId="45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right" vertical="center"/>
    </xf>
    <xf numFmtId="0" fontId="37" fillId="21" borderId="71" xfId="0" applyFont="1" applyFill="1" applyBorder="1" applyAlignment="1">
      <alignment horizontal="center" vertical="center"/>
    </xf>
    <xf numFmtId="0" fontId="37" fillId="21" borderId="33" xfId="0" applyFont="1" applyFill="1" applyBorder="1" applyAlignment="1">
      <alignment horizontal="right" vertical="center"/>
    </xf>
    <xf numFmtId="0" fontId="35" fillId="19" borderId="24" xfId="0" applyFont="1" applyFill="1" applyBorder="1" applyAlignment="1">
      <alignment vertical="center"/>
    </xf>
    <xf numFmtId="0" fontId="38" fillId="19" borderId="0" xfId="0" applyFont="1" applyFill="1" applyAlignment="1">
      <alignment vertical="center"/>
    </xf>
    <xf numFmtId="0" fontId="39" fillId="20" borderId="0" xfId="0" applyFont="1" applyFill="1" applyAlignment="1">
      <alignment horizontal="center" vertical="center"/>
    </xf>
    <xf numFmtId="0" fontId="39" fillId="20" borderId="0" xfId="0" applyFont="1" applyFill="1" applyAlignment="1">
      <alignment horizontal="right" vertical="center"/>
    </xf>
    <xf numFmtId="0" fontId="34" fillId="0" borderId="0" xfId="0" applyFont="1"/>
    <xf numFmtId="0" fontId="38" fillId="19" borderId="56" xfId="0" applyFont="1" applyFill="1" applyBorder="1" applyAlignment="1">
      <alignment vertical="center"/>
    </xf>
    <xf numFmtId="0" fontId="38" fillId="19" borderId="7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72" xfId="0" applyFont="1" applyFill="1" applyBorder="1" applyAlignment="1">
      <alignment horizontal="right" vertical="center"/>
    </xf>
    <xf numFmtId="0" fontId="39" fillId="20" borderId="71" xfId="0" applyFont="1" applyFill="1" applyBorder="1" applyAlignment="1">
      <alignment horizontal="center" vertical="center"/>
    </xf>
    <xf numFmtId="0" fontId="39" fillId="20" borderId="71" xfId="0" applyFont="1" applyFill="1" applyBorder="1" applyAlignment="1">
      <alignment horizontal="right" vertical="center"/>
    </xf>
    <xf numFmtId="0" fontId="38" fillId="19" borderId="24" xfId="0" applyFont="1" applyFill="1" applyBorder="1" applyAlignment="1">
      <alignment vertical="center"/>
    </xf>
    <xf numFmtId="0" fontId="39" fillId="22" borderId="55" xfId="0" applyFont="1" applyFill="1" applyBorder="1" applyAlignment="1">
      <alignment horizontal="right" vertical="center"/>
    </xf>
    <xf numFmtId="0" fontId="36" fillId="23" borderId="55" xfId="0" applyFont="1" applyFill="1" applyBorder="1" applyAlignment="1">
      <alignment horizontal="right" vertical="center"/>
    </xf>
    <xf numFmtId="0" fontId="37" fillId="24" borderId="55" xfId="0" applyFont="1" applyFill="1" applyBorder="1" applyAlignment="1">
      <alignment horizontal="right" vertical="center"/>
    </xf>
    <xf numFmtId="0" fontId="37" fillId="24" borderId="32" xfId="0" applyFont="1" applyFill="1" applyBorder="1" applyAlignment="1">
      <alignment horizontal="right" vertical="center"/>
    </xf>
    <xf numFmtId="0" fontId="40" fillId="24" borderId="32" xfId="0" applyFont="1" applyFill="1" applyBorder="1" applyAlignment="1">
      <alignment horizontal="center" vertical="center"/>
    </xf>
    <xf numFmtId="2" fontId="1" fillId="3" borderId="64" xfId="3" applyNumberFormat="1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39" fillId="23" borderId="55" xfId="0" applyFont="1" applyFill="1" applyBorder="1" applyAlignment="1">
      <alignment horizontal="right" vertical="center"/>
    </xf>
    <xf numFmtId="0" fontId="39" fillId="23" borderId="32" xfId="0" applyFont="1" applyFill="1" applyBorder="1" applyAlignment="1">
      <alignment horizontal="right" vertical="center"/>
    </xf>
    <xf numFmtId="0" fontId="39" fillId="20" borderId="0" xfId="0" applyFont="1" applyFill="1" applyAlignment="1">
      <alignment vertical="center"/>
    </xf>
    <xf numFmtId="0" fontId="38" fillId="19" borderId="23" xfId="0" applyFont="1" applyFill="1" applyBorder="1" applyAlignment="1">
      <alignment vertical="center"/>
    </xf>
    <xf numFmtId="0" fontId="38" fillId="19" borderId="70" xfId="0" applyFont="1" applyFill="1" applyBorder="1" applyAlignment="1">
      <alignment vertical="center"/>
    </xf>
    <xf numFmtId="0" fontId="38" fillId="19" borderId="35" xfId="0" applyFont="1" applyFill="1" applyBorder="1" applyAlignment="1">
      <alignment vertical="center"/>
    </xf>
    <xf numFmtId="0" fontId="39" fillId="20" borderId="72" xfId="0" applyFont="1" applyFill="1" applyBorder="1" applyAlignment="1">
      <alignment vertical="center"/>
    </xf>
    <xf numFmtId="2" fontId="1" fillId="0" borderId="3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73" xfId="0" applyNumberFormat="1" applyFont="1" applyBorder="1" applyAlignment="1">
      <alignment horizontal="center" vertical="center"/>
    </xf>
    <xf numFmtId="2" fontId="1" fillId="3" borderId="4" xfId="3" applyNumberFormat="1" applyFont="1" applyFill="1" applyBorder="1" applyAlignment="1">
      <alignment horizontal="center" vertical="center"/>
    </xf>
    <xf numFmtId="2" fontId="1" fillId="3" borderId="6" xfId="3" applyNumberFormat="1" applyFont="1" applyFill="1" applyBorder="1" applyAlignment="1">
      <alignment horizontal="center" vertical="center"/>
    </xf>
    <xf numFmtId="2" fontId="1" fillId="3" borderId="19" xfId="3" applyNumberFormat="1" applyFont="1" applyFill="1" applyBorder="1" applyAlignment="1">
      <alignment horizontal="center" vertical="center"/>
    </xf>
    <xf numFmtId="0" fontId="41" fillId="27" borderId="23" xfId="0" applyFont="1" applyFill="1" applyBorder="1" applyAlignment="1">
      <alignment horizontal="center" vertical="center"/>
    </xf>
    <xf numFmtId="0" fontId="41" fillId="27" borderId="70" xfId="0" applyFont="1" applyFill="1" applyBorder="1" applyAlignment="1">
      <alignment horizontal="center" vertical="center"/>
    </xf>
    <xf numFmtId="0" fontId="41" fillId="27" borderId="35" xfId="0" applyFont="1" applyFill="1" applyBorder="1" applyAlignment="1">
      <alignment horizontal="center" vertical="center"/>
    </xf>
    <xf numFmtId="0" fontId="1" fillId="26" borderId="56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26" borderId="72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" fillId="25" borderId="72" xfId="0" applyFont="1" applyFill="1" applyBorder="1" applyAlignment="1">
      <alignment horizontal="center" vertical="center"/>
    </xf>
    <xf numFmtId="0" fontId="41" fillId="27" borderId="24" xfId="0" applyFont="1" applyFill="1" applyBorder="1" applyAlignment="1">
      <alignment horizontal="center" vertical="center"/>
    </xf>
    <xf numFmtId="0" fontId="1" fillId="23" borderId="55" xfId="0" applyFont="1" applyFill="1" applyBorder="1" applyAlignment="1">
      <alignment horizontal="center" vertical="center"/>
    </xf>
    <xf numFmtId="0" fontId="1" fillId="23" borderId="32" xfId="0" applyFont="1" applyFill="1" applyBorder="1" applyAlignment="1">
      <alignment horizontal="center" vertical="center"/>
    </xf>
    <xf numFmtId="0" fontId="1" fillId="24" borderId="55" xfId="0" applyFont="1" applyFill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1" xfId="0" applyFont="1" applyFill="1" applyBorder="1" applyAlignment="1">
      <alignment horizontal="center" vertical="center"/>
    </xf>
    <xf numFmtId="0" fontId="1" fillId="26" borderId="33" xfId="0" applyFont="1" applyFill="1" applyBorder="1" applyAlignment="1">
      <alignment horizontal="center" vertical="center"/>
    </xf>
    <xf numFmtId="0" fontId="1" fillId="23" borderId="24" xfId="0" applyFont="1" applyFill="1" applyBorder="1" applyAlignment="1">
      <alignment horizontal="center" vertical="center"/>
    </xf>
    <xf numFmtId="0" fontId="1" fillId="26" borderId="23" xfId="0" applyFont="1" applyFill="1" applyBorder="1" applyAlignment="1">
      <alignment horizontal="center" vertical="center"/>
    </xf>
    <xf numFmtId="0" fontId="1" fillId="26" borderId="70" xfId="0" applyFont="1" applyFill="1" applyBorder="1" applyAlignment="1">
      <alignment horizontal="center" vertical="center"/>
    </xf>
    <xf numFmtId="0" fontId="1" fillId="26" borderId="3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1" fontId="1" fillId="5" borderId="21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20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1" fontId="1" fillId="18" borderId="40" xfId="0" applyNumberFormat="1" applyFont="1" applyFill="1" applyBorder="1" applyAlignment="1">
      <alignment horizontal="center" vertical="center"/>
    </xf>
    <xf numFmtId="2" fontId="1" fillId="16" borderId="6" xfId="3" applyNumberFormat="1" applyFont="1" applyFill="1" applyBorder="1" applyAlignment="1">
      <alignment horizontal="center" vertical="center"/>
    </xf>
    <xf numFmtId="2" fontId="1" fillId="16" borderId="0" xfId="0" applyNumberFormat="1" applyFont="1" applyFill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1" fillId="0" borderId="7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75" xfId="0" applyNumberFormat="1" applyFont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0" fontId="1" fillId="13" borderId="54" xfId="3" applyNumberFormat="1" applyFont="1" applyFill="1" applyBorder="1" applyAlignment="1">
      <alignment horizontal="center" vertical="center"/>
    </xf>
    <xf numFmtId="2" fontId="1" fillId="16" borderId="21" xfId="3" applyNumberFormat="1" applyFont="1" applyFill="1" applyBorder="1" applyAlignment="1">
      <alignment horizontal="center" vertical="center"/>
    </xf>
    <xf numFmtId="49" fontId="1" fillId="16" borderId="0" xfId="0" applyNumberFormat="1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164" fontId="1" fillId="18" borderId="5" xfId="0" applyNumberFormat="1" applyFont="1" applyFill="1" applyBorder="1" applyAlignment="1">
      <alignment horizontal="center" vertical="center"/>
    </xf>
    <xf numFmtId="2" fontId="1" fillId="18" borderId="17" xfId="0" applyNumberFormat="1" applyFont="1" applyFill="1" applyBorder="1" applyAlignment="1">
      <alignment horizontal="center" vertical="center"/>
    </xf>
    <xf numFmtId="2" fontId="1" fillId="18" borderId="61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10" fontId="1" fillId="0" borderId="14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2" fontId="1" fillId="0" borderId="2" xfId="0" applyNumberFormat="1" applyFont="1" applyBorder="1" applyAlignment="1">
      <alignment horizontal="center" vertical="center"/>
    </xf>
    <xf numFmtId="2" fontId="1" fillId="3" borderId="61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10" fontId="1" fillId="5" borderId="0" xfId="3" applyNumberFormat="1" applyFont="1" applyFill="1" applyBorder="1" applyAlignment="1">
      <alignment horizontal="left" vertical="center"/>
    </xf>
    <xf numFmtId="10" fontId="1" fillId="0" borderId="0" xfId="3" applyNumberFormat="1" applyFont="1" applyFill="1" applyBorder="1" applyAlignment="1">
      <alignment horizontal="left" vertical="center"/>
    </xf>
    <xf numFmtId="2" fontId="1" fillId="3" borderId="7" xfId="3" applyNumberFormat="1" applyFont="1" applyFill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10" fontId="1" fillId="0" borderId="51" xfId="3" applyNumberFormat="1" applyFon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0" fontId="43" fillId="0" borderId="0" xfId="0" applyFont="1"/>
    <xf numFmtId="0" fontId="0" fillId="0" borderId="0" xfId="0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6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49" fontId="44" fillId="0" borderId="22" xfId="0" applyNumberFormat="1" applyFont="1" applyBorder="1" applyAlignment="1">
      <alignment horizontal="center" vertical="center"/>
    </xf>
    <xf numFmtId="0" fontId="44" fillId="16" borderId="22" xfId="0" applyFont="1" applyFill="1" applyBorder="1" applyAlignment="1">
      <alignment horizontal="center" vertical="center"/>
    </xf>
    <xf numFmtId="0" fontId="44" fillId="0" borderId="22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44" fillId="7" borderId="22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44" fillId="0" borderId="58" xfId="0" applyNumberFormat="1" applyFont="1" applyBorder="1" applyAlignment="1">
      <alignment horizontal="center" vertical="center"/>
    </xf>
    <xf numFmtId="0" fontId="44" fillId="15" borderId="22" xfId="0" applyFont="1" applyFill="1" applyBorder="1" applyAlignment="1">
      <alignment horizontal="center" vertical="center"/>
    </xf>
    <xf numFmtId="0" fontId="44" fillId="0" borderId="41" xfId="0" applyFont="1" applyBorder="1" applyAlignment="1">
      <alignment horizontal="center" vertical="center"/>
    </xf>
    <xf numFmtId="49" fontId="44" fillId="0" borderId="5" xfId="0" applyNumberFormat="1" applyFont="1" applyBorder="1" applyAlignment="1">
      <alignment horizontal="center" vertical="center"/>
    </xf>
    <xf numFmtId="0" fontId="44" fillId="0" borderId="5" xfId="0" applyFont="1" applyBorder="1" applyAlignment="1">
      <alignment horizontal="center" vertical="center"/>
    </xf>
    <xf numFmtId="0" fontId="44" fillId="7" borderId="5" xfId="0" applyFont="1" applyFill="1" applyBorder="1" applyAlignment="1">
      <alignment horizontal="center" vertical="center"/>
    </xf>
    <xf numFmtId="49" fontId="44" fillId="0" borderId="8" xfId="0" applyNumberFormat="1" applyFont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/>
    </xf>
    <xf numFmtId="0" fontId="44" fillId="0" borderId="6" xfId="0" applyFont="1" applyBorder="1" applyAlignment="1">
      <alignment horizontal="center" vertical="center"/>
    </xf>
    <xf numFmtId="0" fontId="44" fillId="6" borderId="6" xfId="0" applyFont="1" applyFill="1" applyBorder="1" applyAlignment="1">
      <alignment horizontal="center" vertical="center"/>
    </xf>
    <xf numFmtId="49" fontId="44" fillId="0" borderId="6" xfId="0" applyNumberFormat="1" applyFont="1" applyBorder="1" applyAlignment="1">
      <alignment horizontal="center" vertical="center"/>
    </xf>
    <xf numFmtId="0" fontId="44" fillId="6" borderId="12" xfId="0" applyFont="1" applyFill="1" applyBorder="1" applyAlignment="1">
      <alignment horizontal="center" vertical="center"/>
    </xf>
    <xf numFmtId="0" fontId="44" fillId="0" borderId="57" xfId="0" applyFont="1" applyBorder="1" applyAlignment="1">
      <alignment horizontal="center" vertical="center"/>
    </xf>
    <xf numFmtId="0" fontId="44" fillId="18" borderId="57" xfId="0" applyFont="1" applyFill="1" applyBorder="1" applyAlignment="1">
      <alignment horizontal="center" vertical="center"/>
    </xf>
    <xf numFmtId="49" fontId="44" fillId="0" borderId="57" xfId="0" applyNumberFormat="1" applyFont="1" applyBorder="1" applyAlignment="1">
      <alignment horizontal="center" vertical="center"/>
    </xf>
    <xf numFmtId="0" fontId="44" fillId="28" borderId="57" xfId="0" applyFont="1" applyFill="1" applyBorder="1" applyAlignment="1">
      <alignment horizontal="center" vertical="center"/>
    </xf>
    <xf numFmtId="0" fontId="44" fillId="6" borderId="57" xfId="0" applyFont="1" applyFill="1" applyBorder="1" applyAlignment="1">
      <alignment horizontal="center" vertical="center"/>
    </xf>
    <xf numFmtId="0" fontId="44" fillId="29" borderId="57" xfId="0" applyFont="1" applyFill="1" applyBorder="1" applyAlignment="1">
      <alignment horizontal="center" vertical="center"/>
    </xf>
    <xf numFmtId="0" fontId="44" fillId="18" borderId="5" xfId="0" applyFont="1" applyFill="1" applyBorder="1" applyAlignment="1">
      <alignment horizontal="center" vertical="center"/>
    </xf>
    <xf numFmtId="0" fontId="44" fillId="28" borderId="5" xfId="0" applyFont="1" applyFill="1" applyBorder="1" applyAlignment="1">
      <alignment horizontal="center" vertical="center"/>
    </xf>
    <xf numFmtId="0" fontId="44" fillId="6" borderId="5" xfId="0" applyFont="1" applyFill="1" applyBorder="1" applyAlignment="1">
      <alignment horizontal="center" vertical="center"/>
    </xf>
    <xf numFmtId="0" fontId="44" fillId="29" borderId="5" xfId="0" applyFont="1" applyFill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4" fillId="6" borderId="13" xfId="0" applyFont="1" applyFill="1" applyBorder="1" applyAlignment="1">
      <alignment horizontal="center" vertical="center"/>
    </xf>
    <xf numFmtId="49" fontId="44" fillId="0" borderId="13" xfId="0" applyNumberFormat="1" applyFont="1" applyBorder="1" applyAlignment="1">
      <alignment horizontal="center" vertical="center"/>
    </xf>
    <xf numFmtId="0" fontId="44" fillId="28" borderId="13" xfId="0" applyFont="1" applyFill="1" applyBorder="1" applyAlignment="1">
      <alignment horizontal="center" vertical="center"/>
    </xf>
    <xf numFmtId="0" fontId="44" fillId="29" borderId="13" xfId="0" applyFont="1" applyFill="1" applyBorder="1" applyAlignment="1">
      <alignment horizontal="center" vertical="center"/>
    </xf>
    <xf numFmtId="0" fontId="44" fillId="11" borderId="22" xfId="0" applyFont="1" applyFill="1" applyBorder="1" applyAlignment="1">
      <alignment horizontal="center" vertical="center"/>
    </xf>
    <xf numFmtId="0" fontId="44" fillId="30" borderId="22" xfId="0" applyFont="1" applyFill="1" applyBorder="1" applyAlignment="1">
      <alignment horizontal="center" vertical="center"/>
    </xf>
    <xf numFmtId="0" fontId="45" fillId="25" borderId="70" xfId="0" applyFont="1" applyFill="1" applyBorder="1" applyAlignment="1">
      <alignment horizontal="center"/>
    </xf>
    <xf numFmtId="0" fontId="44" fillId="11" borderId="5" xfId="0" applyFont="1" applyFill="1" applyBorder="1" applyAlignment="1">
      <alignment horizontal="center" vertical="center"/>
    </xf>
    <xf numFmtId="0" fontId="44" fillId="30" borderId="5" xfId="0" applyFont="1" applyFill="1" applyBorder="1" applyAlignment="1">
      <alignment horizontal="center" vertical="center"/>
    </xf>
    <xf numFmtId="0" fontId="44" fillId="25" borderId="5" xfId="0" applyFont="1" applyFill="1" applyBorder="1" applyAlignment="1">
      <alignment horizontal="center" vertical="center"/>
    </xf>
    <xf numFmtId="0" fontId="44" fillId="11" borderId="13" xfId="0" applyFont="1" applyFill="1" applyBorder="1" applyAlignment="1">
      <alignment horizontal="center" vertical="center"/>
    </xf>
    <xf numFmtId="0" fontId="44" fillId="31" borderId="22" xfId="0" applyFont="1" applyFill="1" applyBorder="1" applyAlignment="1">
      <alignment horizontal="center" vertical="center"/>
    </xf>
    <xf numFmtId="0" fontId="44" fillId="10" borderId="22" xfId="0" applyFont="1" applyFill="1" applyBorder="1" applyAlignment="1">
      <alignment horizontal="center" vertical="center"/>
    </xf>
    <xf numFmtId="0" fontId="44" fillId="32" borderId="22" xfId="0" applyFont="1" applyFill="1" applyBorder="1" applyAlignment="1">
      <alignment horizontal="center" vertical="center"/>
    </xf>
    <xf numFmtId="0" fontId="44" fillId="31" borderId="5" xfId="0" applyFont="1" applyFill="1" applyBorder="1" applyAlignment="1">
      <alignment horizontal="center" vertical="center"/>
    </xf>
    <xf numFmtId="0" fontId="44" fillId="32" borderId="5" xfId="0" applyFont="1" applyFill="1" applyBorder="1" applyAlignment="1">
      <alignment horizontal="center" vertical="center"/>
    </xf>
    <xf numFmtId="0" fontId="44" fillId="8" borderId="22" xfId="0" applyFont="1" applyFill="1" applyBorder="1" applyAlignment="1">
      <alignment horizontal="center" vertical="center"/>
    </xf>
    <xf numFmtId="0" fontId="44" fillId="14" borderId="22" xfId="0" applyFont="1" applyFill="1" applyBorder="1" applyAlignment="1">
      <alignment horizontal="center" vertical="center"/>
    </xf>
    <xf numFmtId="0" fontId="44" fillId="33" borderId="22" xfId="0" applyFont="1" applyFill="1" applyBorder="1" applyAlignment="1">
      <alignment horizontal="center" vertical="center"/>
    </xf>
    <xf numFmtId="0" fontId="44" fillId="8" borderId="5" xfId="0" applyFont="1" applyFill="1" applyBorder="1" applyAlignment="1">
      <alignment horizontal="center" vertical="center"/>
    </xf>
    <xf numFmtId="0" fontId="44" fillId="14" borderId="5" xfId="0" applyFont="1" applyFill="1" applyBorder="1" applyAlignment="1">
      <alignment horizontal="center" vertical="center"/>
    </xf>
    <xf numFmtId="0" fontId="44" fillId="33" borderId="5" xfId="0" applyFont="1" applyFill="1" applyBorder="1" applyAlignment="1">
      <alignment horizontal="center" vertical="center"/>
    </xf>
    <xf numFmtId="0" fontId="44" fillId="14" borderId="13" xfId="0" applyFont="1" applyFill="1" applyBorder="1" applyAlignment="1">
      <alignment horizontal="center" vertical="center"/>
    </xf>
    <xf numFmtId="0" fontId="44" fillId="33" borderId="13" xfId="0" applyFont="1" applyFill="1" applyBorder="1" applyAlignment="1">
      <alignment horizontal="center" vertical="center"/>
    </xf>
    <xf numFmtId="0" fontId="44" fillId="14" borderId="6" xfId="0" applyFont="1" applyFill="1" applyBorder="1" applyAlignment="1">
      <alignment horizontal="center" vertical="center"/>
    </xf>
    <xf numFmtId="0" fontId="44" fillId="12" borderId="22" xfId="0" applyFont="1" applyFill="1" applyBorder="1" applyAlignment="1">
      <alignment horizontal="center" vertical="center"/>
    </xf>
    <xf numFmtId="0" fontId="44" fillId="3" borderId="22" xfId="0" applyFont="1" applyFill="1" applyBorder="1" applyAlignment="1">
      <alignment horizontal="center" vertical="center"/>
    </xf>
    <xf numFmtId="0" fontId="44" fillId="34" borderId="22" xfId="0" applyFont="1" applyFill="1" applyBorder="1" applyAlignment="1">
      <alignment horizontal="center" vertical="center"/>
    </xf>
    <xf numFmtId="0" fontId="44" fillId="12" borderId="5" xfId="0" applyFont="1" applyFill="1" applyBorder="1" applyAlignment="1">
      <alignment horizontal="center" vertical="center"/>
    </xf>
    <xf numFmtId="0" fontId="44" fillId="3" borderId="5" xfId="0" applyFont="1" applyFill="1" applyBorder="1" applyAlignment="1">
      <alignment horizontal="center" vertical="center"/>
    </xf>
    <xf numFmtId="0" fontId="44" fillId="34" borderId="5" xfId="0" applyFont="1" applyFill="1" applyBorder="1" applyAlignment="1">
      <alignment horizontal="center" vertical="center"/>
    </xf>
    <xf numFmtId="0" fontId="44" fillId="34" borderId="13" xfId="0" applyFont="1" applyFill="1" applyBorder="1" applyAlignment="1">
      <alignment horizontal="center" vertical="center"/>
    </xf>
    <xf numFmtId="0" fontId="44" fillId="35" borderId="22" xfId="0" applyFont="1" applyFill="1" applyBorder="1" applyAlignment="1">
      <alignment horizontal="center" vertical="center"/>
    </xf>
    <xf numFmtId="0" fontId="44" fillId="36" borderId="22" xfId="0" applyFont="1" applyFill="1" applyBorder="1" applyAlignment="1">
      <alignment horizontal="center" vertical="center"/>
    </xf>
    <xf numFmtId="0" fontId="44" fillId="37" borderId="22" xfId="0" applyFont="1" applyFill="1" applyBorder="1" applyAlignment="1">
      <alignment horizontal="center" vertical="center"/>
    </xf>
    <xf numFmtId="0" fontId="44" fillId="35" borderId="5" xfId="0" applyFont="1" applyFill="1" applyBorder="1" applyAlignment="1">
      <alignment horizontal="center" vertical="center"/>
    </xf>
    <xf numFmtId="0" fontId="44" fillId="36" borderId="5" xfId="0" applyFont="1" applyFill="1" applyBorder="1" applyAlignment="1">
      <alignment horizontal="center" vertical="center"/>
    </xf>
    <xf numFmtId="0" fontId="44" fillId="37" borderId="5" xfId="0" applyFont="1" applyFill="1" applyBorder="1" applyAlignment="1">
      <alignment horizontal="center" vertical="center"/>
    </xf>
    <xf numFmtId="0" fontId="45" fillId="0" borderId="1" xfId="0" applyFont="1" applyBorder="1"/>
    <xf numFmtId="0" fontId="45" fillId="0" borderId="10" xfId="0" applyFont="1" applyBorder="1"/>
    <xf numFmtId="0" fontId="45" fillId="0" borderId="10" xfId="0" applyFont="1" applyBorder="1" applyAlignment="1">
      <alignment horizontal="center"/>
    </xf>
    <xf numFmtId="0" fontId="45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4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1" fillId="16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44" fillId="16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44" fillId="13" borderId="22" xfId="0" applyFont="1" applyFill="1" applyBorder="1" applyAlignment="1">
      <alignment horizontal="center" vertical="center"/>
    </xf>
    <xf numFmtId="0" fontId="44" fillId="13" borderId="5" xfId="0" applyFont="1" applyFill="1" applyBorder="1" applyAlignment="1">
      <alignment horizontal="center" vertical="center"/>
    </xf>
    <xf numFmtId="1" fontId="1" fillId="12" borderId="58" xfId="0" applyNumberFormat="1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vertical="center"/>
    </xf>
    <xf numFmtId="2" fontId="12" fillId="0" borderId="64" xfId="10" applyNumberFormat="1" applyFont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2" fontId="1" fillId="5" borderId="22" xfId="3" applyNumberFormat="1" applyFont="1" applyFill="1" applyBorder="1" applyAlignment="1">
      <alignment horizontal="center" vertical="center"/>
    </xf>
    <xf numFmtId="2" fontId="1" fillId="5" borderId="40" xfId="3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left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12" fillId="0" borderId="20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2" fontId="12" fillId="0" borderId="40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2" fontId="12" fillId="0" borderId="58" xfId="0" applyNumberFormat="1" applyFont="1" applyBorder="1" applyAlignment="1">
      <alignment horizontal="center" vertical="center"/>
    </xf>
    <xf numFmtId="10" fontId="1" fillId="0" borderId="7" xfId="0" applyNumberFormat="1" applyFont="1" applyBorder="1" applyAlignment="1">
      <alignment horizontal="center" vertical="center"/>
    </xf>
    <xf numFmtId="2" fontId="12" fillId="0" borderId="41" xfId="0" applyNumberFormat="1" applyFont="1" applyBorder="1" applyAlignment="1">
      <alignment horizontal="center" vertical="center"/>
    </xf>
    <xf numFmtId="2" fontId="1" fillId="3" borderId="20" xfId="0" applyNumberFormat="1" applyFont="1" applyFill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10" fontId="1" fillId="0" borderId="43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43" fontId="16" fillId="6" borderId="5" xfId="491" applyFont="1" applyFill="1" applyBorder="1" applyAlignment="1">
      <alignment horizontal="left" vertical="top"/>
    </xf>
    <xf numFmtId="2" fontId="16" fillId="6" borderId="17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59" xfId="0" applyFill="1" applyBorder="1" applyAlignment="1">
      <alignment horizontal="center" vertical="center"/>
    </xf>
    <xf numFmtId="2" fontId="16" fillId="6" borderId="61" xfId="0" applyNumberFormat="1" applyFont="1" applyFill="1" applyBorder="1" applyAlignment="1">
      <alignment horizontal="center" vertical="top"/>
    </xf>
    <xf numFmtId="2" fontId="1" fillId="0" borderId="4" xfId="10" applyNumberFormat="1" applyBorder="1" applyAlignment="1">
      <alignment horizontal="center" vertical="center"/>
    </xf>
    <xf numFmtId="2" fontId="1" fillId="0" borderId="6" xfId="10" applyNumberForma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2" fontId="1" fillId="13" borderId="52" xfId="3" applyNumberFormat="1" applyFont="1" applyFill="1" applyBorder="1" applyAlignment="1">
      <alignment horizontal="center" vertical="center"/>
    </xf>
    <xf numFmtId="2" fontId="16" fillId="6" borderId="2" xfId="0" applyNumberFormat="1" applyFont="1" applyFill="1" applyBorder="1" applyAlignment="1">
      <alignment horizontal="center" vertical="top"/>
    </xf>
    <xf numFmtId="2" fontId="16" fillId="6" borderId="50" xfId="0" applyNumberFormat="1" applyFont="1" applyFill="1" applyBorder="1" applyAlignment="1">
      <alignment horizontal="center" vertical="top"/>
    </xf>
    <xf numFmtId="2" fontId="16" fillId="6" borderId="64" xfId="0" applyNumberFormat="1" applyFont="1" applyFill="1" applyBorder="1" applyAlignment="1">
      <alignment horizontal="center"/>
    </xf>
    <xf numFmtId="2" fontId="16" fillId="6" borderId="2" xfId="0" applyNumberFormat="1" applyFont="1" applyFill="1" applyBorder="1" applyAlignment="1">
      <alignment horizontal="center"/>
    </xf>
    <xf numFmtId="2" fontId="16" fillId="6" borderId="17" xfId="0" applyNumberFormat="1" applyFont="1" applyFill="1" applyBorder="1" applyAlignment="1">
      <alignment horizontal="center"/>
    </xf>
    <xf numFmtId="10" fontId="1" fillId="0" borderId="52" xfId="0" applyNumberFormat="1" applyFont="1" applyBorder="1" applyAlignment="1">
      <alignment horizontal="center" vertical="center"/>
    </xf>
    <xf numFmtId="10" fontId="1" fillId="0" borderId="4" xfId="3" applyNumberFormat="1" applyBorder="1" applyAlignment="1">
      <alignment horizontal="center" vertical="center"/>
    </xf>
    <xf numFmtId="10" fontId="1" fillId="0" borderId="6" xfId="3" applyNumberForma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49" fillId="6" borderId="5" xfId="0" applyFont="1" applyFill="1" applyBorder="1" applyAlignment="1">
      <alignment horizontal="center" vertical="top"/>
    </xf>
    <xf numFmtId="164" fontId="1" fillId="0" borderId="61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0" fontId="33" fillId="17" borderId="72" xfId="0" applyFont="1" applyFill="1" applyBorder="1" applyAlignment="1">
      <alignment horizontal="center" vertical="center"/>
    </xf>
    <xf numFmtId="0" fontId="49" fillId="6" borderId="20" xfId="0" applyFont="1" applyFill="1" applyBorder="1" applyAlignment="1">
      <alignment horizontal="center" vertical="top"/>
    </xf>
    <xf numFmtId="0" fontId="49" fillId="6" borderId="2" xfId="0" applyFont="1" applyFill="1" applyBorder="1" applyAlignment="1">
      <alignment horizontal="center" vertical="top"/>
    </xf>
    <xf numFmtId="0" fontId="49" fillId="6" borderId="17" xfId="0" applyFont="1" applyFill="1" applyBorder="1" applyAlignment="1">
      <alignment horizontal="center" vertical="top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 vertical="top"/>
    </xf>
    <xf numFmtId="2" fontId="16" fillId="6" borderId="63" xfId="0" applyNumberFormat="1" applyFont="1" applyFill="1" applyBorder="1" applyAlignment="1">
      <alignment horizontal="center"/>
    </xf>
    <xf numFmtId="1" fontId="16" fillId="6" borderId="2" xfId="0" applyNumberFormat="1" applyFont="1" applyFill="1" applyBorder="1" applyAlignment="1">
      <alignment horizontal="center" vertical="top"/>
    </xf>
    <xf numFmtId="1" fontId="16" fillId="6" borderId="5" xfId="0" applyNumberFormat="1" applyFont="1" applyFill="1" applyBorder="1" applyAlignment="1">
      <alignment horizontal="center" vertical="top"/>
    </xf>
    <xf numFmtId="1" fontId="16" fillId="6" borderId="17" xfId="0" applyNumberFormat="1" applyFont="1" applyFill="1" applyBorder="1" applyAlignment="1">
      <alignment horizontal="center" vertical="top"/>
    </xf>
    <xf numFmtId="0" fontId="49" fillId="6" borderId="53" xfId="0" applyFont="1" applyFill="1" applyBorder="1" applyAlignment="1">
      <alignment horizontal="center" vertical="top"/>
    </xf>
    <xf numFmtId="2" fontId="16" fillId="6" borderId="6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4" fontId="1" fillId="0" borderId="25" xfId="0" applyNumberFormat="1" applyFont="1" applyBorder="1" applyAlignment="1">
      <alignment horizontal="center" vertical="center"/>
    </xf>
    <xf numFmtId="164" fontId="1" fillId="0" borderId="50" xfId="0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2" fontId="1" fillId="3" borderId="68" xfId="3" applyNumberFormat="1" applyFont="1" applyFill="1" applyBorder="1" applyAlignment="1">
      <alignment horizontal="center" vertical="center"/>
    </xf>
    <xf numFmtId="0" fontId="49" fillId="6" borderId="64" xfId="0" applyFont="1" applyFill="1" applyBorder="1" applyAlignment="1">
      <alignment horizontal="center" vertical="top"/>
    </xf>
    <xf numFmtId="165" fontId="1" fillId="0" borderId="2" xfId="3" applyNumberFormat="1" applyFont="1" applyBorder="1" applyAlignment="1">
      <alignment horizontal="center" vertical="center"/>
    </xf>
    <xf numFmtId="165" fontId="1" fillId="0" borderId="5" xfId="3" applyNumberFormat="1" applyFont="1" applyBorder="1" applyAlignment="1">
      <alignment horizontal="center" vertical="center"/>
    </xf>
    <xf numFmtId="165" fontId="1" fillId="0" borderId="17" xfId="3" applyNumberFormat="1" applyFont="1" applyBorder="1" applyAlignment="1">
      <alignment horizontal="center" vertical="center"/>
    </xf>
    <xf numFmtId="165" fontId="1" fillId="0" borderId="50" xfId="3" applyNumberFormat="1" applyFont="1" applyBorder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5" xfId="3" applyNumberFormat="1" applyBorder="1" applyAlignment="1">
      <alignment horizontal="center" vertical="center"/>
    </xf>
    <xf numFmtId="165" fontId="1" fillId="0" borderId="17" xfId="3" applyNumberFormat="1" applyBorder="1" applyAlignment="1">
      <alignment horizontal="center" vertical="center"/>
    </xf>
    <xf numFmtId="165" fontId="19" fillId="0" borderId="61" xfId="3" applyNumberFormat="1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14" fontId="1" fillId="0" borderId="2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1" fontId="16" fillId="6" borderId="20" xfId="0" applyNumberFormat="1" applyFont="1" applyFill="1" applyBorder="1" applyAlignment="1">
      <alignment horizontal="center" vertical="top"/>
    </xf>
    <xf numFmtId="165" fontId="1" fillId="0" borderId="20" xfId="3" applyNumberFormat="1" applyFont="1" applyBorder="1" applyAlignment="1">
      <alignment horizontal="center" vertical="center"/>
    </xf>
    <xf numFmtId="2" fontId="1" fillId="0" borderId="69" xfId="0" applyNumberFormat="1" applyFont="1" applyBorder="1" applyAlignment="1">
      <alignment horizontal="center" vertical="center"/>
    </xf>
    <xf numFmtId="164" fontId="1" fillId="0" borderId="43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2" fontId="16" fillId="6" borderId="20" xfId="0" applyNumberFormat="1" applyFont="1" applyFill="1" applyBorder="1" applyAlignment="1">
      <alignment horizont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49" fillId="6" borderId="20" xfId="0" applyNumberFormat="1" applyFont="1" applyFill="1" applyBorder="1" applyAlignment="1">
      <alignment horizontal="center" vertical="top"/>
    </xf>
    <xf numFmtId="2" fontId="49" fillId="6" borderId="5" xfId="0" applyNumberFormat="1" applyFont="1" applyFill="1" applyBorder="1" applyAlignment="1">
      <alignment horizontal="center" vertical="top"/>
    </xf>
    <xf numFmtId="2" fontId="49" fillId="6" borderId="17" xfId="0" applyNumberFormat="1" applyFont="1" applyFill="1" applyBorder="1" applyAlignment="1">
      <alignment horizontal="center" vertical="top"/>
    </xf>
    <xf numFmtId="2" fontId="49" fillId="6" borderId="2" xfId="0" applyNumberFormat="1" applyFont="1" applyFill="1" applyBorder="1" applyAlignment="1">
      <alignment horizontal="center" vertical="top"/>
    </xf>
    <xf numFmtId="2" fontId="49" fillId="6" borderId="61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 vertical="top"/>
    </xf>
    <xf numFmtId="2" fontId="19" fillId="6" borderId="5" xfId="0" applyNumberFormat="1" applyFont="1" applyFill="1" applyBorder="1" applyAlignment="1">
      <alignment horizontal="center" vertical="top"/>
    </xf>
    <xf numFmtId="2" fontId="19" fillId="6" borderId="17" xfId="0" applyNumberFormat="1" applyFont="1" applyFill="1" applyBorder="1" applyAlignment="1">
      <alignment horizontal="center" vertical="top"/>
    </xf>
    <xf numFmtId="2" fontId="19" fillId="6" borderId="2" xfId="0" applyNumberFormat="1" applyFont="1" applyFill="1" applyBorder="1" applyAlignment="1">
      <alignment horizontal="center" vertical="top"/>
    </xf>
    <xf numFmtId="2" fontId="19" fillId="6" borderId="61" xfId="0" applyNumberFormat="1" applyFont="1" applyFill="1" applyBorder="1" applyAlignment="1">
      <alignment horizontal="center" vertical="top"/>
    </xf>
    <xf numFmtId="1" fontId="19" fillId="6" borderId="20" xfId="0" applyNumberFormat="1" applyFont="1" applyFill="1" applyBorder="1" applyAlignment="1">
      <alignment horizontal="center" vertical="top"/>
    </xf>
    <xf numFmtId="1" fontId="19" fillId="6" borderId="5" xfId="0" applyNumberFormat="1" applyFont="1" applyFill="1" applyBorder="1" applyAlignment="1">
      <alignment horizontal="center" vertical="top"/>
    </xf>
    <xf numFmtId="1" fontId="19" fillId="6" borderId="17" xfId="0" applyNumberFormat="1" applyFont="1" applyFill="1" applyBorder="1" applyAlignment="1">
      <alignment horizontal="center" vertical="top"/>
    </xf>
    <xf numFmtId="1" fontId="19" fillId="6" borderId="2" xfId="0" applyNumberFormat="1" applyFont="1" applyFill="1" applyBorder="1" applyAlignment="1">
      <alignment horizontal="center" vertical="top"/>
    </xf>
    <xf numFmtId="2" fontId="19" fillId="6" borderId="20" xfId="0" applyNumberFormat="1" applyFont="1" applyFill="1" applyBorder="1" applyAlignment="1">
      <alignment horizontal="center"/>
    </xf>
    <xf numFmtId="2" fontId="19" fillId="6" borderId="5" xfId="0" applyNumberFormat="1" applyFont="1" applyFill="1" applyBorder="1" applyAlignment="1">
      <alignment horizontal="center"/>
    </xf>
    <xf numFmtId="2" fontId="19" fillId="6" borderId="17" xfId="0" applyNumberFormat="1" applyFont="1" applyFill="1" applyBorder="1" applyAlignment="1">
      <alignment horizontal="center"/>
    </xf>
    <xf numFmtId="2" fontId="19" fillId="6" borderId="63" xfId="0" applyNumberFormat="1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 vertical="top"/>
    </xf>
    <xf numFmtId="0" fontId="19" fillId="6" borderId="5" xfId="0" applyFont="1" applyFill="1" applyBorder="1" applyAlignment="1">
      <alignment horizontal="center" vertical="top"/>
    </xf>
    <xf numFmtId="0" fontId="19" fillId="6" borderId="17" xfId="0" applyFont="1" applyFill="1" applyBorder="1" applyAlignment="1">
      <alignment horizontal="center" vertical="top"/>
    </xf>
    <xf numFmtId="0" fontId="33" fillId="17" borderId="24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9" fontId="1" fillId="0" borderId="20" xfId="3" applyFont="1" applyBorder="1" applyAlignment="1">
      <alignment horizontal="center" vertical="center"/>
    </xf>
    <xf numFmtId="9" fontId="1" fillId="0" borderId="5" xfId="3" applyFont="1" applyBorder="1" applyAlignment="1">
      <alignment horizontal="center" vertical="center"/>
    </xf>
    <xf numFmtId="9" fontId="1" fillId="0" borderId="17" xfId="3" applyFont="1" applyBorder="1" applyAlignment="1">
      <alignment horizontal="center" vertical="center"/>
    </xf>
    <xf numFmtId="9" fontId="1" fillId="0" borderId="2" xfId="3" applyFont="1" applyBorder="1" applyAlignment="1">
      <alignment horizontal="center" vertical="center"/>
    </xf>
    <xf numFmtId="9" fontId="1" fillId="0" borderId="50" xfId="3" applyFont="1" applyBorder="1" applyAlignment="1">
      <alignment horizontal="center" vertical="center"/>
    </xf>
    <xf numFmtId="9" fontId="1" fillId="0" borderId="20" xfId="3" applyBorder="1" applyAlignment="1">
      <alignment horizontal="center" vertical="center"/>
    </xf>
    <xf numFmtId="9" fontId="1" fillId="0" borderId="5" xfId="3" applyBorder="1" applyAlignment="1">
      <alignment horizontal="center" vertical="center"/>
    </xf>
    <xf numFmtId="9" fontId="1" fillId="0" borderId="17" xfId="3" applyBorder="1" applyAlignment="1">
      <alignment horizontal="center" vertical="center"/>
    </xf>
    <xf numFmtId="9" fontId="19" fillId="0" borderId="61" xfId="3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4" fillId="0" borderId="18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3" borderId="76" xfId="0" applyFont="1" applyFill="1" applyBorder="1" applyAlignment="1">
      <alignment horizontal="center" vertical="center"/>
    </xf>
    <xf numFmtId="0" fontId="14" fillId="3" borderId="63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31" fillId="4" borderId="44" xfId="0" applyFont="1" applyFill="1" applyBorder="1" applyAlignment="1">
      <alignment horizontal="center" vertical="center"/>
    </xf>
    <xf numFmtId="0" fontId="31" fillId="4" borderId="34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61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3" fillId="17" borderId="24" xfId="0" applyFont="1" applyFill="1" applyBorder="1" applyAlignment="1">
      <alignment horizontal="center" vertical="center"/>
    </xf>
    <xf numFmtId="0" fontId="33" fillId="17" borderId="63" xfId="0" applyFont="1" applyFill="1" applyBorder="1" applyAlignment="1">
      <alignment horizontal="center" vertical="center"/>
    </xf>
    <xf numFmtId="0" fontId="31" fillId="4" borderId="23" xfId="0" applyFont="1" applyFill="1" applyBorder="1" applyAlignment="1">
      <alignment horizontal="center" vertical="center"/>
    </xf>
    <xf numFmtId="0" fontId="31" fillId="4" borderId="70" xfId="0" applyFont="1" applyFill="1" applyBorder="1" applyAlignment="1">
      <alignment horizontal="center" vertical="center"/>
    </xf>
    <xf numFmtId="0" fontId="31" fillId="4" borderId="35" xfId="0" applyFont="1" applyFill="1" applyBorder="1" applyAlignment="1">
      <alignment horizontal="center" vertical="center"/>
    </xf>
    <xf numFmtId="0" fontId="44" fillId="0" borderId="36" xfId="0" applyFont="1" applyBorder="1" applyAlignment="1">
      <alignment horizontal="center" vertical="center"/>
    </xf>
    <xf numFmtId="0" fontId="44" fillId="0" borderId="75" xfId="0" applyFont="1" applyBorder="1" applyAlignment="1">
      <alignment horizontal="center" vertical="center"/>
    </xf>
    <xf numFmtId="0" fontId="44" fillId="0" borderId="73" xfId="0" applyFont="1" applyBorder="1" applyAlignment="1">
      <alignment horizontal="center" vertical="center"/>
    </xf>
    <xf numFmtId="0" fontId="44" fillId="0" borderId="38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16" borderId="26" xfId="0" applyFont="1" applyFill="1" applyBorder="1" applyAlignment="1">
      <alignment horizontal="center" vertical="center"/>
    </xf>
    <xf numFmtId="0" fontId="44" fillId="16" borderId="74" xfId="0" applyFont="1" applyFill="1" applyBorder="1" applyAlignment="1">
      <alignment horizontal="center" vertical="center"/>
    </xf>
    <xf numFmtId="0" fontId="44" fillId="16" borderId="31" xfId="0" applyFont="1" applyFill="1" applyBorder="1" applyAlignment="1">
      <alignment horizontal="center" vertical="center"/>
    </xf>
    <xf numFmtId="0" fontId="44" fillId="0" borderId="38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31" borderId="26" xfId="0" applyFont="1" applyFill="1" applyBorder="1" applyAlignment="1">
      <alignment horizontal="center" vertical="center"/>
    </xf>
    <xf numFmtId="0" fontId="44" fillId="31" borderId="74" xfId="0" applyFont="1" applyFill="1" applyBorder="1" applyAlignment="1">
      <alignment horizontal="center" vertical="center"/>
    </xf>
    <xf numFmtId="0" fontId="44" fillId="31" borderId="31" xfId="0" applyFont="1" applyFill="1" applyBorder="1" applyAlignment="1">
      <alignment horizontal="center" vertical="center"/>
    </xf>
    <xf numFmtId="0" fontId="44" fillId="10" borderId="26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0" fontId="44" fillId="10" borderId="31" xfId="0" applyFont="1" applyFill="1" applyBorder="1" applyAlignment="1">
      <alignment horizontal="center" vertical="center"/>
    </xf>
    <xf numFmtId="0" fontId="44" fillId="11" borderId="26" xfId="0" applyFont="1" applyFill="1" applyBorder="1" applyAlignment="1">
      <alignment horizontal="center" vertical="center"/>
    </xf>
    <xf numFmtId="0" fontId="44" fillId="11" borderId="74" xfId="0" applyFont="1" applyFill="1" applyBorder="1" applyAlignment="1">
      <alignment horizontal="center" vertical="center"/>
    </xf>
    <xf numFmtId="0" fontId="44" fillId="11" borderId="31" xfId="0" applyFont="1" applyFill="1" applyBorder="1" applyAlignment="1">
      <alignment horizontal="center" vertical="center"/>
    </xf>
    <xf numFmtId="0" fontId="44" fillId="30" borderId="26" xfId="0" applyFont="1" applyFill="1" applyBorder="1" applyAlignment="1">
      <alignment horizontal="center" vertical="center"/>
    </xf>
    <xf numFmtId="0" fontId="44" fillId="30" borderId="74" xfId="0" applyFont="1" applyFill="1" applyBorder="1" applyAlignment="1">
      <alignment horizontal="center" vertical="center"/>
    </xf>
    <xf numFmtId="0" fontId="44" fillId="30" borderId="31" xfId="0" applyFont="1" applyFill="1" applyBorder="1" applyAlignment="1">
      <alignment horizontal="center" vertical="center"/>
    </xf>
    <xf numFmtId="0" fontId="44" fillId="8" borderId="26" xfId="0" applyFont="1" applyFill="1" applyBorder="1" applyAlignment="1">
      <alignment horizontal="center" vertical="center"/>
    </xf>
    <xf numFmtId="0" fontId="44" fillId="8" borderId="74" xfId="0" applyFont="1" applyFill="1" applyBorder="1" applyAlignment="1">
      <alignment horizontal="center" vertical="center"/>
    </xf>
    <xf numFmtId="0" fontId="44" fillId="8" borderId="31" xfId="0" applyFont="1" applyFill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0" fontId="42" fillId="0" borderId="44" xfId="0" applyFont="1" applyBorder="1" applyAlignment="1">
      <alignment horizontal="center" vertical="center"/>
    </xf>
    <xf numFmtId="0" fontId="42" fillId="0" borderId="34" xfId="0" applyFont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4" fillId="7" borderId="26" xfId="0" applyFont="1" applyFill="1" applyBorder="1" applyAlignment="1">
      <alignment horizontal="center" vertical="center"/>
    </xf>
    <xf numFmtId="0" fontId="44" fillId="7" borderId="74" xfId="0" applyFont="1" applyFill="1" applyBorder="1" applyAlignment="1">
      <alignment horizontal="center" vertical="center"/>
    </xf>
    <xf numFmtId="0" fontId="44" fillId="7" borderId="31" xfId="0" applyFont="1" applyFill="1" applyBorder="1" applyAlignment="1">
      <alignment horizontal="center" vertical="center"/>
    </xf>
    <xf numFmtId="0" fontId="33" fillId="17" borderId="72" xfId="0" applyFont="1" applyFill="1" applyBorder="1" applyAlignment="1">
      <alignment horizontal="center" vertical="center"/>
    </xf>
    <xf numFmtId="0" fontId="33" fillId="17" borderId="33" xfId="0" applyFont="1" applyFill="1" applyBorder="1" applyAlignment="1">
      <alignment horizontal="center" vertical="center"/>
    </xf>
    <xf numFmtId="0" fontId="44" fillId="25" borderId="26" xfId="0" applyFont="1" applyFill="1" applyBorder="1" applyAlignment="1">
      <alignment horizontal="center" vertical="center"/>
    </xf>
    <xf numFmtId="0" fontId="44" fillId="25" borderId="74" xfId="0" applyFont="1" applyFill="1" applyBorder="1" applyAlignment="1">
      <alignment horizontal="center" vertical="center"/>
    </xf>
    <xf numFmtId="0" fontId="44" fillId="25" borderId="31" xfId="0" applyFont="1" applyFill="1" applyBorder="1" applyAlignment="1">
      <alignment horizontal="center" vertical="center"/>
    </xf>
    <xf numFmtId="0" fontId="44" fillId="32" borderId="26" xfId="0" applyFont="1" applyFill="1" applyBorder="1" applyAlignment="1">
      <alignment horizontal="center" vertical="center"/>
    </xf>
    <xf numFmtId="0" fontId="44" fillId="32" borderId="74" xfId="0" applyFont="1" applyFill="1" applyBorder="1" applyAlignment="1">
      <alignment horizontal="center" vertical="center"/>
    </xf>
    <xf numFmtId="0" fontId="44" fillId="32" borderId="31" xfId="0" applyFont="1" applyFill="1" applyBorder="1" applyAlignment="1">
      <alignment horizontal="center" vertical="center"/>
    </xf>
    <xf numFmtId="0" fontId="44" fillId="15" borderId="26" xfId="0" applyFont="1" applyFill="1" applyBorder="1" applyAlignment="1">
      <alignment horizontal="center" vertical="center"/>
    </xf>
    <xf numFmtId="0" fontId="44" fillId="15" borderId="74" xfId="0" applyFont="1" applyFill="1" applyBorder="1" applyAlignment="1">
      <alignment horizontal="center" vertical="center"/>
    </xf>
    <xf numFmtId="0" fontId="44" fillId="15" borderId="31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3" fillId="17" borderId="55" xfId="0" applyFont="1" applyFill="1" applyBorder="1" applyAlignment="1">
      <alignment horizontal="center" vertical="center"/>
    </xf>
    <xf numFmtId="0" fontId="33" fillId="17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4" fillId="18" borderId="26" xfId="0" applyFont="1" applyFill="1" applyBorder="1" applyAlignment="1">
      <alignment horizontal="center" vertical="center"/>
    </xf>
    <xf numFmtId="0" fontId="44" fillId="18" borderId="74" xfId="0" applyFont="1" applyFill="1" applyBorder="1" applyAlignment="1">
      <alignment horizontal="center" vertical="center"/>
    </xf>
    <xf numFmtId="0" fontId="44" fillId="18" borderId="31" xfId="0" applyFont="1" applyFill="1" applyBorder="1" applyAlignment="1">
      <alignment horizontal="center" vertical="center"/>
    </xf>
    <xf numFmtId="0" fontId="44" fillId="28" borderId="26" xfId="0" applyFont="1" applyFill="1" applyBorder="1" applyAlignment="1">
      <alignment horizontal="center" vertical="center"/>
    </xf>
    <xf numFmtId="0" fontId="44" fillId="28" borderId="74" xfId="0" applyFont="1" applyFill="1" applyBorder="1" applyAlignment="1">
      <alignment horizontal="center" vertical="center"/>
    </xf>
    <xf numFmtId="0" fontId="44" fillId="28" borderId="31" xfId="0" applyFont="1" applyFill="1" applyBorder="1" applyAlignment="1">
      <alignment horizontal="center" vertical="center"/>
    </xf>
    <xf numFmtId="0" fontId="44" fillId="29" borderId="26" xfId="0" applyFont="1" applyFill="1" applyBorder="1" applyAlignment="1">
      <alignment horizontal="center" vertical="center"/>
    </xf>
    <xf numFmtId="0" fontId="44" fillId="29" borderId="74" xfId="0" applyFont="1" applyFill="1" applyBorder="1" applyAlignment="1">
      <alignment horizontal="center" vertical="center"/>
    </xf>
    <xf numFmtId="0" fontId="44" fillId="14" borderId="26" xfId="0" applyFont="1" applyFill="1" applyBorder="1" applyAlignment="1">
      <alignment horizontal="center" vertical="center"/>
    </xf>
    <xf numFmtId="0" fontId="44" fillId="14" borderId="74" xfId="0" applyFont="1" applyFill="1" applyBorder="1" applyAlignment="1">
      <alignment horizontal="center" vertical="center"/>
    </xf>
    <xf numFmtId="0" fontId="44" fillId="14" borderId="31" xfId="0" applyFont="1" applyFill="1" applyBorder="1" applyAlignment="1">
      <alignment horizontal="center" vertical="center"/>
    </xf>
    <xf numFmtId="0" fontId="44" fillId="33" borderId="26" xfId="0" applyFont="1" applyFill="1" applyBorder="1" applyAlignment="1">
      <alignment horizontal="center" vertical="center"/>
    </xf>
    <xf numFmtId="0" fontId="44" fillId="33" borderId="74" xfId="0" applyFont="1" applyFill="1" applyBorder="1" applyAlignment="1">
      <alignment horizontal="center" vertical="center"/>
    </xf>
    <xf numFmtId="0" fontId="44" fillId="12" borderId="26" xfId="0" applyFont="1" applyFill="1" applyBorder="1" applyAlignment="1">
      <alignment horizontal="center" vertical="center"/>
    </xf>
    <xf numFmtId="0" fontId="44" fillId="12" borderId="74" xfId="0" applyFont="1" applyFill="1" applyBorder="1" applyAlignment="1">
      <alignment horizontal="center" vertical="center"/>
    </xf>
    <xf numFmtId="0" fontId="44" fillId="12" borderId="31" xfId="0" applyFont="1" applyFill="1" applyBorder="1" applyAlignment="1">
      <alignment horizontal="center" vertical="center"/>
    </xf>
    <xf numFmtId="0" fontId="44" fillId="3" borderId="26" xfId="0" applyFont="1" applyFill="1" applyBorder="1" applyAlignment="1">
      <alignment horizontal="center" vertical="center"/>
    </xf>
    <xf numFmtId="0" fontId="44" fillId="3" borderId="74" xfId="0" applyFont="1" applyFill="1" applyBorder="1" applyAlignment="1">
      <alignment horizontal="center" vertical="center"/>
    </xf>
    <xf numFmtId="0" fontId="44" fillId="3" borderId="31" xfId="0" applyFont="1" applyFill="1" applyBorder="1" applyAlignment="1">
      <alignment horizontal="center" vertical="center"/>
    </xf>
    <xf numFmtId="0" fontId="44" fillId="37" borderId="26" xfId="0" applyFont="1" applyFill="1" applyBorder="1" applyAlignment="1">
      <alignment horizontal="center" vertical="center"/>
    </xf>
    <xf numFmtId="0" fontId="44" fillId="37" borderId="74" xfId="0" applyFont="1" applyFill="1" applyBorder="1" applyAlignment="1">
      <alignment horizontal="center" vertical="center"/>
    </xf>
    <xf numFmtId="0" fontId="44" fillId="34" borderId="26" xfId="0" applyFont="1" applyFill="1" applyBorder="1" applyAlignment="1">
      <alignment horizontal="center" vertical="center"/>
    </xf>
    <xf numFmtId="0" fontId="44" fillId="34" borderId="74" xfId="0" applyFont="1" applyFill="1" applyBorder="1" applyAlignment="1">
      <alignment horizontal="center" vertical="center"/>
    </xf>
    <xf numFmtId="0" fontId="44" fillId="34" borderId="31" xfId="0" applyFont="1" applyFill="1" applyBorder="1" applyAlignment="1">
      <alignment horizontal="center" vertical="center"/>
    </xf>
    <xf numFmtId="0" fontId="33" fillId="17" borderId="35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28" xfId="0" applyFont="1" applyFill="1" applyBorder="1" applyAlignment="1">
      <alignment horizontal="center" vertical="center"/>
    </xf>
    <xf numFmtId="0" fontId="44" fillId="35" borderId="26" xfId="0" applyFont="1" applyFill="1" applyBorder="1" applyAlignment="1">
      <alignment horizontal="center" vertical="center"/>
    </xf>
    <xf numFmtId="0" fontId="44" fillId="35" borderId="74" xfId="0" applyFont="1" applyFill="1" applyBorder="1" applyAlignment="1">
      <alignment horizontal="center" vertical="center"/>
    </xf>
    <xf numFmtId="0" fontId="44" fillId="35" borderId="31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center" vertical="center"/>
    </xf>
    <xf numFmtId="0" fontId="44" fillId="36" borderId="74" xfId="0" applyFont="1" applyFill="1" applyBorder="1" applyAlignment="1">
      <alignment horizontal="center" vertical="center"/>
    </xf>
    <xf numFmtId="0" fontId="44" fillId="36" borderId="31" xfId="0" applyFont="1" applyFill="1" applyBorder="1" applyAlignment="1">
      <alignment horizontal="center" vertical="center"/>
    </xf>
    <xf numFmtId="0" fontId="31" fillId="4" borderId="26" xfId="0" applyFont="1" applyFill="1" applyBorder="1" applyAlignment="1">
      <alignment horizontal="center" vertical="center"/>
    </xf>
    <xf numFmtId="0" fontId="31" fillId="4" borderId="38" xfId="0" applyFont="1" applyFill="1" applyBorder="1" applyAlignment="1">
      <alignment horizontal="center" vertical="center"/>
    </xf>
    <xf numFmtId="0" fontId="31" fillId="4" borderId="36" xfId="0" applyFont="1" applyFill="1" applyBorder="1" applyAlignment="1">
      <alignment horizontal="center" vertical="center"/>
    </xf>
    <xf numFmtId="0" fontId="33" fillId="17" borderId="6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2" fillId="17" borderId="24" xfId="0" applyFont="1" applyFill="1" applyBorder="1" applyAlignment="1">
      <alignment horizontal="center" vertical="center"/>
    </xf>
    <xf numFmtId="0" fontId="32" fillId="17" borderId="72" xfId="0" applyFont="1" applyFill="1" applyBorder="1" applyAlignment="1">
      <alignment horizontal="center" vertical="center"/>
    </xf>
    <xf numFmtId="0" fontId="32" fillId="17" borderId="55" xfId="0" applyFont="1" applyFill="1" applyBorder="1" applyAlignment="1">
      <alignment horizontal="center" vertical="center"/>
    </xf>
    <xf numFmtId="0" fontId="32" fillId="17" borderId="6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top" wrapText="1"/>
    </xf>
    <xf numFmtId="0" fontId="44" fillId="13" borderId="26" xfId="0" applyFont="1" applyFill="1" applyBorder="1" applyAlignment="1">
      <alignment horizontal="center" vertical="center"/>
    </xf>
    <xf numFmtId="0" fontId="44" fillId="13" borderId="74" xfId="0" applyFont="1" applyFill="1" applyBorder="1" applyAlignment="1">
      <alignment horizontal="center" vertical="center"/>
    </xf>
    <xf numFmtId="0" fontId="44" fillId="13" borderId="31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32" fillId="17" borderId="32" xfId="0" applyFont="1" applyFill="1" applyBorder="1" applyAlignment="1">
      <alignment horizontal="center" vertical="center"/>
    </xf>
    <xf numFmtId="0" fontId="30" fillId="4" borderId="11" xfId="0" applyFont="1" applyFill="1" applyBorder="1" applyAlignment="1">
      <alignment horizontal="center" vertical="center"/>
    </xf>
    <xf numFmtId="0" fontId="30" fillId="4" borderId="44" xfId="0" applyFont="1" applyFill="1" applyBorder="1" applyAlignment="1">
      <alignment horizontal="center" vertical="center"/>
    </xf>
    <xf numFmtId="10" fontId="1" fillId="0" borderId="20" xfId="3" applyNumberFormat="1" applyFont="1" applyBorder="1" applyAlignment="1">
      <alignment horizontal="center" vertical="center"/>
    </xf>
    <xf numFmtId="10" fontId="1" fillId="0" borderId="5" xfId="3" applyNumberFormat="1" applyFont="1" applyBorder="1" applyAlignment="1">
      <alignment horizontal="center" vertical="center"/>
    </xf>
    <xf numFmtId="10" fontId="1" fillId="0" borderId="17" xfId="3" applyNumberFormat="1" applyFont="1" applyBorder="1" applyAlignment="1">
      <alignment horizontal="center" vertical="center"/>
    </xf>
    <xf numFmtId="10" fontId="1" fillId="0" borderId="2" xfId="3" applyNumberFormat="1" applyFont="1" applyBorder="1" applyAlignment="1">
      <alignment horizontal="center" vertical="center"/>
    </xf>
    <xf numFmtId="10" fontId="1" fillId="0" borderId="50" xfId="3" applyNumberFormat="1" applyFont="1" applyBorder="1" applyAlignment="1">
      <alignment horizontal="center" vertical="center"/>
    </xf>
    <xf numFmtId="10" fontId="1" fillId="0" borderId="2" xfId="3" applyNumberFormat="1" applyBorder="1" applyAlignment="1">
      <alignment horizontal="center" vertical="center"/>
    </xf>
    <xf numFmtId="10" fontId="1" fillId="0" borderId="5" xfId="3" applyNumberFormat="1" applyBorder="1" applyAlignment="1">
      <alignment horizontal="center" vertical="center"/>
    </xf>
    <xf numFmtId="10" fontId="1" fillId="0" borderId="17" xfId="3" applyNumberFormat="1" applyBorder="1" applyAlignment="1">
      <alignment horizontal="center" vertical="center"/>
    </xf>
    <xf numFmtId="10" fontId="19" fillId="0" borderId="61" xfId="3" applyNumberFormat="1" applyFont="1" applyBorder="1" applyAlignment="1">
      <alignment horizontal="center" vertical="center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326572</xdr:colOff>
      <xdr:row>326</xdr:row>
      <xdr:rowOff>81642</xdr:rowOff>
    </xdr:from>
    <xdr:to>
      <xdr:col>42</xdr:col>
      <xdr:colOff>12918</xdr:colOff>
      <xdr:row>344</xdr:row>
      <xdr:rowOff>108857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85D08A32-8C8E-4D3C-88AD-18A8732A2FB7}"/>
            </a:ext>
          </a:extLst>
        </xdr:cNvPr>
        <xdr:cNvSpPr/>
      </xdr:nvSpPr>
      <xdr:spPr bwMode="auto">
        <a:xfrm>
          <a:off x="26720347" y="54126492"/>
          <a:ext cx="448346" cy="3494315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504265</xdr:colOff>
      <xdr:row>358</xdr:row>
      <xdr:rowOff>18677</xdr:rowOff>
    </xdr:from>
    <xdr:to>
      <xdr:col>17</xdr:col>
      <xdr:colOff>233456</xdr:colOff>
      <xdr:row>362</xdr:row>
      <xdr:rowOff>37354</xdr:rowOff>
    </xdr:to>
    <xdr:sp macro="" textlink="">
      <xdr:nvSpPr>
        <xdr:cNvPr id="2" name="Flecha: hacia abajo 1">
          <a:extLst>
            <a:ext uri="{FF2B5EF4-FFF2-40B4-BE49-F238E27FC236}">
              <a16:creationId xmlns:a16="http://schemas.microsoft.com/office/drawing/2014/main" id="{AD360468-29F6-456D-A9DD-3C4EF1E59B92}"/>
            </a:ext>
          </a:extLst>
        </xdr:cNvPr>
        <xdr:cNvSpPr/>
      </xdr:nvSpPr>
      <xdr:spPr bwMode="auto">
        <a:xfrm>
          <a:off x="11943603" y="57224706"/>
          <a:ext cx="532279" cy="812427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902" t="s">
        <v>18</v>
      </c>
      <c r="C4" s="903"/>
      <c r="D4" s="903"/>
      <c r="E4" s="903"/>
      <c r="F4" s="903"/>
      <c r="G4" s="903"/>
      <c r="H4" s="903"/>
      <c r="I4" s="903"/>
      <c r="J4" s="904"/>
      <c r="K4" s="902" t="s">
        <v>21</v>
      </c>
      <c r="L4" s="903"/>
      <c r="M4" s="903"/>
      <c r="N4" s="903"/>
      <c r="O4" s="903"/>
      <c r="P4" s="903"/>
      <c r="Q4" s="903"/>
      <c r="R4" s="903"/>
      <c r="S4" s="903"/>
      <c r="T4" s="90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902" t="s">
        <v>23</v>
      </c>
      <c r="C17" s="903"/>
      <c r="D17" s="903"/>
      <c r="E17" s="903"/>
      <c r="F17" s="90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AA732"/>
  <sheetViews>
    <sheetView showGridLines="0" topLeftCell="A693" zoomScale="70" zoomScaleNormal="70" workbookViewId="0">
      <selection activeCell="C726" sqref="C726:X727"/>
    </sheetView>
  </sheetViews>
  <sheetFormatPr baseColWidth="10" defaultColWidth="19.85546875" defaultRowHeight="12.75" x14ac:dyDescent="0.2"/>
  <cols>
    <col min="1" max="1" width="16.85546875" style="200" customWidth="1"/>
    <col min="2" max="2" width="4.28515625" style="795" bestFit="1" customWidth="1"/>
    <col min="3" max="23" width="9.42578125" style="200" customWidth="1"/>
    <col min="24" max="24" width="12.5703125" style="200" bestFit="1" customWidth="1"/>
    <col min="25" max="16384" width="19.8554687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36.647887323943664</v>
      </c>
    </row>
    <row r="3" spans="1:12" x14ac:dyDescent="0.2">
      <c r="A3" s="200" t="s">
        <v>7</v>
      </c>
      <c r="C3" s="227">
        <v>52.923976608187132</v>
      </c>
    </row>
    <row r="4" spans="1:12" x14ac:dyDescent="0.2">
      <c r="A4" s="200" t="s">
        <v>60</v>
      </c>
      <c r="C4" s="200">
        <v>3441</v>
      </c>
    </row>
    <row r="6" spans="1:12" x14ac:dyDescent="0.2">
      <c r="A6" s="229" t="s">
        <v>61</v>
      </c>
      <c r="B6" s="229"/>
      <c r="C6" s="227">
        <v>36.647887323943664</v>
      </c>
      <c r="D6" s="227">
        <v>36.647887323943664</v>
      </c>
      <c r="E6" s="227">
        <v>36.647887323943664</v>
      </c>
      <c r="F6" s="227">
        <v>36.647887323943664</v>
      </c>
      <c r="G6" s="227">
        <v>36.647887323943664</v>
      </c>
      <c r="H6" s="227">
        <v>36.647887323943664</v>
      </c>
      <c r="I6" s="227">
        <v>36.647887323943664</v>
      </c>
    </row>
    <row r="7" spans="1:12" ht="13.5" thickBot="1" x14ac:dyDescent="0.25">
      <c r="A7" s="229" t="s">
        <v>62</v>
      </c>
      <c r="B7" s="229"/>
      <c r="C7" s="200">
        <v>30.62</v>
      </c>
      <c r="D7" s="200">
        <v>30.62</v>
      </c>
      <c r="E7" s="200">
        <v>30.62</v>
      </c>
      <c r="F7" s="200">
        <v>30.62</v>
      </c>
      <c r="G7" s="200">
        <v>30.62</v>
      </c>
      <c r="H7" s="200">
        <v>30.62</v>
      </c>
    </row>
    <row r="8" spans="1:12" ht="13.5" thickBot="1" x14ac:dyDescent="0.25">
      <c r="A8" s="272" t="s">
        <v>49</v>
      </c>
      <c r="B8" s="230"/>
      <c r="C8" s="986" t="s">
        <v>53</v>
      </c>
      <c r="D8" s="987"/>
      <c r="E8" s="987"/>
      <c r="F8" s="987"/>
      <c r="G8" s="987"/>
      <c r="H8" s="988"/>
      <c r="I8" s="348" t="s">
        <v>0</v>
      </c>
    </row>
    <row r="9" spans="1:12" x14ac:dyDescent="0.2">
      <c r="A9" s="231" t="s">
        <v>2</v>
      </c>
      <c r="B9" s="824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3">
        <v>6</v>
      </c>
      <c r="I9" s="224">
        <v>342</v>
      </c>
    </row>
    <row r="10" spans="1:12" x14ac:dyDescent="0.2">
      <c r="A10" s="236" t="s">
        <v>3</v>
      </c>
      <c r="B10" s="236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298">
        <v>140</v>
      </c>
      <c r="I10" s="299">
        <v>140</v>
      </c>
    </row>
    <row r="11" spans="1:12" x14ac:dyDescent="0.2">
      <c r="A11" s="241" t="s">
        <v>6</v>
      </c>
      <c r="B11" s="241"/>
      <c r="C11" s="300">
        <v>132.87037037037038</v>
      </c>
      <c r="D11" s="301">
        <v>129.91228070175438</v>
      </c>
      <c r="E11" s="301">
        <v>136.36363636363637</v>
      </c>
      <c r="F11" s="301">
        <v>125.06896551724138</v>
      </c>
      <c r="G11" s="301">
        <v>140.4655172413793</v>
      </c>
      <c r="H11" s="345">
        <v>129.68333333333334</v>
      </c>
      <c r="I11" s="317">
        <v>132.34502923976609</v>
      </c>
    </row>
    <row r="12" spans="1:12" x14ac:dyDescent="0.2">
      <c r="A12" s="231" t="s">
        <v>7</v>
      </c>
      <c r="B12" s="231"/>
      <c r="C12" s="302">
        <v>62.962962962962962</v>
      </c>
      <c r="D12" s="303">
        <v>57.89473684210526</v>
      </c>
      <c r="E12" s="304">
        <v>50.909090909090907</v>
      </c>
      <c r="F12" s="304">
        <v>48.275862068965516</v>
      </c>
      <c r="G12" s="304">
        <v>53.448275862068968</v>
      </c>
      <c r="H12" s="346">
        <v>73.333333333333329</v>
      </c>
      <c r="I12" s="248">
        <v>52.923976608187132</v>
      </c>
    </row>
    <row r="13" spans="1:12" x14ac:dyDescent="0.2">
      <c r="A13" s="231" t="s">
        <v>8</v>
      </c>
      <c r="B13" s="231"/>
      <c r="C13" s="249">
        <v>0.13581100264820695</v>
      </c>
      <c r="D13" s="250">
        <v>0.13722279994230777</v>
      </c>
      <c r="E13" s="305">
        <v>0.13569180766231498</v>
      </c>
      <c r="F13" s="305">
        <v>0.15801788671248992</v>
      </c>
      <c r="G13" s="305">
        <v>0.12773015896389234</v>
      </c>
      <c r="H13" s="347">
        <v>9.8574285937169936E-2</v>
      </c>
      <c r="I13" s="252">
        <v>0.13808580442477236</v>
      </c>
    </row>
    <row r="14" spans="1:12" x14ac:dyDescent="0.2">
      <c r="A14" s="241" t="s">
        <v>1</v>
      </c>
      <c r="B14" s="241"/>
      <c r="C14" s="253">
        <f t="shared" ref="C14:I14" si="0">C11/C10*100-100</f>
        <v>-5.092592592592581</v>
      </c>
      <c r="D14" s="254">
        <f t="shared" si="0"/>
        <v>-7.2055137844611608</v>
      </c>
      <c r="E14" s="254">
        <f t="shared" si="0"/>
        <v>-2.5974025974025921</v>
      </c>
      <c r="F14" s="254">
        <f t="shared" si="0"/>
        <v>-10.665024630541879</v>
      </c>
      <c r="G14" s="254">
        <f t="shared" ref="G14:H14" si="1">G11/G10*100-100</f>
        <v>0.33251231527093239</v>
      </c>
      <c r="H14" s="254">
        <f t="shared" si="1"/>
        <v>-7.3690476190476204</v>
      </c>
      <c r="I14" s="316">
        <f t="shared" si="0"/>
        <v>-5.4678362573099264</v>
      </c>
    </row>
    <row r="15" spans="1:12" ht="13.5" thickBot="1" x14ac:dyDescent="0.25">
      <c r="A15" s="231" t="s">
        <v>27</v>
      </c>
      <c r="B15" s="256"/>
      <c r="C15" s="220">
        <f>C11-C6</f>
        <v>96.222483046426717</v>
      </c>
      <c r="D15" s="221">
        <f>D11-D6</f>
        <v>93.26439337781072</v>
      </c>
      <c r="E15" s="221">
        <f>E11-E6</f>
        <v>99.71574903969271</v>
      </c>
      <c r="F15" s="221">
        <f>F11-F6</f>
        <v>88.421078193297717</v>
      </c>
      <c r="G15" s="221">
        <f t="shared" ref="G15:H15" si="2">G11-G6</f>
        <v>103.81762991743564</v>
      </c>
      <c r="H15" s="221">
        <f t="shared" si="2"/>
        <v>93.035446009389673</v>
      </c>
      <c r="I15" s="288">
        <f>I11-I6</f>
        <v>95.697141915822428</v>
      </c>
    </row>
    <row r="16" spans="1:12" x14ac:dyDescent="0.2">
      <c r="A16" s="267" t="s">
        <v>52</v>
      </c>
      <c r="B16" s="267"/>
      <c r="C16" s="261">
        <v>533</v>
      </c>
      <c r="D16" s="262">
        <v>552</v>
      </c>
      <c r="E16" s="262">
        <v>542</v>
      </c>
      <c r="F16" s="262">
        <v>550</v>
      </c>
      <c r="G16" s="262">
        <v>547</v>
      </c>
      <c r="H16" s="312">
        <v>548</v>
      </c>
      <c r="I16" s="264">
        <f>SUM(C16:H16)</f>
        <v>3272</v>
      </c>
      <c r="J16" s="200" t="s">
        <v>56</v>
      </c>
      <c r="K16" s="265">
        <f>C4-I16</f>
        <v>169</v>
      </c>
      <c r="L16" s="306">
        <f>K16/C4</f>
        <v>4.911362975879105E-2</v>
      </c>
    </row>
    <row r="17" spans="1:12" x14ac:dyDescent="0.2">
      <c r="A17" s="267" t="s">
        <v>28</v>
      </c>
      <c r="B17" s="267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311">
        <v>65</v>
      </c>
      <c r="I17" s="222"/>
      <c r="J17" s="200" t="s">
        <v>57</v>
      </c>
      <c r="K17" s="200">
        <v>30.62</v>
      </c>
    </row>
    <row r="18" spans="1:12" ht="13.5" thickBot="1" x14ac:dyDescent="0.25">
      <c r="A18" s="268" t="s">
        <v>26</v>
      </c>
      <c r="B18" s="268"/>
      <c r="C18" s="216">
        <f>C17-C7</f>
        <v>34.379999999999995</v>
      </c>
      <c r="D18" s="217">
        <f>D17-D7</f>
        <v>34.379999999999995</v>
      </c>
      <c r="E18" s="217">
        <f>E17-E7</f>
        <v>34.379999999999995</v>
      </c>
      <c r="F18" s="217">
        <f>F17-F7</f>
        <v>34.379999999999995</v>
      </c>
      <c r="G18" s="217">
        <f t="shared" ref="G18:H18" si="3">G17-G7</f>
        <v>34.379999999999995</v>
      </c>
      <c r="H18" s="332">
        <f t="shared" si="3"/>
        <v>34.379999999999995</v>
      </c>
      <c r="I18" s="22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86" t="s">
        <v>53</v>
      </c>
      <c r="D21" s="987"/>
      <c r="E21" s="987"/>
      <c r="F21" s="987"/>
      <c r="G21" s="987"/>
      <c r="H21" s="988"/>
      <c r="I21" s="348" t="s">
        <v>0</v>
      </c>
    </row>
    <row r="22" spans="1:12" x14ac:dyDescent="0.2">
      <c r="A22" s="231" t="s">
        <v>2</v>
      </c>
      <c r="B22" s="824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3">
        <v>6</v>
      </c>
      <c r="I22" s="224">
        <v>325</v>
      </c>
    </row>
    <row r="23" spans="1:12" x14ac:dyDescent="0.2">
      <c r="A23" s="236" t="s">
        <v>3</v>
      </c>
      <c r="B23" s="236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298">
        <v>300</v>
      </c>
      <c r="I23" s="299">
        <v>300</v>
      </c>
    </row>
    <row r="24" spans="1:12" x14ac:dyDescent="0.2">
      <c r="A24" s="241" t="s">
        <v>6</v>
      </c>
      <c r="B24" s="241"/>
      <c r="C24" s="300">
        <v>321</v>
      </c>
      <c r="D24" s="301">
        <v>331</v>
      </c>
      <c r="E24" s="301">
        <v>333</v>
      </c>
      <c r="F24" s="301">
        <v>349</v>
      </c>
      <c r="G24" s="301">
        <v>343</v>
      </c>
      <c r="H24" s="345">
        <v>343</v>
      </c>
      <c r="I24" s="317">
        <v>337</v>
      </c>
    </row>
    <row r="25" spans="1:12" x14ac:dyDescent="0.2">
      <c r="A25" s="231" t="s">
        <v>7</v>
      </c>
      <c r="B25" s="231"/>
      <c r="C25" s="302">
        <v>74.099999999999994</v>
      </c>
      <c r="D25" s="303">
        <v>59.3</v>
      </c>
      <c r="E25" s="304">
        <v>69.099999999999994</v>
      </c>
      <c r="F25" s="304">
        <v>38.9</v>
      </c>
      <c r="G25" s="304">
        <v>57.4</v>
      </c>
      <c r="H25" s="346">
        <v>50</v>
      </c>
      <c r="I25" s="248">
        <v>56.6</v>
      </c>
    </row>
    <row r="26" spans="1:12" x14ac:dyDescent="0.2">
      <c r="A26" s="231" t="s">
        <v>8</v>
      </c>
      <c r="B26" s="231"/>
      <c r="C26" s="249">
        <v>0.111</v>
      </c>
      <c r="D26" s="250">
        <v>0.113</v>
      </c>
      <c r="E26" s="305">
        <v>9.6000000000000002E-2</v>
      </c>
      <c r="F26" s="305">
        <v>0.16700000000000001</v>
      </c>
      <c r="G26" s="305">
        <v>0.125</v>
      </c>
      <c r="H26" s="347">
        <v>0.13900000000000001</v>
      </c>
      <c r="I26" s="252">
        <v>0.13</v>
      </c>
    </row>
    <row r="27" spans="1:12" x14ac:dyDescent="0.2">
      <c r="A27" s="241" t="s">
        <v>1</v>
      </c>
      <c r="B27" s="241"/>
      <c r="C27" s="253">
        <f t="shared" ref="C27:I27" si="4">C24/C23*100-100</f>
        <v>7</v>
      </c>
      <c r="D27" s="254">
        <f t="shared" si="4"/>
        <v>10.333333333333329</v>
      </c>
      <c r="E27" s="254">
        <f t="shared" si="4"/>
        <v>11.000000000000014</v>
      </c>
      <c r="F27" s="254">
        <f t="shared" si="4"/>
        <v>16.333333333333329</v>
      </c>
      <c r="G27" s="254">
        <f t="shared" si="4"/>
        <v>14.333333333333329</v>
      </c>
      <c r="H27" s="254">
        <f t="shared" si="4"/>
        <v>14.333333333333329</v>
      </c>
      <c r="I27" s="316">
        <f t="shared" si="4"/>
        <v>12.333333333333329</v>
      </c>
    </row>
    <row r="28" spans="1:12" ht="13.5" thickBot="1" x14ac:dyDescent="0.25">
      <c r="A28" s="231" t="s">
        <v>27</v>
      </c>
      <c r="B28" s="256"/>
      <c r="C28" s="220">
        <f>C24-C19</f>
        <v>256</v>
      </c>
      <c r="D28" s="221">
        <f>D24-D19</f>
        <v>266</v>
      </c>
      <c r="E28" s="221">
        <f>E24-E19</f>
        <v>268</v>
      </c>
      <c r="F28" s="221">
        <f>F24-F19</f>
        <v>284</v>
      </c>
      <c r="G28" s="221">
        <f t="shared" ref="G28:H28" si="5">G24-G19</f>
        <v>278</v>
      </c>
      <c r="H28" s="221">
        <f t="shared" si="5"/>
        <v>278</v>
      </c>
      <c r="I28" s="288">
        <f>I24-I19</f>
        <v>337</v>
      </c>
    </row>
    <row r="29" spans="1:12" x14ac:dyDescent="0.2">
      <c r="A29" s="267" t="s">
        <v>52</v>
      </c>
      <c r="B29" s="267"/>
      <c r="C29" s="261">
        <v>507</v>
      </c>
      <c r="D29" s="262">
        <v>539</v>
      </c>
      <c r="E29" s="262">
        <v>530</v>
      </c>
      <c r="F29" s="262">
        <v>544</v>
      </c>
      <c r="G29" s="262">
        <v>535</v>
      </c>
      <c r="H29" s="312">
        <v>539</v>
      </c>
      <c r="I29" s="264">
        <f>SUM(C29:H29)</f>
        <v>3194</v>
      </c>
      <c r="J29" s="200" t="s">
        <v>56</v>
      </c>
      <c r="K29" s="265">
        <f>I16-I29</f>
        <v>78</v>
      </c>
      <c r="L29" s="306">
        <f>K29/I16</f>
        <v>2.3838630806845965E-2</v>
      </c>
    </row>
    <row r="30" spans="1:12" x14ac:dyDescent="0.2">
      <c r="A30" s="267" t="s">
        <v>28</v>
      </c>
      <c r="B30" s="267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311">
        <v>95</v>
      </c>
      <c r="I30" s="222"/>
      <c r="J30" s="200" t="s">
        <v>57</v>
      </c>
      <c r="K30" s="200">
        <v>66.27</v>
      </c>
    </row>
    <row r="31" spans="1:12" ht="13.5" thickBot="1" x14ac:dyDescent="0.25">
      <c r="A31" s="268" t="s">
        <v>26</v>
      </c>
      <c r="B31" s="268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355">
        <f t="shared" si="6"/>
        <v>30</v>
      </c>
      <c r="H31" s="332">
        <f t="shared" si="6"/>
        <v>30</v>
      </c>
      <c r="I31" s="223"/>
      <c r="J31" s="200" t="s">
        <v>26</v>
      </c>
      <c r="K31" s="200">
        <f>K30-K17</f>
        <v>35.649999999999991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86" t="s">
        <v>53</v>
      </c>
      <c r="D34" s="987"/>
      <c r="E34" s="987"/>
      <c r="F34" s="987"/>
      <c r="G34" s="987"/>
      <c r="H34" s="988"/>
      <c r="I34" s="348" t="s">
        <v>0</v>
      </c>
    </row>
    <row r="35" spans="1:12" x14ac:dyDescent="0.2">
      <c r="A35" s="231" t="s">
        <v>2</v>
      </c>
      <c r="B35" s="824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3">
        <v>6</v>
      </c>
      <c r="I35" s="224">
        <v>361</v>
      </c>
    </row>
    <row r="36" spans="1:12" x14ac:dyDescent="0.2">
      <c r="A36" s="236" t="s">
        <v>3</v>
      </c>
      <c r="B36" s="236"/>
      <c r="C36" s="296">
        <v>490</v>
      </c>
      <c r="D36" s="297"/>
      <c r="E36" s="298"/>
      <c r="F36" s="298"/>
      <c r="G36" s="298"/>
      <c r="H36" s="298"/>
      <c r="I36" s="299">
        <v>490</v>
      </c>
    </row>
    <row r="37" spans="1:12" x14ac:dyDescent="0.2">
      <c r="A37" s="241" t="s">
        <v>6</v>
      </c>
      <c r="B37" s="241"/>
      <c r="C37" s="300">
        <v>561</v>
      </c>
      <c r="D37" s="301"/>
      <c r="E37" s="301"/>
      <c r="F37" s="301"/>
      <c r="G37" s="301"/>
      <c r="H37" s="345"/>
      <c r="I37" s="317">
        <v>561</v>
      </c>
    </row>
    <row r="38" spans="1:12" x14ac:dyDescent="0.2">
      <c r="A38" s="231" t="s">
        <v>7</v>
      </c>
      <c r="B38" s="231"/>
      <c r="C38" s="302">
        <v>57.6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231"/>
      <c r="C39" s="249">
        <v>0.13900000000000001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241"/>
      <c r="C40" s="253">
        <f t="shared" ref="C40:I40" si="7">C37/C36*100-100</f>
        <v>14.489795918367349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254" t="e">
        <f t="shared" si="7"/>
        <v>#DIV/0!</v>
      </c>
      <c r="I40" s="316">
        <f t="shared" si="7"/>
        <v>14.489795918367349</v>
      </c>
    </row>
    <row r="41" spans="1:12" ht="13.5" thickBot="1" x14ac:dyDescent="0.25">
      <c r="A41" s="231" t="s">
        <v>27</v>
      </c>
      <c r="B41" s="256"/>
      <c r="C41" s="220">
        <f>C37-C32</f>
        <v>466</v>
      </c>
      <c r="D41" s="221">
        <f>D37-D32</f>
        <v>-95</v>
      </c>
      <c r="E41" s="221">
        <f>E37-E32</f>
        <v>-95</v>
      </c>
      <c r="F41" s="221">
        <f>F37-F32</f>
        <v>-95</v>
      </c>
      <c r="G41" s="221">
        <f t="shared" ref="G41:H41" si="8">G37-G32</f>
        <v>-95</v>
      </c>
      <c r="H41" s="221">
        <f t="shared" si="8"/>
        <v>-95</v>
      </c>
      <c r="I41" s="288">
        <f>I37-I32</f>
        <v>561</v>
      </c>
    </row>
    <row r="42" spans="1:12" x14ac:dyDescent="0.2">
      <c r="A42" s="267" t="s">
        <v>52</v>
      </c>
      <c r="B42" s="267"/>
      <c r="C42" s="261">
        <v>3164</v>
      </c>
      <c r="D42" s="262"/>
      <c r="E42" s="262"/>
      <c r="F42" s="262"/>
      <c r="G42" s="262"/>
      <c r="H42" s="312"/>
      <c r="I42" s="264">
        <f>SUM(C42:H42)</f>
        <v>3164</v>
      </c>
      <c r="J42" s="200" t="s">
        <v>56</v>
      </c>
      <c r="K42" s="265">
        <f>I29-I42</f>
        <v>30</v>
      </c>
      <c r="L42" s="306">
        <f>K42/I29</f>
        <v>9.3926111458985592E-3</v>
      </c>
    </row>
    <row r="43" spans="1:12" x14ac:dyDescent="0.2">
      <c r="A43" s="267" t="s">
        <v>28</v>
      </c>
      <c r="B43" s="267"/>
      <c r="C43" s="218">
        <v>125</v>
      </c>
      <c r="D43" s="269"/>
      <c r="E43" s="269"/>
      <c r="F43" s="269"/>
      <c r="G43" s="269"/>
      <c r="H43" s="311"/>
      <c r="I43" s="222"/>
      <c r="J43" s="200" t="s">
        <v>57</v>
      </c>
      <c r="K43" s="200">
        <v>96.03</v>
      </c>
    </row>
    <row r="44" spans="1:12" ht="13.5" thickBot="1" x14ac:dyDescent="0.25">
      <c r="A44" s="268" t="s">
        <v>26</v>
      </c>
      <c r="B44" s="268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355">
        <f t="shared" si="9"/>
        <v>-95</v>
      </c>
      <c r="H44" s="332">
        <f t="shared" si="9"/>
        <v>-95</v>
      </c>
      <c r="I44" s="223"/>
      <c r="J44" s="200" t="s">
        <v>26</v>
      </c>
      <c r="K44" s="200">
        <f>K43-K30</f>
        <v>29.760000000000005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86" t="s">
        <v>53</v>
      </c>
      <c r="D47" s="987"/>
      <c r="E47" s="987"/>
      <c r="F47" s="987"/>
      <c r="G47" s="987"/>
      <c r="H47" s="988"/>
      <c r="I47" s="348" t="s">
        <v>0</v>
      </c>
    </row>
    <row r="48" spans="1:12" x14ac:dyDescent="0.2">
      <c r="A48" s="231" t="s">
        <v>2</v>
      </c>
      <c r="B48" s="824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3">
        <v>6</v>
      </c>
      <c r="I48" s="224">
        <v>324</v>
      </c>
    </row>
    <row r="49" spans="1:12" x14ac:dyDescent="0.2">
      <c r="A49" s="236" t="s">
        <v>3</v>
      </c>
      <c r="B49" s="236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298">
        <v>690</v>
      </c>
      <c r="I49" s="299">
        <v>690</v>
      </c>
    </row>
    <row r="50" spans="1:12" x14ac:dyDescent="0.2">
      <c r="A50" s="241" t="s">
        <v>6</v>
      </c>
      <c r="B50" s="241"/>
      <c r="C50" s="300">
        <v>886</v>
      </c>
      <c r="D50" s="301"/>
      <c r="E50" s="301"/>
      <c r="F50" s="301"/>
      <c r="G50" s="301"/>
      <c r="H50" s="345"/>
      <c r="I50" s="317">
        <v>886</v>
      </c>
    </row>
    <row r="51" spans="1:12" x14ac:dyDescent="0.2">
      <c r="A51" s="231" t="s">
        <v>7</v>
      </c>
      <c r="B51" s="231"/>
      <c r="C51" s="302">
        <v>46.7</v>
      </c>
      <c r="D51" s="303"/>
      <c r="E51" s="304"/>
      <c r="F51" s="304"/>
      <c r="G51" s="304"/>
      <c r="H51" s="346"/>
      <c r="I51" s="248">
        <v>46.7</v>
      </c>
    </row>
    <row r="52" spans="1:12" x14ac:dyDescent="0.2">
      <c r="A52" s="231" t="s">
        <v>8</v>
      </c>
      <c r="B52" s="231"/>
      <c r="C52" s="249">
        <v>0.154</v>
      </c>
      <c r="D52" s="250"/>
      <c r="E52" s="305"/>
      <c r="F52" s="305"/>
      <c r="G52" s="305"/>
      <c r="H52" s="347"/>
      <c r="I52" s="252">
        <v>0.154</v>
      </c>
    </row>
    <row r="53" spans="1:12" x14ac:dyDescent="0.2">
      <c r="A53" s="241" t="s">
        <v>1</v>
      </c>
      <c r="B53" s="241"/>
      <c r="C53" s="253">
        <f t="shared" ref="C53:I53" si="10">C50/C49*100-100</f>
        <v>28.405797101449281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254">
        <f t="shared" si="10"/>
        <v>-100</v>
      </c>
      <c r="I53" s="316">
        <f t="shared" si="10"/>
        <v>28.405797101449281</v>
      </c>
    </row>
    <row r="54" spans="1:12" ht="13.5" thickBot="1" x14ac:dyDescent="0.25">
      <c r="A54" s="231" t="s">
        <v>27</v>
      </c>
      <c r="B54" s="256"/>
      <c r="C54" s="220">
        <f>C50-C45</f>
        <v>886</v>
      </c>
      <c r="D54" s="221">
        <f>D50-D45</f>
        <v>0</v>
      </c>
      <c r="E54" s="221">
        <f>E50-E45</f>
        <v>0</v>
      </c>
      <c r="F54" s="221">
        <f>F50-F45</f>
        <v>0</v>
      </c>
      <c r="G54" s="221">
        <f t="shared" ref="G54:H54" si="11">G50-G45</f>
        <v>0</v>
      </c>
      <c r="H54" s="221">
        <f t="shared" si="11"/>
        <v>0</v>
      </c>
      <c r="I54" s="288">
        <f>I50-I45</f>
        <v>886</v>
      </c>
    </row>
    <row r="55" spans="1:12" x14ac:dyDescent="0.2">
      <c r="A55" s="267" t="s">
        <v>52</v>
      </c>
      <c r="B55" s="267"/>
      <c r="C55" s="261">
        <v>3127</v>
      </c>
      <c r="D55" s="262"/>
      <c r="E55" s="262"/>
      <c r="F55" s="262"/>
      <c r="G55" s="262"/>
      <c r="H55" s="312"/>
      <c r="I55" s="264">
        <f>SUM(C55:H55)</f>
        <v>3127</v>
      </c>
      <c r="J55" s="200" t="s">
        <v>56</v>
      </c>
      <c r="K55" s="265">
        <f>I42-I55</f>
        <v>37</v>
      </c>
      <c r="L55" s="306">
        <f>K55/I42</f>
        <v>1.1694058154235146E-2</v>
      </c>
    </row>
    <row r="56" spans="1:12" x14ac:dyDescent="0.2">
      <c r="A56" s="267" t="s">
        <v>28</v>
      </c>
      <c r="B56" s="267"/>
      <c r="C56" s="218">
        <v>100</v>
      </c>
      <c r="D56" s="269"/>
      <c r="E56" s="269"/>
      <c r="F56" s="269"/>
      <c r="G56" s="269"/>
      <c r="H56" s="311"/>
      <c r="I56" s="222"/>
      <c r="J56" s="200" t="s">
        <v>57</v>
      </c>
      <c r="K56" s="200">
        <v>128.77000000000001</v>
      </c>
    </row>
    <row r="57" spans="1:12" ht="13.5" thickBot="1" x14ac:dyDescent="0.25">
      <c r="A57" s="268" t="s">
        <v>26</v>
      </c>
      <c r="B57" s="268"/>
      <c r="C57" s="216">
        <f t="shared" ref="C57:H57" si="12">C56-C43</f>
        <v>-25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355">
        <f t="shared" si="12"/>
        <v>0</v>
      </c>
      <c r="H57" s="332">
        <f t="shared" si="12"/>
        <v>0</v>
      </c>
      <c r="I57" s="223"/>
      <c r="J57" s="200" t="s">
        <v>26</v>
      </c>
      <c r="K57" s="200">
        <f>K56-K43</f>
        <v>32.740000000000009</v>
      </c>
    </row>
    <row r="58" spans="1:12" x14ac:dyDescent="0.2">
      <c r="C58" s="200">
        <v>100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86" t="s">
        <v>53</v>
      </c>
      <c r="D60" s="987"/>
      <c r="E60" s="987"/>
      <c r="F60" s="987"/>
      <c r="G60" s="988"/>
      <c r="H60" s="348" t="s">
        <v>0</v>
      </c>
    </row>
    <row r="61" spans="1:12" x14ac:dyDescent="0.2">
      <c r="A61" s="231" t="s">
        <v>2</v>
      </c>
      <c r="B61" s="824"/>
      <c r="C61" s="295">
        <v>1</v>
      </c>
      <c r="D61" s="225">
        <v>2</v>
      </c>
      <c r="E61" s="225">
        <v>3</v>
      </c>
      <c r="F61" s="225">
        <v>4</v>
      </c>
      <c r="G61" s="225">
        <v>5</v>
      </c>
      <c r="H61" s="224">
        <v>179</v>
      </c>
    </row>
    <row r="62" spans="1:12" x14ac:dyDescent="0.2">
      <c r="A62" s="236" t="s">
        <v>3</v>
      </c>
      <c r="B62" s="236"/>
      <c r="C62" s="296">
        <v>890</v>
      </c>
      <c r="D62" s="297">
        <v>890</v>
      </c>
      <c r="E62" s="298">
        <v>890</v>
      </c>
      <c r="F62" s="298">
        <v>890</v>
      </c>
      <c r="G62" s="298">
        <v>890</v>
      </c>
      <c r="H62" s="299">
        <v>890</v>
      </c>
    </row>
    <row r="63" spans="1:12" x14ac:dyDescent="0.2">
      <c r="A63" s="241" t="s">
        <v>6</v>
      </c>
      <c r="B63" s="241"/>
      <c r="C63" s="300">
        <v>995</v>
      </c>
      <c r="D63" s="301">
        <v>1097</v>
      </c>
      <c r="E63" s="301">
        <v>1185</v>
      </c>
      <c r="F63" s="301">
        <v>1273</v>
      </c>
      <c r="G63" s="301">
        <v>1387</v>
      </c>
      <c r="H63" s="317">
        <v>1158</v>
      </c>
    </row>
    <row r="64" spans="1:12" x14ac:dyDescent="0.2">
      <c r="A64" s="231" t="s">
        <v>7</v>
      </c>
      <c r="B64" s="231"/>
      <c r="C64" s="302">
        <v>92.7</v>
      </c>
      <c r="D64" s="303">
        <v>97.8</v>
      </c>
      <c r="E64" s="304">
        <v>97.6</v>
      </c>
      <c r="F64" s="304">
        <v>100</v>
      </c>
      <c r="G64" s="304">
        <v>100</v>
      </c>
      <c r="H64" s="248">
        <v>56.4</v>
      </c>
    </row>
    <row r="65" spans="1:12" x14ac:dyDescent="0.2">
      <c r="A65" s="231" t="s">
        <v>8</v>
      </c>
      <c r="B65" s="231"/>
      <c r="C65" s="249">
        <v>4.2999999999999997E-2</v>
      </c>
      <c r="D65" s="250">
        <v>0.04</v>
      </c>
      <c r="E65" s="305">
        <v>4.1000000000000002E-2</v>
      </c>
      <c r="F65" s="305">
        <v>4.4999999999999998E-2</v>
      </c>
      <c r="G65" s="305">
        <v>5.3999999999999999E-2</v>
      </c>
      <c r="H65" s="252">
        <v>0.11700000000000001</v>
      </c>
    </row>
    <row r="66" spans="1:12" x14ac:dyDescent="0.2">
      <c r="A66" s="241" t="s">
        <v>1</v>
      </c>
      <c r="B66" s="241"/>
      <c r="C66" s="253">
        <f t="shared" ref="C66:H66" si="13">C63/C62*100-100</f>
        <v>11.797752808988761</v>
      </c>
      <c r="D66" s="254">
        <f t="shared" si="13"/>
        <v>23.258426966292149</v>
      </c>
      <c r="E66" s="254">
        <f t="shared" si="13"/>
        <v>33.146067415730329</v>
      </c>
      <c r="F66" s="254">
        <f t="shared" si="13"/>
        <v>43.033707865168537</v>
      </c>
      <c r="G66" s="254">
        <f t="shared" si="13"/>
        <v>55.842696629213492</v>
      </c>
      <c r="H66" s="316">
        <f t="shared" si="13"/>
        <v>30.112359550561791</v>
      </c>
    </row>
    <row r="67" spans="1:12" ht="13.5" thickBot="1" x14ac:dyDescent="0.25">
      <c r="A67" s="231" t="s">
        <v>27</v>
      </c>
      <c r="B67" s="256"/>
      <c r="C67" s="220">
        <f>C63-C58</f>
        <v>895</v>
      </c>
      <c r="D67" s="221">
        <f>D63-D50</f>
        <v>1097</v>
      </c>
      <c r="E67" s="221">
        <f t="shared" ref="E67:G67" si="14">E63-E50</f>
        <v>1185</v>
      </c>
      <c r="F67" s="221">
        <f t="shared" si="14"/>
        <v>1273</v>
      </c>
      <c r="G67" s="221">
        <f t="shared" si="14"/>
        <v>1387</v>
      </c>
      <c r="H67" s="288">
        <f>H63-I58</f>
        <v>1158</v>
      </c>
    </row>
    <row r="68" spans="1:12" x14ac:dyDescent="0.2">
      <c r="A68" s="267" t="s">
        <v>52</v>
      </c>
      <c r="B68" s="267"/>
      <c r="C68" s="261">
        <v>407</v>
      </c>
      <c r="D68" s="262">
        <v>454</v>
      </c>
      <c r="E68" s="262">
        <v>424</v>
      </c>
      <c r="F68" s="262">
        <v>293</v>
      </c>
      <c r="G68" s="262">
        <v>220</v>
      </c>
      <c r="H68" s="264">
        <f>SUM(C68:G68)</f>
        <v>1798</v>
      </c>
      <c r="I68" s="200" t="s">
        <v>56</v>
      </c>
      <c r="J68" s="387">
        <f>I55-H68</f>
        <v>1329</v>
      </c>
      <c r="K68" s="306">
        <f>J68/I55</f>
        <v>0.42500799488327473</v>
      </c>
      <c r="L68" s="388" t="s">
        <v>104</v>
      </c>
    </row>
    <row r="69" spans="1:12" x14ac:dyDescent="0.2">
      <c r="A69" s="267" t="s">
        <v>28</v>
      </c>
      <c r="B69" s="267"/>
      <c r="C69" s="218">
        <v>70</v>
      </c>
      <c r="D69" s="218">
        <v>70</v>
      </c>
      <c r="E69" s="218">
        <v>70</v>
      </c>
      <c r="F69" s="218">
        <v>70</v>
      </c>
      <c r="G69" s="218">
        <v>70</v>
      </c>
      <c r="H69" s="222"/>
      <c r="I69" s="200" t="s">
        <v>57</v>
      </c>
      <c r="J69" s="200">
        <v>100.82</v>
      </c>
    </row>
    <row r="70" spans="1:12" ht="13.5" thickBot="1" x14ac:dyDescent="0.25">
      <c r="A70" s="268" t="s">
        <v>26</v>
      </c>
      <c r="B70" s="268"/>
      <c r="C70" s="216">
        <f t="shared" ref="C70:G70" si="15">C69-C56</f>
        <v>-30</v>
      </c>
      <c r="D70" s="217">
        <f t="shared" si="15"/>
        <v>70</v>
      </c>
      <c r="E70" s="217">
        <f t="shared" si="15"/>
        <v>70</v>
      </c>
      <c r="F70" s="217">
        <f t="shared" si="15"/>
        <v>70</v>
      </c>
      <c r="G70" s="355">
        <f t="shared" si="15"/>
        <v>70</v>
      </c>
      <c r="H70" s="223"/>
      <c r="I70" s="200" t="s">
        <v>26</v>
      </c>
      <c r="J70" s="200">
        <f>J69-K56</f>
        <v>-27.950000000000017</v>
      </c>
    </row>
    <row r="72" spans="1:12" ht="13.5" thickBot="1" x14ac:dyDescent="0.25"/>
    <row r="73" spans="1:12" ht="13.5" thickBot="1" x14ac:dyDescent="0.25">
      <c r="A73" s="272" t="s">
        <v>105</v>
      </c>
      <c r="B73" s="230"/>
      <c r="C73" s="986" t="s">
        <v>53</v>
      </c>
      <c r="D73" s="987"/>
      <c r="E73" s="987"/>
      <c r="F73" s="987"/>
      <c r="G73" s="988"/>
      <c r="H73" s="348" t="s">
        <v>0</v>
      </c>
    </row>
    <row r="74" spans="1:12" x14ac:dyDescent="0.2">
      <c r="A74" s="231" t="s">
        <v>2</v>
      </c>
      <c r="B74" s="824"/>
      <c r="C74" s="295">
        <v>1</v>
      </c>
      <c r="D74" s="225">
        <v>2</v>
      </c>
      <c r="E74" s="225">
        <v>3</v>
      </c>
      <c r="F74" s="225">
        <v>4</v>
      </c>
      <c r="G74" s="225">
        <v>5</v>
      </c>
      <c r="H74" s="224">
        <v>183</v>
      </c>
    </row>
    <row r="75" spans="1:12" x14ac:dyDescent="0.2">
      <c r="A75" s="236" t="s">
        <v>3</v>
      </c>
      <c r="B75" s="236"/>
      <c r="C75" s="296">
        <v>1080</v>
      </c>
      <c r="D75" s="297">
        <v>1080</v>
      </c>
      <c r="E75" s="298">
        <v>1080</v>
      </c>
      <c r="F75" s="298">
        <v>1080</v>
      </c>
      <c r="G75" s="298">
        <v>1080</v>
      </c>
      <c r="H75" s="299">
        <v>1080</v>
      </c>
    </row>
    <row r="76" spans="1:12" x14ac:dyDescent="0.2">
      <c r="A76" s="241" t="s">
        <v>6</v>
      </c>
      <c r="B76" s="241"/>
      <c r="C76" s="300">
        <v>1320</v>
      </c>
      <c r="D76" s="301">
        <v>1417</v>
      </c>
      <c r="E76" s="301">
        <v>1493</v>
      </c>
      <c r="F76" s="301">
        <v>1526</v>
      </c>
      <c r="G76" s="301">
        <v>1618</v>
      </c>
      <c r="H76" s="317">
        <v>1459</v>
      </c>
    </row>
    <row r="77" spans="1:12" x14ac:dyDescent="0.2">
      <c r="A77" s="231" t="s">
        <v>7</v>
      </c>
      <c r="B77" s="231"/>
      <c r="C77" s="302">
        <v>95</v>
      </c>
      <c r="D77" s="303">
        <v>100</v>
      </c>
      <c r="E77" s="304">
        <v>100</v>
      </c>
      <c r="F77" s="304">
        <v>100</v>
      </c>
      <c r="G77" s="304">
        <v>96.2</v>
      </c>
      <c r="H77" s="248">
        <v>78.7</v>
      </c>
    </row>
    <row r="78" spans="1:12" x14ac:dyDescent="0.2">
      <c r="A78" s="231" t="s">
        <v>8</v>
      </c>
      <c r="B78" s="231"/>
      <c r="C78" s="249">
        <v>0.05</v>
      </c>
      <c r="D78" s="250">
        <v>4.4999999999999998E-2</v>
      </c>
      <c r="E78" s="305">
        <v>3.3000000000000002E-2</v>
      </c>
      <c r="F78" s="305">
        <v>3.6999999999999998E-2</v>
      </c>
      <c r="G78" s="305">
        <v>5.6000000000000001E-2</v>
      </c>
      <c r="H78" s="252">
        <v>7.9000000000000001E-2</v>
      </c>
    </row>
    <row r="79" spans="1:12" x14ac:dyDescent="0.2">
      <c r="A79" s="241" t="s">
        <v>1</v>
      </c>
      <c r="B79" s="241"/>
      <c r="C79" s="253">
        <f t="shared" ref="C79:H79" si="16">C76/C75*100-100</f>
        <v>22.222222222222229</v>
      </c>
      <c r="D79" s="254">
        <f t="shared" si="16"/>
        <v>31.203703703703724</v>
      </c>
      <c r="E79" s="254">
        <f t="shared" si="16"/>
        <v>38.240740740740733</v>
      </c>
      <c r="F79" s="254">
        <f t="shared" si="16"/>
        <v>41.296296296296305</v>
      </c>
      <c r="G79" s="254">
        <f t="shared" si="16"/>
        <v>49.81481481481481</v>
      </c>
      <c r="H79" s="316">
        <f t="shared" si="16"/>
        <v>35.092592592592581</v>
      </c>
    </row>
    <row r="80" spans="1:12" ht="13.5" thickBot="1" x14ac:dyDescent="0.25">
      <c r="A80" s="231" t="s">
        <v>27</v>
      </c>
      <c r="B80" s="256"/>
      <c r="C80" s="257">
        <f>C76-C63</f>
        <v>325</v>
      </c>
      <c r="D80" s="258">
        <f t="shared" ref="D80:H80" si="17">D76-D63</f>
        <v>320</v>
      </c>
      <c r="E80" s="258">
        <f t="shared" si="17"/>
        <v>308</v>
      </c>
      <c r="F80" s="258">
        <f t="shared" si="17"/>
        <v>253</v>
      </c>
      <c r="G80" s="258">
        <f t="shared" si="17"/>
        <v>231</v>
      </c>
      <c r="H80" s="288">
        <f t="shared" si="17"/>
        <v>301</v>
      </c>
    </row>
    <row r="81" spans="1:12" x14ac:dyDescent="0.2">
      <c r="A81" s="267" t="s">
        <v>52</v>
      </c>
      <c r="B81" s="267"/>
      <c r="C81" s="261">
        <v>407</v>
      </c>
      <c r="D81" s="262">
        <v>454</v>
      </c>
      <c r="E81" s="262">
        <v>424</v>
      </c>
      <c r="F81" s="262">
        <v>288</v>
      </c>
      <c r="G81" s="263">
        <v>217</v>
      </c>
      <c r="H81" s="371">
        <f>SUM(C81:G81)</f>
        <v>1790</v>
      </c>
      <c r="I81" s="200" t="s">
        <v>56</v>
      </c>
      <c r="J81" s="402">
        <f>H68-H81</f>
        <v>8</v>
      </c>
      <c r="K81" s="306">
        <f>J81/H68</f>
        <v>4.4493882091212458E-3</v>
      </c>
      <c r="L81" s="403" t="s">
        <v>107</v>
      </c>
    </row>
    <row r="82" spans="1:12" x14ac:dyDescent="0.2">
      <c r="A82" s="267" t="s">
        <v>28</v>
      </c>
      <c r="B82" s="267"/>
      <c r="C82" s="218">
        <v>71</v>
      </c>
      <c r="D82" s="269">
        <v>71</v>
      </c>
      <c r="E82" s="269">
        <v>71</v>
      </c>
      <c r="F82" s="269">
        <v>71</v>
      </c>
      <c r="G82" s="269">
        <v>71</v>
      </c>
      <c r="H82" s="331"/>
      <c r="I82" s="200" t="s">
        <v>57</v>
      </c>
      <c r="J82" s="200">
        <v>70.319999999999993</v>
      </c>
    </row>
    <row r="83" spans="1:12" ht="13.5" thickBot="1" x14ac:dyDescent="0.25">
      <c r="A83" s="268" t="s">
        <v>26</v>
      </c>
      <c r="B83" s="268"/>
      <c r="C83" s="216">
        <f t="shared" ref="C83:G83" si="18">C82-C69</f>
        <v>1</v>
      </c>
      <c r="D83" s="217">
        <f t="shared" si="18"/>
        <v>1</v>
      </c>
      <c r="E83" s="217">
        <f t="shared" si="18"/>
        <v>1</v>
      </c>
      <c r="F83" s="217">
        <f t="shared" si="18"/>
        <v>1</v>
      </c>
      <c r="G83" s="398">
        <f t="shared" si="18"/>
        <v>1</v>
      </c>
      <c r="H83" s="333"/>
      <c r="I83" s="200" t="s">
        <v>26</v>
      </c>
      <c r="J83" s="200">
        <f>J82-J69</f>
        <v>-30.5</v>
      </c>
    </row>
    <row r="85" spans="1:12" ht="13.5" thickBot="1" x14ac:dyDescent="0.25"/>
    <row r="86" spans="1:12" ht="13.5" thickBot="1" x14ac:dyDescent="0.25">
      <c r="A86" s="272" t="s">
        <v>109</v>
      </c>
      <c r="B86" s="230"/>
      <c r="C86" s="921" t="s">
        <v>53</v>
      </c>
      <c r="D86" s="919"/>
      <c r="E86" s="919"/>
      <c r="F86" s="919"/>
      <c r="G86" s="920"/>
      <c r="H86" s="1052" t="s">
        <v>0</v>
      </c>
    </row>
    <row r="87" spans="1:12" x14ac:dyDescent="0.2">
      <c r="A87" s="231" t="s">
        <v>2</v>
      </c>
      <c r="B87" s="824"/>
      <c r="C87" s="295">
        <v>1</v>
      </c>
      <c r="D87" s="225">
        <v>2</v>
      </c>
      <c r="E87" s="225">
        <v>3</v>
      </c>
      <c r="F87" s="225">
        <v>4</v>
      </c>
      <c r="G87" s="225">
        <v>5</v>
      </c>
      <c r="H87" s="1055"/>
    </row>
    <row r="88" spans="1:12" x14ac:dyDescent="0.2">
      <c r="A88" s="236" t="s">
        <v>3</v>
      </c>
      <c r="B88" s="236"/>
      <c r="C88" s="296">
        <v>1250</v>
      </c>
      <c r="D88" s="297">
        <v>1250</v>
      </c>
      <c r="E88" s="298">
        <v>1250</v>
      </c>
      <c r="F88" s="298">
        <v>1250</v>
      </c>
      <c r="G88" s="298">
        <v>1250</v>
      </c>
      <c r="H88" s="299">
        <v>1250</v>
      </c>
    </row>
    <row r="89" spans="1:12" x14ac:dyDescent="0.2">
      <c r="A89" s="241" t="s">
        <v>6</v>
      </c>
      <c r="B89" s="241"/>
      <c r="C89" s="300">
        <v>1539</v>
      </c>
      <c r="D89" s="301">
        <v>1629</v>
      </c>
      <c r="E89" s="301">
        <v>1727</v>
      </c>
      <c r="F89" s="301">
        <v>1712</v>
      </c>
      <c r="G89" s="301">
        <v>1863</v>
      </c>
      <c r="H89" s="317">
        <v>1671</v>
      </c>
    </row>
    <row r="90" spans="1:12" x14ac:dyDescent="0.2">
      <c r="A90" s="231" t="s">
        <v>7</v>
      </c>
      <c r="B90" s="231"/>
      <c r="C90" s="302">
        <v>97.6</v>
      </c>
      <c r="D90" s="303">
        <v>100</v>
      </c>
      <c r="E90" s="304">
        <v>95.2</v>
      </c>
      <c r="F90" s="304">
        <v>96.4</v>
      </c>
      <c r="G90" s="304">
        <v>95.2</v>
      </c>
      <c r="H90" s="248">
        <v>79.900000000000006</v>
      </c>
    </row>
    <row r="91" spans="1:12" ht="13.5" thickBot="1" x14ac:dyDescent="0.25">
      <c r="A91" s="231" t="s">
        <v>8</v>
      </c>
      <c r="B91" s="256"/>
      <c r="C91" s="324">
        <v>0.05</v>
      </c>
      <c r="D91" s="325">
        <v>4.3999999999999997E-2</v>
      </c>
      <c r="E91" s="407">
        <v>0.05</v>
      </c>
      <c r="F91" s="407">
        <v>5.0999999999999997E-2</v>
      </c>
      <c r="G91" s="407">
        <v>5.2999999999999999E-2</v>
      </c>
      <c r="H91" s="337">
        <v>7.6999999999999999E-2</v>
      </c>
    </row>
    <row r="92" spans="1:12" x14ac:dyDescent="0.2">
      <c r="A92" s="241" t="s">
        <v>1</v>
      </c>
      <c r="B92" s="825"/>
      <c r="C92" s="327">
        <f t="shared" ref="C92:H92" si="19">C89/C88*100-100</f>
        <v>23.120000000000005</v>
      </c>
      <c r="D92" s="328">
        <f t="shared" si="19"/>
        <v>30.319999999999993</v>
      </c>
      <c r="E92" s="328">
        <f t="shared" si="19"/>
        <v>38.159999999999997</v>
      </c>
      <c r="F92" s="328">
        <f t="shared" si="19"/>
        <v>36.95999999999998</v>
      </c>
      <c r="G92" s="328">
        <f t="shared" si="19"/>
        <v>49.039999999999992</v>
      </c>
      <c r="H92" s="339">
        <f t="shared" si="19"/>
        <v>33.680000000000007</v>
      </c>
    </row>
    <row r="93" spans="1:12" ht="13.5" thickBot="1" x14ac:dyDescent="0.25">
      <c r="A93" s="231" t="s">
        <v>27</v>
      </c>
      <c r="B93" s="256"/>
      <c r="C93" s="257">
        <f>C89-C76</f>
        <v>219</v>
      </c>
      <c r="D93" s="258">
        <f t="shared" ref="D93:H93" si="20">D89-D76</f>
        <v>212</v>
      </c>
      <c r="E93" s="258">
        <f t="shared" si="20"/>
        <v>234</v>
      </c>
      <c r="F93" s="258">
        <f t="shared" si="20"/>
        <v>186</v>
      </c>
      <c r="G93" s="258">
        <f t="shared" si="20"/>
        <v>245</v>
      </c>
      <c r="H93" s="288">
        <f t="shared" si="20"/>
        <v>212</v>
      </c>
    </row>
    <row r="94" spans="1:12" x14ac:dyDescent="0.2">
      <c r="A94" s="267" t="s">
        <v>52</v>
      </c>
      <c r="B94" s="267"/>
      <c r="C94" s="261">
        <v>406</v>
      </c>
      <c r="D94" s="262">
        <v>454</v>
      </c>
      <c r="E94" s="262">
        <v>424</v>
      </c>
      <c r="F94" s="262">
        <v>288</v>
      </c>
      <c r="G94" s="263">
        <v>216</v>
      </c>
      <c r="H94" s="371">
        <f>SUM(C94:G94)</f>
        <v>1788</v>
      </c>
      <c r="I94" s="200" t="s">
        <v>56</v>
      </c>
      <c r="J94" s="265">
        <f>H81-H94</f>
        <v>2</v>
      </c>
      <c r="K94" s="306">
        <f>J94/H81</f>
        <v>1.1173184357541898E-3</v>
      </c>
    </row>
    <row r="95" spans="1:12" x14ac:dyDescent="0.2">
      <c r="A95" s="267" t="s">
        <v>28</v>
      </c>
      <c r="B95" s="267"/>
      <c r="C95" s="218">
        <v>72</v>
      </c>
      <c r="D95" s="269">
        <v>72</v>
      </c>
      <c r="E95" s="269">
        <v>72</v>
      </c>
      <c r="F95" s="269">
        <v>72</v>
      </c>
      <c r="G95" s="219">
        <v>72</v>
      </c>
      <c r="H95" s="331"/>
      <c r="I95" s="200" t="s">
        <v>57</v>
      </c>
      <c r="J95" s="200">
        <v>71.069999999999993</v>
      </c>
    </row>
    <row r="96" spans="1:12" ht="13.5" thickBot="1" x14ac:dyDescent="0.25">
      <c r="A96" s="268" t="s">
        <v>26</v>
      </c>
      <c r="B96" s="268"/>
      <c r="C96" s="216">
        <f t="shared" ref="C96:G96" si="21">C95-C82</f>
        <v>1</v>
      </c>
      <c r="D96" s="217">
        <f t="shared" si="21"/>
        <v>1</v>
      </c>
      <c r="E96" s="217">
        <f t="shared" si="21"/>
        <v>1</v>
      </c>
      <c r="F96" s="217">
        <f t="shared" si="21"/>
        <v>1</v>
      </c>
      <c r="G96" s="398">
        <f t="shared" si="21"/>
        <v>1</v>
      </c>
      <c r="H96" s="333"/>
      <c r="I96" s="200" t="s">
        <v>26</v>
      </c>
      <c r="J96" s="200">
        <f>J95-J82</f>
        <v>0.75</v>
      </c>
    </row>
    <row r="98" spans="1:19" ht="13.5" thickBot="1" x14ac:dyDescent="0.25"/>
    <row r="99" spans="1:19" ht="13.5" thickBot="1" x14ac:dyDescent="0.25">
      <c r="A99" s="272" t="s">
        <v>112</v>
      </c>
      <c r="B99" s="230"/>
      <c r="C99" s="921" t="s">
        <v>53</v>
      </c>
      <c r="D99" s="919"/>
      <c r="E99" s="919"/>
      <c r="F99" s="919"/>
      <c r="G99" s="920"/>
      <c r="H99" s="1052" t="s">
        <v>0</v>
      </c>
      <c r="I99" s="200">
        <v>177</v>
      </c>
    </row>
    <row r="100" spans="1:19" x14ac:dyDescent="0.2">
      <c r="A100" s="231" t="s">
        <v>2</v>
      </c>
      <c r="B100" s="824"/>
      <c r="C100" s="295">
        <v>1</v>
      </c>
      <c r="D100" s="225">
        <v>2</v>
      </c>
      <c r="E100" s="225">
        <v>3</v>
      </c>
      <c r="F100" s="225">
        <v>4</v>
      </c>
      <c r="G100" s="225">
        <v>5</v>
      </c>
      <c r="H100" s="1055"/>
    </row>
    <row r="101" spans="1:19" x14ac:dyDescent="0.2">
      <c r="A101" s="236" t="s">
        <v>3</v>
      </c>
      <c r="B101" s="236"/>
      <c r="C101" s="296">
        <v>1400</v>
      </c>
      <c r="D101" s="297">
        <v>1400</v>
      </c>
      <c r="E101" s="298">
        <v>1400</v>
      </c>
      <c r="F101" s="298">
        <v>1400</v>
      </c>
      <c r="G101" s="298">
        <v>1400</v>
      </c>
      <c r="H101" s="299">
        <v>1400</v>
      </c>
    </row>
    <row r="102" spans="1:19" x14ac:dyDescent="0.2">
      <c r="A102" s="241" t="s">
        <v>6</v>
      </c>
      <c r="B102" s="241"/>
      <c r="C102" s="300">
        <v>1701</v>
      </c>
      <c r="D102" s="301">
        <v>1752</v>
      </c>
      <c r="E102" s="301">
        <v>1785</v>
      </c>
      <c r="F102" s="301">
        <v>1828</v>
      </c>
      <c r="G102" s="301">
        <v>1890</v>
      </c>
      <c r="H102" s="317">
        <v>1777</v>
      </c>
    </row>
    <row r="103" spans="1:19" x14ac:dyDescent="0.2">
      <c r="A103" s="231" t="s">
        <v>7</v>
      </c>
      <c r="B103" s="231"/>
      <c r="C103" s="302">
        <v>92.7</v>
      </c>
      <c r="D103" s="303">
        <v>95.6</v>
      </c>
      <c r="E103" s="304">
        <v>97.6</v>
      </c>
      <c r="F103" s="304">
        <v>100</v>
      </c>
      <c r="G103" s="304">
        <v>100</v>
      </c>
      <c r="H103" s="248">
        <v>89.3</v>
      </c>
    </row>
    <row r="104" spans="1:19" ht="13.5" thickBot="1" x14ac:dyDescent="0.25">
      <c r="A104" s="231" t="s">
        <v>8</v>
      </c>
      <c r="B104" s="256"/>
      <c r="C104" s="324">
        <v>5.2999999999999999E-2</v>
      </c>
      <c r="D104" s="325">
        <v>5.5E-2</v>
      </c>
      <c r="E104" s="407">
        <v>4.7E-2</v>
      </c>
      <c r="F104" s="407">
        <v>4.1000000000000002E-2</v>
      </c>
      <c r="G104" s="407">
        <v>5.6000000000000001E-2</v>
      </c>
      <c r="H104" s="337">
        <v>0.06</v>
      </c>
    </row>
    <row r="105" spans="1:19" x14ac:dyDescent="0.2">
      <c r="A105" s="241" t="s">
        <v>1</v>
      </c>
      <c r="B105" s="825"/>
      <c r="C105" s="327">
        <f t="shared" ref="C105:H105" si="22">C102/C101*100-100</f>
        <v>21.500000000000014</v>
      </c>
      <c r="D105" s="328">
        <f t="shared" si="22"/>
        <v>25.142857142857139</v>
      </c>
      <c r="E105" s="328">
        <f t="shared" si="22"/>
        <v>27.499999999999986</v>
      </c>
      <c r="F105" s="328">
        <f t="shared" si="22"/>
        <v>30.571428571428555</v>
      </c>
      <c r="G105" s="328">
        <f t="shared" si="22"/>
        <v>35</v>
      </c>
      <c r="H105" s="339">
        <f t="shared" si="22"/>
        <v>26.928571428571431</v>
      </c>
    </row>
    <row r="106" spans="1:19" ht="13.5" thickBot="1" x14ac:dyDescent="0.25">
      <c r="A106" s="231" t="s">
        <v>27</v>
      </c>
      <c r="B106" s="256"/>
      <c r="C106" s="257">
        <f>C102-C89</f>
        <v>162</v>
      </c>
      <c r="D106" s="258">
        <f t="shared" ref="D106:H106" si="23">D102-D89</f>
        <v>123</v>
      </c>
      <c r="E106" s="258">
        <f t="shared" si="23"/>
        <v>58</v>
      </c>
      <c r="F106" s="258">
        <f t="shared" si="23"/>
        <v>116</v>
      </c>
      <c r="G106" s="258">
        <f t="shared" si="23"/>
        <v>27</v>
      </c>
      <c r="H106" s="288">
        <f t="shared" si="23"/>
        <v>106</v>
      </c>
    </row>
    <row r="107" spans="1:19" x14ac:dyDescent="0.2">
      <c r="A107" s="267" t="s">
        <v>52</v>
      </c>
      <c r="B107" s="267"/>
      <c r="C107" s="261">
        <v>406</v>
      </c>
      <c r="D107" s="262">
        <v>454</v>
      </c>
      <c r="E107" s="262">
        <v>424</v>
      </c>
      <c r="F107" s="262">
        <v>288</v>
      </c>
      <c r="G107" s="263">
        <v>216</v>
      </c>
      <c r="H107" s="371">
        <f>SUM(C107:G107)</f>
        <v>1788</v>
      </c>
      <c r="I107" s="200" t="s">
        <v>56</v>
      </c>
      <c r="J107" s="265">
        <f>H94-H107</f>
        <v>0</v>
      </c>
      <c r="K107" s="306">
        <f>J107/H94</f>
        <v>0</v>
      </c>
    </row>
    <row r="108" spans="1:19" x14ac:dyDescent="0.2">
      <c r="A108" s="267" t="s">
        <v>28</v>
      </c>
      <c r="B108" s="267"/>
      <c r="C108" s="218">
        <v>73</v>
      </c>
      <c r="D108" s="269">
        <v>73</v>
      </c>
      <c r="E108" s="269">
        <v>73</v>
      </c>
      <c r="F108" s="269">
        <v>73</v>
      </c>
      <c r="G108" s="219">
        <v>73</v>
      </c>
      <c r="H108" s="331"/>
      <c r="I108" s="200" t="s">
        <v>57</v>
      </c>
      <c r="J108" s="200">
        <v>72</v>
      </c>
    </row>
    <row r="109" spans="1:19" ht="13.5" thickBot="1" x14ac:dyDescent="0.25">
      <c r="A109" s="268" t="s">
        <v>26</v>
      </c>
      <c r="B109" s="268"/>
      <c r="C109" s="216">
        <f t="shared" ref="C109:G109" si="24">C108-C95</f>
        <v>1</v>
      </c>
      <c r="D109" s="217">
        <f t="shared" si="24"/>
        <v>1</v>
      </c>
      <c r="E109" s="217">
        <f t="shared" si="24"/>
        <v>1</v>
      </c>
      <c r="F109" s="217">
        <f t="shared" si="24"/>
        <v>1</v>
      </c>
      <c r="G109" s="398">
        <f t="shared" si="24"/>
        <v>1</v>
      </c>
      <c r="H109" s="333"/>
      <c r="I109" s="200" t="s">
        <v>26</v>
      </c>
      <c r="J109" s="200">
        <f>J108-J95</f>
        <v>0.93000000000000682</v>
      </c>
    </row>
    <row r="110" spans="1:19" x14ac:dyDescent="0.2">
      <c r="C110" s="200" t="s">
        <v>65</v>
      </c>
    </row>
    <row r="111" spans="1:19" ht="13.5" thickBot="1" x14ac:dyDescent="0.25"/>
    <row r="112" spans="1:19" ht="15.75" thickBot="1" x14ac:dyDescent="0.25">
      <c r="A112" s="272" t="s">
        <v>113</v>
      </c>
      <c r="B112" s="230"/>
      <c r="C112" s="921" t="s">
        <v>53</v>
      </c>
      <c r="D112" s="919"/>
      <c r="E112" s="919"/>
      <c r="F112" s="919"/>
      <c r="G112" s="920"/>
      <c r="H112" s="1052" t="s">
        <v>0</v>
      </c>
      <c r="I112" s="200">
        <v>170</v>
      </c>
      <c r="O112" s="488" t="s">
        <v>127</v>
      </c>
      <c r="P112" s="474" t="s">
        <v>128</v>
      </c>
      <c r="Q112" s="489" t="s">
        <v>129</v>
      </c>
      <c r="R112" s="489" t="s">
        <v>120</v>
      </c>
      <c r="S112" s="490" t="s">
        <v>121</v>
      </c>
    </row>
    <row r="113" spans="1:19" ht="15" x14ac:dyDescent="0.2">
      <c r="A113" s="231" t="s">
        <v>2</v>
      </c>
      <c r="B113" s="824"/>
      <c r="C113" s="295">
        <v>1</v>
      </c>
      <c r="D113" s="225">
        <v>2</v>
      </c>
      <c r="E113" s="225">
        <v>3</v>
      </c>
      <c r="F113" s="225">
        <v>4</v>
      </c>
      <c r="G113" s="225">
        <v>5</v>
      </c>
      <c r="H113" s="1055"/>
      <c r="O113" s="470" t="s">
        <v>137</v>
      </c>
      <c r="P113" s="475">
        <v>105</v>
      </c>
      <c r="Q113" s="465">
        <v>1540</v>
      </c>
      <c r="R113" s="487"/>
      <c r="S113" s="491"/>
    </row>
    <row r="114" spans="1:19" ht="15" x14ac:dyDescent="0.2">
      <c r="A114" s="236" t="s">
        <v>3</v>
      </c>
      <c r="B114" s="236"/>
      <c r="C114" s="296">
        <v>1540</v>
      </c>
      <c r="D114" s="297">
        <v>1540</v>
      </c>
      <c r="E114" s="298">
        <v>1540</v>
      </c>
      <c r="F114" s="298">
        <v>1540</v>
      </c>
      <c r="G114" s="298">
        <v>1540</v>
      </c>
      <c r="H114" s="299">
        <v>1540</v>
      </c>
      <c r="O114" s="470">
        <v>1</v>
      </c>
      <c r="P114" s="475">
        <v>300</v>
      </c>
      <c r="Q114" s="465" t="s">
        <v>138</v>
      </c>
      <c r="R114" s="466">
        <v>7.1</v>
      </c>
      <c r="S114" s="471">
        <v>14</v>
      </c>
    </row>
    <row r="115" spans="1:19" ht="15" x14ac:dyDescent="0.2">
      <c r="A115" s="241" t="s">
        <v>6</v>
      </c>
      <c r="B115" s="241"/>
      <c r="C115" s="300">
        <v>1719</v>
      </c>
      <c r="D115" s="301">
        <v>1807</v>
      </c>
      <c r="E115" s="301">
        <v>1854</v>
      </c>
      <c r="F115" s="301">
        <v>1925</v>
      </c>
      <c r="G115" s="301">
        <v>2048</v>
      </c>
      <c r="H115" s="317">
        <v>1876</v>
      </c>
      <c r="O115" s="470">
        <v>2</v>
      </c>
      <c r="P115" s="475">
        <v>292</v>
      </c>
      <c r="Q115" s="465" t="s">
        <v>139</v>
      </c>
      <c r="R115" s="466">
        <v>7.1</v>
      </c>
      <c r="S115" s="471">
        <v>13</v>
      </c>
    </row>
    <row r="116" spans="1:19" ht="15" x14ac:dyDescent="0.2">
      <c r="A116" s="231" t="s">
        <v>7</v>
      </c>
      <c r="B116" s="231"/>
      <c r="C116" s="302">
        <v>100</v>
      </c>
      <c r="D116" s="303">
        <v>100</v>
      </c>
      <c r="E116" s="304">
        <v>100</v>
      </c>
      <c r="F116" s="304">
        <v>100</v>
      </c>
      <c r="G116" s="304">
        <v>100</v>
      </c>
      <c r="H116" s="248">
        <v>88.2</v>
      </c>
      <c r="O116" s="470">
        <v>3</v>
      </c>
      <c r="P116" s="475">
        <v>355</v>
      </c>
      <c r="Q116" s="465" t="s">
        <v>140</v>
      </c>
      <c r="R116" s="466">
        <v>8.5</v>
      </c>
      <c r="S116" s="471">
        <v>16</v>
      </c>
    </row>
    <row r="117" spans="1:19" ht="15.75" thickBot="1" x14ac:dyDescent="0.25">
      <c r="A117" s="231" t="s">
        <v>8</v>
      </c>
      <c r="B117" s="256"/>
      <c r="C117" s="324">
        <v>3.3000000000000002E-2</v>
      </c>
      <c r="D117" s="325">
        <v>2.1999999999999999E-2</v>
      </c>
      <c r="E117" s="407">
        <v>2.1999999999999999E-2</v>
      </c>
      <c r="F117" s="407">
        <v>2.5999999999999999E-2</v>
      </c>
      <c r="G117" s="407">
        <v>0.04</v>
      </c>
      <c r="H117" s="337">
        <v>6.4000000000000001E-2</v>
      </c>
      <c r="O117" s="470">
        <v>4</v>
      </c>
      <c r="P117" s="475">
        <v>420</v>
      </c>
      <c r="Q117" s="465" t="s">
        <v>141</v>
      </c>
      <c r="R117" s="466">
        <v>10</v>
      </c>
      <c r="S117" s="471">
        <v>19</v>
      </c>
    </row>
    <row r="118" spans="1:19" ht="15.75" thickBot="1" x14ac:dyDescent="0.25">
      <c r="A118" s="241" t="s">
        <v>1</v>
      </c>
      <c r="B118" s="825"/>
      <c r="C118" s="327">
        <f t="shared" ref="C118:H118" si="25">C115/C114*100-100</f>
        <v>11.623376623376629</v>
      </c>
      <c r="D118" s="328">
        <f t="shared" si="25"/>
        <v>17.337662337662337</v>
      </c>
      <c r="E118" s="328">
        <f t="shared" si="25"/>
        <v>20.389610389610382</v>
      </c>
      <c r="F118" s="328">
        <f t="shared" si="25"/>
        <v>25</v>
      </c>
      <c r="G118" s="328">
        <f t="shared" si="25"/>
        <v>32.987012987012974</v>
      </c>
      <c r="H118" s="339">
        <f t="shared" si="25"/>
        <v>21.818181818181827</v>
      </c>
      <c r="O118" s="445">
        <v>5</v>
      </c>
      <c r="P118" s="446">
        <v>318</v>
      </c>
      <c r="Q118" s="472">
        <v>1930</v>
      </c>
      <c r="R118" s="473">
        <v>7</v>
      </c>
      <c r="S118" s="447">
        <v>15</v>
      </c>
    </row>
    <row r="119" spans="1:19" ht="15.75" thickBot="1" x14ac:dyDescent="0.25">
      <c r="A119" s="231" t="s">
        <v>27</v>
      </c>
      <c r="B119" s="256"/>
      <c r="C119" s="257">
        <f>C115-C102</f>
        <v>18</v>
      </c>
      <c r="D119" s="258">
        <f t="shared" ref="D119:H119" si="26">D115-D102</f>
        <v>55</v>
      </c>
      <c r="E119" s="258">
        <f t="shared" si="26"/>
        <v>69</v>
      </c>
      <c r="F119" s="258">
        <f t="shared" si="26"/>
        <v>97</v>
      </c>
      <c r="G119" s="258">
        <f t="shared" si="26"/>
        <v>158</v>
      </c>
      <c r="H119" s="288">
        <f t="shared" si="26"/>
        <v>99</v>
      </c>
      <c r="O119" s="467"/>
      <c r="P119" s="446">
        <v>1790</v>
      </c>
      <c r="Q119" s="467"/>
      <c r="R119" s="467"/>
      <c r="S119" s="467"/>
    </row>
    <row r="120" spans="1:19" x14ac:dyDescent="0.2">
      <c r="A120" s="267" t="s">
        <v>52</v>
      </c>
      <c r="B120" s="267"/>
      <c r="C120" s="261">
        <v>300</v>
      </c>
      <c r="D120" s="262">
        <v>292</v>
      </c>
      <c r="E120" s="262">
        <v>355</v>
      </c>
      <c r="F120" s="262">
        <v>420</v>
      </c>
      <c r="G120" s="263">
        <v>318</v>
      </c>
      <c r="H120" s="371">
        <f>SUM(C120:G120)</f>
        <v>1685</v>
      </c>
      <c r="I120" s="200" t="s">
        <v>56</v>
      </c>
      <c r="J120" s="437">
        <f>H107-H120</f>
        <v>103</v>
      </c>
      <c r="K120" s="306">
        <f>J120/H107</f>
        <v>5.7606263982102911E-2</v>
      </c>
      <c r="L120" s="438" t="s">
        <v>115</v>
      </c>
    </row>
    <row r="121" spans="1:19" x14ac:dyDescent="0.2">
      <c r="A121" s="267" t="s">
        <v>28</v>
      </c>
      <c r="B121" s="267"/>
      <c r="C121" s="218">
        <v>75</v>
      </c>
      <c r="D121" s="269">
        <v>75</v>
      </c>
      <c r="E121" s="269">
        <v>75</v>
      </c>
      <c r="F121" s="269">
        <v>75</v>
      </c>
      <c r="G121" s="219">
        <v>75</v>
      </c>
      <c r="H121" s="331"/>
      <c r="I121" s="200" t="s">
        <v>57</v>
      </c>
      <c r="J121" s="200">
        <v>73.069999999999993</v>
      </c>
    </row>
    <row r="122" spans="1:19" ht="13.5" thickBot="1" x14ac:dyDescent="0.25">
      <c r="A122" s="268" t="s">
        <v>26</v>
      </c>
      <c r="B122" s="268"/>
      <c r="C122" s="216">
        <f t="shared" ref="C122:G122" si="27">C121-C108</f>
        <v>2</v>
      </c>
      <c r="D122" s="217">
        <f t="shared" si="27"/>
        <v>2</v>
      </c>
      <c r="E122" s="217">
        <f t="shared" si="27"/>
        <v>2</v>
      </c>
      <c r="F122" s="217">
        <f t="shared" si="27"/>
        <v>2</v>
      </c>
      <c r="G122" s="398">
        <f t="shared" si="27"/>
        <v>2</v>
      </c>
      <c r="H122" s="333"/>
      <c r="I122" s="200" t="s">
        <v>26</v>
      </c>
      <c r="J122" s="200">
        <f>J121-J108</f>
        <v>1.0699999999999932</v>
      </c>
    </row>
    <row r="124" spans="1:19" ht="13.5" thickBot="1" x14ac:dyDescent="0.25"/>
    <row r="125" spans="1:19" ht="13.5" thickBot="1" x14ac:dyDescent="0.25">
      <c r="A125" s="272" t="s">
        <v>148</v>
      </c>
      <c r="B125" s="230"/>
      <c r="C125" s="921" t="s">
        <v>53</v>
      </c>
      <c r="D125" s="919"/>
      <c r="E125" s="919"/>
      <c r="F125" s="919"/>
      <c r="G125" s="920"/>
      <c r="H125" s="1052" t="s">
        <v>0</v>
      </c>
      <c r="I125" s="200">
        <v>173</v>
      </c>
    </row>
    <row r="126" spans="1:19" x14ac:dyDescent="0.2">
      <c r="A126" s="231" t="s">
        <v>2</v>
      </c>
      <c r="B126" s="824"/>
      <c r="C126" s="295">
        <v>1</v>
      </c>
      <c r="D126" s="225">
        <v>2</v>
      </c>
      <c r="E126" s="225">
        <v>3</v>
      </c>
      <c r="F126" s="225">
        <v>4</v>
      </c>
      <c r="G126" s="225">
        <v>5</v>
      </c>
      <c r="H126" s="1055"/>
    </row>
    <row r="127" spans="1:19" x14ac:dyDescent="0.2">
      <c r="A127" s="236" t="s">
        <v>3</v>
      </c>
      <c r="B127" s="236"/>
      <c r="C127" s="296">
        <v>1670</v>
      </c>
      <c r="D127" s="297">
        <v>1670</v>
      </c>
      <c r="E127" s="298">
        <v>1670</v>
      </c>
      <c r="F127" s="298">
        <v>1670</v>
      </c>
      <c r="G127" s="298">
        <v>1670</v>
      </c>
      <c r="H127" s="299">
        <v>1670</v>
      </c>
    </row>
    <row r="128" spans="1:19" x14ac:dyDescent="0.2">
      <c r="A128" s="241" t="s">
        <v>6</v>
      </c>
      <c r="B128" s="241"/>
      <c r="C128" s="300">
        <v>1813</v>
      </c>
      <c r="D128" s="301">
        <v>1918</v>
      </c>
      <c r="E128" s="301">
        <v>1944</v>
      </c>
      <c r="F128" s="301">
        <v>2005</v>
      </c>
      <c r="G128" s="301">
        <v>2089</v>
      </c>
      <c r="H128" s="317">
        <v>1962</v>
      </c>
    </row>
    <row r="129" spans="1:11" x14ac:dyDescent="0.2">
      <c r="A129" s="231" t="s">
        <v>7</v>
      </c>
      <c r="B129" s="231"/>
      <c r="C129" s="302">
        <v>96.7</v>
      </c>
      <c r="D129" s="303">
        <v>100</v>
      </c>
      <c r="E129" s="304">
        <v>100</v>
      </c>
      <c r="F129" s="304">
        <v>100</v>
      </c>
      <c r="G129" s="304">
        <v>100</v>
      </c>
      <c r="H129" s="248">
        <v>91.9</v>
      </c>
    </row>
    <row r="130" spans="1:11" ht="13.5" thickBot="1" x14ac:dyDescent="0.25">
      <c r="A130" s="231" t="s">
        <v>8</v>
      </c>
      <c r="B130" s="256"/>
      <c r="C130" s="324">
        <v>4.1000000000000002E-2</v>
      </c>
      <c r="D130" s="325">
        <v>3.2000000000000001E-2</v>
      </c>
      <c r="E130" s="407">
        <v>2.5999999999999999E-2</v>
      </c>
      <c r="F130" s="407">
        <v>3.2000000000000001E-2</v>
      </c>
      <c r="G130" s="407">
        <v>3.5000000000000003E-2</v>
      </c>
      <c r="H130" s="337">
        <v>5.6000000000000001E-2</v>
      </c>
    </row>
    <row r="131" spans="1:11" x14ac:dyDescent="0.2">
      <c r="A131" s="241" t="s">
        <v>1</v>
      </c>
      <c r="B131" s="825"/>
      <c r="C131" s="327">
        <f t="shared" ref="C131:H131" si="28">C128/C127*100-100</f>
        <v>8.5628742514969929</v>
      </c>
      <c r="D131" s="328">
        <f t="shared" si="28"/>
        <v>14.850299401197603</v>
      </c>
      <c r="E131" s="328">
        <f t="shared" si="28"/>
        <v>16.407185628742511</v>
      </c>
      <c r="F131" s="328">
        <f t="shared" si="28"/>
        <v>20.059880239520965</v>
      </c>
      <c r="G131" s="328">
        <f t="shared" si="28"/>
        <v>25.089820359281447</v>
      </c>
      <c r="H131" s="339">
        <f t="shared" si="28"/>
        <v>17.485029940119759</v>
      </c>
    </row>
    <row r="132" spans="1:11" ht="13.5" thickBot="1" x14ac:dyDescent="0.25">
      <c r="A132" s="231" t="s">
        <v>27</v>
      </c>
      <c r="B132" s="256"/>
      <c r="C132" s="257">
        <f>C128-C115</f>
        <v>94</v>
      </c>
      <c r="D132" s="258">
        <f t="shared" ref="D132:H132" si="29">D128-D115</f>
        <v>111</v>
      </c>
      <c r="E132" s="258">
        <f t="shared" si="29"/>
        <v>90</v>
      </c>
      <c r="F132" s="258">
        <f t="shared" si="29"/>
        <v>80</v>
      </c>
      <c r="G132" s="258">
        <f t="shared" si="29"/>
        <v>41</v>
      </c>
      <c r="H132" s="288">
        <f t="shared" si="29"/>
        <v>86</v>
      </c>
    </row>
    <row r="133" spans="1:11" x14ac:dyDescent="0.2">
      <c r="A133" s="267" t="s">
        <v>52</v>
      </c>
      <c r="B133" s="267"/>
      <c r="C133" s="261">
        <v>300</v>
      </c>
      <c r="D133" s="262">
        <v>292</v>
      </c>
      <c r="E133" s="262">
        <v>355</v>
      </c>
      <c r="F133" s="262">
        <v>420</v>
      </c>
      <c r="G133" s="263">
        <v>318</v>
      </c>
      <c r="H133" s="371">
        <f>SUM(C133:G133)</f>
        <v>1685</v>
      </c>
      <c r="I133" s="200" t="s">
        <v>56</v>
      </c>
      <c r="J133" s="265">
        <f>H120-H133</f>
        <v>0</v>
      </c>
      <c r="K133" s="306">
        <f>J133/H120</f>
        <v>0</v>
      </c>
    </row>
    <row r="134" spans="1:11" x14ac:dyDescent="0.2">
      <c r="A134" s="267" t="s">
        <v>28</v>
      </c>
      <c r="B134" s="267"/>
      <c r="C134" s="218">
        <v>76</v>
      </c>
      <c r="D134" s="269">
        <v>76</v>
      </c>
      <c r="E134" s="269">
        <v>76</v>
      </c>
      <c r="F134" s="269">
        <v>76</v>
      </c>
      <c r="G134" s="219">
        <v>76</v>
      </c>
      <c r="H134" s="331"/>
      <c r="I134" s="200" t="s">
        <v>57</v>
      </c>
      <c r="J134" s="200">
        <v>75.010000000000005</v>
      </c>
    </row>
    <row r="135" spans="1:11" ht="13.5" thickBot="1" x14ac:dyDescent="0.25">
      <c r="A135" s="268" t="s">
        <v>26</v>
      </c>
      <c r="B135" s="268"/>
      <c r="C135" s="216">
        <f t="shared" ref="C135:G135" si="30">C134-C121</f>
        <v>1</v>
      </c>
      <c r="D135" s="217">
        <f t="shared" si="30"/>
        <v>1</v>
      </c>
      <c r="E135" s="217">
        <f t="shared" si="30"/>
        <v>1</v>
      </c>
      <c r="F135" s="217">
        <f t="shared" si="30"/>
        <v>1</v>
      </c>
      <c r="G135" s="398">
        <f t="shared" si="30"/>
        <v>1</v>
      </c>
      <c r="H135" s="333"/>
      <c r="I135" s="200" t="s">
        <v>26</v>
      </c>
      <c r="J135" s="200">
        <f>J134-J121</f>
        <v>1.9400000000000119</v>
      </c>
    </row>
    <row r="137" spans="1:11" ht="13.5" thickBot="1" x14ac:dyDescent="0.25"/>
    <row r="138" spans="1:11" ht="13.5" thickBot="1" x14ac:dyDescent="0.25">
      <c r="A138" s="272" t="s">
        <v>150</v>
      </c>
      <c r="B138" s="230"/>
      <c r="C138" s="921" t="s">
        <v>53</v>
      </c>
      <c r="D138" s="919"/>
      <c r="E138" s="919"/>
      <c r="F138" s="919"/>
      <c r="G138" s="920"/>
      <c r="H138" s="1052" t="s">
        <v>0</v>
      </c>
      <c r="I138" s="200">
        <v>169</v>
      </c>
    </row>
    <row r="139" spans="1:11" x14ac:dyDescent="0.2">
      <c r="A139" s="231" t="s">
        <v>2</v>
      </c>
      <c r="B139" s="824"/>
      <c r="C139" s="295">
        <v>1</v>
      </c>
      <c r="D139" s="225">
        <v>2</v>
      </c>
      <c r="E139" s="225">
        <v>3</v>
      </c>
      <c r="F139" s="225">
        <v>4</v>
      </c>
      <c r="G139" s="225">
        <v>5</v>
      </c>
      <c r="H139" s="1055"/>
    </row>
    <row r="140" spans="1:11" x14ac:dyDescent="0.2">
      <c r="A140" s="236" t="s">
        <v>3</v>
      </c>
      <c r="B140" s="236"/>
      <c r="C140" s="296">
        <v>1790</v>
      </c>
      <c r="D140" s="297">
        <v>1790</v>
      </c>
      <c r="E140" s="298">
        <v>1790</v>
      </c>
      <c r="F140" s="298">
        <v>1790</v>
      </c>
      <c r="G140" s="298">
        <v>1790</v>
      </c>
      <c r="H140" s="299">
        <v>1790</v>
      </c>
    </row>
    <row r="141" spans="1:11" x14ac:dyDescent="0.2">
      <c r="A141" s="241" t="s">
        <v>6</v>
      </c>
      <c r="B141" s="241"/>
      <c r="C141" s="300">
        <v>1931</v>
      </c>
      <c r="D141" s="301">
        <v>2089</v>
      </c>
      <c r="E141" s="301">
        <v>2120</v>
      </c>
      <c r="F141" s="301">
        <v>2136</v>
      </c>
      <c r="G141" s="301">
        <v>2179</v>
      </c>
      <c r="H141" s="317">
        <v>2096</v>
      </c>
    </row>
    <row r="142" spans="1:11" x14ac:dyDescent="0.2">
      <c r="A142" s="231" t="s">
        <v>7</v>
      </c>
      <c r="B142" s="231"/>
      <c r="C142" s="302">
        <v>96.7</v>
      </c>
      <c r="D142" s="303">
        <v>100</v>
      </c>
      <c r="E142" s="304">
        <v>100</v>
      </c>
      <c r="F142" s="304">
        <v>95.2</v>
      </c>
      <c r="G142" s="304">
        <v>96.9</v>
      </c>
      <c r="H142" s="248">
        <v>89.9</v>
      </c>
    </row>
    <row r="143" spans="1:11" ht="13.5" thickBot="1" x14ac:dyDescent="0.25">
      <c r="A143" s="231" t="s">
        <v>8</v>
      </c>
      <c r="B143" s="256"/>
      <c r="C143" s="324">
        <v>4.2000000000000003E-2</v>
      </c>
      <c r="D143" s="325">
        <v>4.7E-2</v>
      </c>
      <c r="E143" s="407">
        <v>4.5999999999999999E-2</v>
      </c>
      <c r="F143" s="407">
        <v>4.3999999999999997E-2</v>
      </c>
      <c r="G143" s="407">
        <v>4.5999999999999999E-2</v>
      </c>
      <c r="H143" s="337">
        <v>5.8999999999999997E-2</v>
      </c>
    </row>
    <row r="144" spans="1:11" x14ac:dyDescent="0.2">
      <c r="A144" s="241" t="s">
        <v>1</v>
      </c>
      <c r="B144" s="825"/>
      <c r="C144" s="327">
        <f t="shared" ref="C144:H144" si="31">C141/C140*100-100</f>
        <v>7.8770949720670274</v>
      </c>
      <c r="D144" s="328">
        <f t="shared" si="31"/>
        <v>16.703910614525142</v>
      </c>
      <c r="E144" s="328">
        <f t="shared" si="31"/>
        <v>18.435754189944149</v>
      </c>
      <c r="F144" s="328">
        <f t="shared" si="31"/>
        <v>19.329608938547494</v>
      </c>
      <c r="G144" s="328">
        <f t="shared" si="31"/>
        <v>21.731843575418992</v>
      </c>
      <c r="H144" s="339">
        <f t="shared" si="31"/>
        <v>17.094972067039123</v>
      </c>
    </row>
    <row r="145" spans="1:11" ht="13.5" thickBot="1" x14ac:dyDescent="0.25">
      <c r="A145" s="231" t="s">
        <v>27</v>
      </c>
      <c r="B145" s="256"/>
      <c r="C145" s="257">
        <f>C141-C128</f>
        <v>118</v>
      </c>
      <c r="D145" s="258">
        <f t="shared" ref="D145:H145" si="32">D141-D128</f>
        <v>171</v>
      </c>
      <c r="E145" s="258">
        <f t="shared" si="32"/>
        <v>176</v>
      </c>
      <c r="F145" s="258">
        <f t="shared" si="32"/>
        <v>131</v>
      </c>
      <c r="G145" s="258">
        <f t="shared" si="32"/>
        <v>90</v>
      </c>
      <c r="H145" s="288">
        <f t="shared" si="32"/>
        <v>134</v>
      </c>
    </row>
    <row r="146" spans="1:11" x14ac:dyDescent="0.2">
      <c r="A146" s="267" t="s">
        <v>52</v>
      </c>
      <c r="B146" s="267"/>
      <c r="C146" s="261">
        <v>300</v>
      </c>
      <c r="D146" s="262">
        <v>292</v>
      </c>
      <c r="E146" s="262">
        <v>355</v>
      </c>
      <c r="F146" s="262">
        <v>420</v>
      </c>
      <c r="G146" s="263">
        <v>318</v>
      </c>
      <c r="H146" s="371">
        <f>SUM(C146:G146)</f>
        <v>1685</v>
      </c>
      <c r="I146" s="200" t="s">
        <v>56</v>
      </c>
      <c r="J146" s="265">
        <f>H133-H146</f>
        <v>0</v>
      </c>
      <c r="K146" s="306">
        <f>J146/H133</f>
        <v>0</v>
      </c>
    </row>
    <row r="147" spans="1:11" x14ac:dyDescent="0.2">
      <c r="A147" s="267" t="s">
        <v>28</v>
      </c>
      <c r="B147" s="267"/>
      <c r="C147" s="218">
        <v>77</v>
      </c>
      <c r="D147" s="269">
        <v>77</v>
      </c>
      <c r="E147" s="269">
        <v>77</v>
      </c>
      <c r="F147" s="269">
        <v>77</v>
      </c>
      <c r="G147" s="219">
        <v>77</v>
      </c>
      <c r="H147" s="331"/>
      <c r="I147" s="200" t="s">
        <v>57</v>
      </c>
      <c r="J147" s="200">
        <v>76</v>
      </c>
    </row>
    <row r="148" spans="1:11" ht="13.5" thickBot="1" x14ac:dyDescent="0.25">
      <c r="A148" s="268" t="s">
        <v>26</v>
      </c>
      <c r="B148" s="268"/>
      <c r="C148" s="216">
        <f t="shared" ref="C148:G148" si="33">C147-C134</f>
        <v>1</v>
      </c>
      <c r="D148" s="217">
        <f t="shared" si="33"/>
        <v>1</v>
      </c>
      <c r="E148" s="217">
        <f t="shared" si="33"/>
        <v>1</v>
      </c>
      <c r="F148" s="217">
        <f t="shared" si="33"/>
        <v>1</v>
      </c>
      <c r="G148" s="398">
        <f t="shared" si="33"/>
        <v>1</v>
      </c>
      <c r="H148" s="333"/>
      <c r="I148" s="200" t="s">
        <v>26</v>
      </c>
      <c r="J148" s="200">
        <f>J147-J134</f>
        <v>0.98999999999999488</v>
      </c>
    </row>
    <row r="150" spans="1:11" ht="13.5" thickBot="1" x14ac:dyDescent="0.25"/>
    <row r="151" spans="1:11" ht="13.5" thickBot="1" x14ac:dyDescent="0.25">
      <c r="A151" s="272" t="s">
        <v>151</v>
      </c>
      <c r="B151" s="230"/>
      <c r="C151" s="921" t="s">
        <v>53</v>
      </c>
      <c r="D151" s="919"/>
      <c r="E151" s="919"/>
      <c r="F151" s="919"/>
      <c r="G151" s="920"/>
      <c r="H151" s="1052" t="s">
        <v>0</v>
      </c>
      <c r="I151" s="200">
        <v>168</v>
      </c>
    </row>
    <row r="152" spans="1:11" x14ac:dyDescent="0.2">
      <c r="A152" s="231" t="s">
        <v>2</v>
      </c>
      <c r="B152" s="824"/>
      <c r="C152" s="295">
        <v>1</v>
      </c>
      <c r="D152" s="225">
        <v>2</v>
      </c>
      <c r="E152" s="225">
        <v>3</v>
      </c>
      <c r="F152" s="225">
        <v>4</v>
      </c>
      <c r="G152" s="225">
        <v>5</v>
      </c>
      <c r="H152" s="1055"/>
    </row>
    <row r="153" spans="1:11" x14ac:dyDescent="0.2">
      <c r="A153" s="236" t="s">
        <v>3</v>
      </c>
      <c r="B153" s="236"/>
      <c r="C153" s="296">
        <v>1900</v>
      </c>
      <c r="D153" s="297">
        <v>1900</v>
      </c>
      <c r="E153" s="298">
        <v>1900</v>
      </c>
      <c r="F153" s="298">
        <v>1900</v>
      </c>
      <c r="G153" s="298">
        <v>1900</v>
      </c>
      <c r="H153" s="299">
        <v>1900</v>
      </c>
    </row>
    <row r="154" spans="1:11" x14ac:dyDescent="0.2">
      <c r="A154" s="241" t="s">
        <v>6</v>
      </c>
      <c r="B154" s="241"/>
      <c r="C154" s="300">
        <v>1995</v>
      </c>
      <c r="D154" s="301">
        <v>2171</v>
      </c>
      <c r="E154" s="301">
        <v>2174</v>
      </c>
      <c r="F154" s="301">
        <v>2191</v>
      </c>
      <c r="G154" s="301">
        <v>2209</v>
      </c>
      <c r="H154" s="317">
        <v>2152</v>
      </c>
    </row>
    <row r="155" spans="1:11" x14ac:dyDescent="0.2">
      <c r="A155" s="231" t="s">
        <v>7</v>
      </c>
      <c r="B155" s="231"/>
      <c r="C155" s="302">
        <v>86.7</v>
      </c>
      <c r="D155" s="303">
        <v>86.7</v>
      </c>
      <c r="E155" s="304">
        <v>82.9</v>
      </c>
      <c r="F155" s="304">
        <v>95.2</v>
      </c>
      <c r="G155" s="304">
        <v>97.1</v>
      </c>
      <c r="H155" s="248">
        <v>85.7</v>
      </c>
    </row>
    <row r="156" spans="1:11" ht="13.5" thickBot="1" x14ac:dyDescent="0.25">
      <c r="A156" s="231" t="s">
        <v>8</v>
      </c>
      <c r="B156" s="256"/>
      <c r="C156" s="324">
        <v>6.3E-2</v>
      </c>
      <c r="D156" s="325">
        <v>6.6000000000000003E-2</v>
      </c>
      <c r="E156" s="407">
        <v>6.9000000000000006E-2</v>
      </c>
      <c r="F156" s="407">
        <v>5.5E-2</v>
      </c>
      <c r="G156" s="407">
        <v>5.5E-2</v>
      </c>
      <c r="H156" s="337">
        <v>7.0000000000000007E-2</v>
      </c>
    </row>
    <row r="157" spans="1:11" x14ac:dyDescent="0.2">
      <c r="A157" s="241" t="s">
        <v>1</v>
      </c>
      <c r="B157" s="825"/>
      <c r="C157" s="327">
        <f t="shared" ref="C157:H157" si="34">C154/C153*100-100</f>
        <v>5</v>
      </c>
      <c r="D157" s="328">
        <f t="shared" si="34"/>
        <v>14.26315789473685</v>
      </c>
      <c r="E157" s="328">
        <f t="shared" si="34"/>
        <v>14.421052631578959</v>
      </c>
      <c r="F157" s="328">
        <f t="shared" si="34"/>
        <v>15.31578947368422</v>
      </c>
      <c r="G157" s="328">
        <f t="shared" si="34"/>
        <v>16.26315789473685</v>
      </c>
      <c r="H157" s="339">
        <f t="shared" si="34"/>
        <v>13.26315789473685</v>
      </c>
    </row>
    <row r="158" spans="1:11" ht="13.5" thickBot="1" x14ac:dyDescent="0.25">
      <c r="A158" s="231" t="s">
        <v>27</v>
      </c>
      <c r="B158" s="256"/>
      <c r="C158" s="257">
        <f>C154-C141</f>
        <v>64</v>
      </c>
      <c r="D158" s="258">
        <f t="shared" ref="D158:H158" si="35">D154-D141</f>
        <v>82</v>
      </c>
      <c r="E158" s="258">
        <f t="shared" si="35"/>
        <v>54</v>
      </c>
      <c r="F158" s="258">
        <f t="shared" si="35"/>
        <v>55</v>
      </c>
      <c r="G158" s="258">
        <f t="shared" si="35"/>
        <v>30</v>
      </c>
      <c r="H158" s="288">
        <f t="shared" si="35"/>
        <v>56</v>
      </c>
    </row>
    <row r="159" spans="1:11" x14ac:dyDescent="0.2">
      <c r="A159" s="267" t="s">
        <v>52</v>
      </c>
      <c r="B159" s="267"/>
      <c r="C159" s="261">
        <v>299</v>
      </c>
      <c r="D159" s="262">
        <v>291</v>
      </c>
      <c r="E159" s="262">
        <v>354</v>
      </c>
      <c r="F159" s="262">
        <v>420</v>
      </c>
      <c r="G159" s="263">
        <v>318</v>
      </c>
      <c r="H159" s="371">
        <f>SUM(C159:G159)</f>
        <v>1682</v>
      </c>
      <c r="I159" s="200" t="s">
        <v>56</v>
      </c>
      <c r="J159" s="265">
        <f>H146-H159</f>
        <v>3</v>
      </c>
      <c r="K159" s="306">
        <f>J159/H146</f>
        <v>1.7804154302670622E-3</v>
      </c>
    </row>
    <row r="160" spans="1:11" x14ac:dyDescent="0.2">
      <c r="A160" s="267" t="s">
        <v>28</v>
      </c>
      <c r="B160" s="267"/>
      <c r="C160" s="218">
        <v>79.5</v>
      </c>
      <c r="D160" s="269">
        <v>79.5</v>
      </c>
      <c r="E160" s="269">
        <v>79.5</v>
      </c>
      <c r="F160" s="269">
        <v>79.5</v>
      </c>
      <c r="G160" s="219">
        <v>79.5</v>
      </c>
      <c r="H160" s="331"/>
      <c r="I160" s="200" t="s">
        <v>57</v>
      </c>
      <c r="J160" s="200">
        <v>77.14</v>
      </c>
    </row>
    <row r="161" spans="1:11" ht="13.5" thickBot="1" x14ac:dyDescent="0.25">
      <c r="A161" s="268" t="s">
        <v>26</v>
      </c>
      <c r="B161" s="268"/>
      <c r="C161" s="216">
        <f t="shared" ref="C161:F161" si="36">C160-C147</f>
        <v>2.5</v>
      </c>
      <c r="D161" s="217">
        <f t="shared" si="36"/>
        <v>2.5</v>
      </c>
      <c r="E161" s="217">
        <f t="shared" si="36"/>
        <v>2.5</v>
      </c>
      <c r="F161" s="217">
        <f t="shared" si="36"/>
        <v>2.5</v>
      </c>
      <c r="G161" s="533">
        <f>G160-G147</f>
        <v>2.5</v>
      </c>
      <c r="H161" s="333"/>
      <c r="I161" s="200" t="s">
        <v>26</v>
      </c>
      <c r="J161" s="200">
        <f>J160-J147</f>
        <v>1.1400000000000006</v>
      </c>
    </row>
    <row r="163" spans="1:11" ht="13.5" thickBot="1" x14ac:dyDescent="0.25"/>
    <row r="164" spans="1:11" ht="13.5" thickBot="1" x14ac:dyDescent="0.25">
      <c r="A164" s="272" t="s">
        <v>152</v>
      </c>
      <c r="B164" s="230"/>
      <c r="C164" s="921" t="s">
        <v>53</v>
      </c>
      <c r="D164" s="919"/>
      <c r="E164" s="919"/>
      <c r="F164" s="919"/>
      <c r="G164" s="920"/>
      <c r="H164" s="1052" t="s">
        <v>0</v>
      </c>
      <c r="I164" s="200">
        <v>169</v>
      </c>
    </row>
    <row r="165" spans="1:11" x14ac:dyDescent="0.2">
      <c r="A165" s="231" t="s">
        <v>2</v>
      </c>
      <c r="B165" s="824"/>
      <c r="C165" s="295">
        <v>1</v>
      </c>
      <c r="D165" s="225">
        <v>2</v>
      </c>
      <c r="E165" s="225">
        <v>3</v>
      </c>
      <c r="F165" s="225">
        <v>4</v>
      </c>
      <c r="G165" s="225">
        <v>5</v>
      </c>
      <c r="H165" s="1055"/>
    </row>
    <row r="166" spans="1:11" x14ac:dyDescent="0.2">
      <c r="A166" s="236" t="s">
        <v>3</v>
      </c>
      <c r="B166" s="236"/>
      <c r="C166" s="296">
        <v>2010</v>
      </c>
      <c r="D166" s="297">
        <v>2010</v>
      </c>
      <c r="E166" s="298">
        <v>2010</v>
      </c>
      <c r="F166" s="298">
        <v>2010</v>
      </c>
      <c r="G166" s="298">
        <v>2010</v>
      </c>
      <c r="H166" s="299">
        <v>2010</v>
      </c>
    </row>
    <row r="167" spans="1:11" x14ac:dyDescent="0.2">
      <c r="A167" s="241" t="s">
        <v>6</v>
      </c>
      <c r="B167" s="241"/>
      <c r="C167" s="300">
        <v>2156</v>
      </c>
      <c r="D167" s="301">
        <v>2345</v>
      </c>
      <c r="E167" s="301">
        <v>2324</v>
      </c>
      <c r="F167" s="301">
        <v>2321</v>
      </c>
      <c r="G167" s="301">
        <v>2327</v>
      </c>
      <c r="H167" s="317">
        <v>2298</v>
      </c>
    </row>
    <row r="168" spans="1:11" x14ac:dyDescent="0.2">
      <c r="A168" s="231" t="s">
        <v>7</v>
      </c>
      <c r="B168" s="231"/>
      <c r="C168" s="302">
        <v>96.7</v>
      </c>
      <c r="D168" s="303">
        <v>96.7</v>
      </c>
      <c r="E168" s="304">
        <v>77.099999999999994</v>
      </c>
      <c r="F168" s="304">
        <v>85.7</v>
      </c>
      <c r="G168" s="304">
        <v>90.6</v>
      </c>
      <c r="H168" s="248">
        <v>80.5</v>
      </c>
    </row>
    <row r="169" spans="1:11" ht="13.5" thickBot="1" x14ac:dyDescent="0.25">
      <c r="A169" s="231" t="s">
        <v>8</v>
      </c>
      <c r="B169" s="256"/>
      <c r="C169" s="324">
        <v>4.7E-2</v>
      </c>
      <c r="D169" s="325">
        <v>5.7000000000000002E-2</v>
      </c>
      <c r="E169" s="407">
        <v>8.6999999999999994E-2</v>
      </c>
      <c r="F169" s="407">
        <v>6.9000000000000006E-2</v>
      </c>
      <c r="G169" s="407">
        <v>7.0999999999999994E-2</v>
      </c>
      <c r="H169" s="337">
        <v>7.3999999999999996E-2</v>
      </c>
    </row>
    <row r="170" spans="1:11" x14ac:dyDescent="0.2">
      <c r="A170" s="241" t="s">
        <v>1</v>
      </c>
      <c r="B170" s="825"/>
      <c r="C170" s="327">
        <f t="shared" ref="C170:H170" si="37">C167/C166*100-100</f>
        <v>7.2636815920398021</v>
      </c>
      <c r="D170" s="328">
        <f t="shared" si="37"/>
        <v>16.666666666666671</v>
      </c>
      <c r="E170" s="328">
        <f t="shared" si="37"/>
        <v>15.621890547263689</v>
      </c>
      <c r="F170" s="328">
        <f t="shared" si="37"/>
        <v>15.472636815920396</v>
      </c>
      <c r="G170" s="328">
        <f t="shared" si="37"/>
        <v>15.771144278606968</v>
      </c>
      <c r="H170" s="339">
        <f t="shared" si="37"/>
        <v>14.328358208955223</v>
      </c>
    </row>
    <row r="171" spans="1:11" ht="13.5" thickBot="1" x14ac:dyDescent="0.25">
      <c r="A171" s="231" t="s">
        <v>27</v>
      </c>
      <c r="B171" s="256"/>
      <c r="C171" s="257">
        <f>C167-C154</f>
        <v>161</v>
      </c>
      <c r="D171" s="258">
        <f t="shared" ref="D171:H171" si="38">D167-D154</f>
        <v>174</v>
      </c>
      <c r="E171" s="258">
        <f t="shared" si="38"/>
        <v>150</v>
      </c>
      <c r="F171" s="258">
        <f t="shared" si="38"/>
        <v>130</v>
      </c>
      <c r="G171" s="258">
        <f t="shared" si="38"/>
        <v>118</v>
      </c>
      <c r="H171" s="288">
        <f t="shared" si="38"/>
        <v>146</v>
      </c>
    </row>
    <row r="172" spans="1:11" x14ac:dyDescent="0.2">
      <c r="A172" s="267" t="s">
        <v>52</v>
      </c>
      <c r="B172" s="267"/>
      <c r="C172" s="261">
        <v>299</v>
      </c>
      <c r="D172" s="262">
        <v>291</v>
      </c>
      <c r="E172" s="262">
        <v>354</v>
      </c>
      <c r="F172" s="262">
        <v>418</v>
      </c>
      <c r="G172" s="263">
        <v>317</v>
      </c>
      <c r="H172" s="371">
        <f>SUM(C172:G172)</f>
        <v>1679</v>
      </c>
      <c r="I172" s="200" t="s">
        <v>56</v>
      </c>
      <c r="J172" s="265">
        <f>H159-H172</f>
        <v>3</v>
      </c>
      <c r="K172" s="306">
        <f>J172/H159</f>
        <v>1.7835909631391202E-3</v>
      </c>
    </row>
    <row r="173" spans="1:11" x14ac:dyDescent="0.2">
      <c r="A173" s="267" t="s">
        <v>28</v>
      </c>
      <c r="B173" s="267"/>
      <c r="C173" s="218">
        <v>81.5</v>
      </c>
      <c r="D173" s="269">
        <v>81.5</v>
      </c>
      <c r="E173" s="269">
        <v>81.5</v>
      </c>
      <c r="F173" s="269">
        <v>81.5</v>
      </c>
      <c r="G173" s="219">
        <v>82</v>
      </c>
      <c r="H173" s="331"/>
      <c r="I173" s="200" t="s">
        <v>57</v>
      </c>
      <c r="J173" s="200">
        <v>79.64</v>
      </c>
    </row>
    <row r="174" spans="1:11" ht="13.5" thickBot="1" x14ac:dyDescent="0.25">
      <c r="A174" s="268" t="s">
        <v>26</v>
      </c>
      <c r="B174" s="268"/>
      <c r="C174" s="216">
        <f t="shared" ref="C174:F174" si="39">C173-C160</f>
        <v>2</v>
      </c>
      <c r="D174" s="217">
        <f t="shared" si="39"/>
        <v>2</v>
      </c>
      <c r="E174" s="217">
        <f t="shared" si="39"/>
        <v>2</v>
      </c>
      <c r="F174" s="217">
        <f t="shared" si="39"/>
        <v>2</v>
      </c>
      <c r="G174" s="533">
        <f>G173-G160</f>
        <v>2.5</v>
      </c>
      <c r="H174" s="333"/>
      <c r="I174" s="200" t="s">
        <v>26</v>
      </c>
      <c r="J174" s="200">
        <f>J173-J160</f>
        <v>2.5</v>
      </c>
    </row>
    <row r="176" spans="1:11" ht="13.5" thickBot="1" x14ac:dyDescent="0.25"/>
    <row r="177" spans="1:22" ht="13.5" thickBot="1" x14ac:dyDescent="0.25">
      <c r="A177" s="272" t="s">
        <v>153</v>
      </c>
      <c r="B177" s="230"/>
      <c r="C177" s="921" t="s">
        <v>53</v>
      </c>
      <c r="D177" s="919"/>
      <c r="E177" s="919"/>
      <c r="F177" s="919"/>
      <c r="G177" s="920"/>
      <c r="H177" s="1052" t="s">
        <v>0</v>
      </c>
      <c r="I177" s="200">
        <v>168</v>
      </c>
    </row>
    <row r="178" spans="1:22" ht="13.5" thickBot="1" x14ac:dyDescent="0.25">
      <c r="A178" s="231" t="s">
        <v>2</v>
      </c>
      <c r="B178" s="824"/>
      <c r="C178" s="295">
        <v>1</v>
      </c>
      <c r="D178" s="225">
        <v>2</v>
      </c>
      <c r="E178" s="225">
        <v>3</v>
      </c>
      <c r="F178" s="225">
        <v>4</v>
      </c>
      <c r="G178" s="225">
        <v>5</v>
      </c>
      <c r="H178" s="1054"/>
    </row>
    <row r="179" spans="1:22" x14ac:dyDescent="0.2">
      <c r="A179" s="236" t="s">
        <v>3</v>
      </c>
      <c r="B179" s="236"/>
      <c r="C179" s="296">
        <v>2120</v>
      </c>
      <c r="D179" s="297">
        <v>2120</v>
      </c>
      <c r="E179" s="298">
        <v>2120</v>
      </c>
      <c r="F179" s="298">
        <v>2120</v>
      </c>
      <c r="G179" s="344">
        <v>2120</v>
      </c>
      <c r="H179" s="350">
        <v>2120</v>
      </c>
    </row>
    <row r="180" spans="1:22" x14ac:dyDescent="0.2">
      <c r="A180" s="241" t="s">
        <v>6</v>
      </c>
      <c r="B180" s="241"/>
      <c r="C180" s="300">
        <v>2199</v>
      </c>
      <c r="D180" s="301">
        <v>2436</v>
      </c>
      <c r="E180" s="301">
        <v>2466</v>
      </c>
      <c r="F180" s="301">
        <v>2445</v>
      </c>
      <c r="G180" s="345">
        <v>2499</v>
      </c>
      <c r="H180" s="317">
        <v>2414</v>
      </c>
    </row>
    <row r="181" spans="1:22" x14ac:dyDescent="0.2">
      <c r="A181" s="231" t="s">
        <v>7</v>
      </c>
      <c r="B181" s="231"/>
      <c r="C181" s="302">
        <v>83.3</v>
      </c>
      <c r="D181" s="303">
        <v>66.7</v>
      </c>
      <c r="E181" s="304">
        <v>68.599999999999994</v>
      </c>
      <c r="F181" s="304">
        <v>88.1</v>
      </c>
      <c r="G181" s="346">
        <v>90.3</v>
      </c>
      <c r="H181" s="248">
        <v>75.599999999999994</v>
      </c>
    </row>
    <row r="182" spans="1:22" ht="13.5" thickBot="1" x14ac:dyDescent="0.25">
      <c r="A182" s="231" t="s">
        <v>8</v>
      </c>
      <c r="B182" s="256"/>
      <c r="C182" s="324">
        <v>8.5000000000000006E-2</v>
      </c>
      <c r="D182" s="325">
        <v>9.6000000000000002E-2</v>
      </c>
      <c r="E182" s="407">
        <v>9.4E-2</v>
      </c>
      <c r="F182" s="407">
        <v>6.6000000000000003E-2</v>
      </c>
      <c r="G182" s="545">
        <v>6.4000000000000001E-2</v>
      </c>
      <c r="H182" s="337">
        <v>9.0999999999999998E-2</v>
      </c>
    </row>
    <row r="183" spans="1:22" x14ac:dyDescent="0.2">
      <c r="A183" s="241" t="s">
        <v>1</v>
      </c>
      <c r="B183" s="825"/>
      <c r="C183" s="327">
        <f t="shared" ref="C183:H183" si="40">C180/C179*100-100</f>
        <v>3.7264150943396146</v>
      </c>
      <c r="D183" s="328">
        <f t="shared" si="40"/>
        <v>14.905660377358501</v>
      </c>
      <c r="E183" s="328">
        <f t="shared" si="40"/>
        <v>16.320754716981128</v>
      </c>
      <c r="F183" s="328">
        <f t="shared" si="40"/>
        <v>15.330188679245296</v>
      </c>
      <c r="G183" s="330">
        <f t="shared" si="40"/>
        <v>17.877358490566039</v>
      </c>
      <c r="H183" s="339">
        <f t="shared" si="40"/>
        <v>13.867924528301884</v>
      </c>
    </row>
    <row r="184" spans="1:22" ht="13.5" thickBot="1" x14ac:dyDescent="0.25">
      <c r="A184" s="231" t="s">
        <v>27</v>
      </c>
      <c r="B184" s="256"/>
      <c r="C184" s="257">
        <f>C180-C167</f>
        <v>43</v>
      </c>
      <c r="D184" s="258">
        <f t="shared" ref="D184:H184" si="41">D180-D167</f>
        <v>91</v>
      </c>
      <c r="E184" s="258">
        <f t="shared" si="41"/>
        <v>142</v>
      </c>
      <c r="F184" s="258">
        <f t="shared" si="41"/>
        <v>124</v>
      </c>
      <c r="G184" s="354">
        <f t="shared" si="41"/>
        <v>172</v>
      </c>
      <c r="H184" s="288">
        <f t="shared" si="41"/>
        <v>116</v>
      </c>
    </row>
    <row r="185" spans="1:22" x14ac:dyDescent="0.2">
      <c r="A185" s="267" t="s">
        <v>52</v>
      </c>
      <c r="B185" s="267"/>
      <c r="C185" s="261">
        <v>297</v>
      </c>
      <c r="D185" s="262">
        <v>290</v>
      </c>
      <c r="E185" s="262">
        <v>352</v>
      </c>
      <c r="F185" s="262">
        <v>418</v>
      </c>
      <c r="G185" s="312">
        <v>316</v>
      </c>
      <c r="H185" s="264">
        <f>SUM(C185:G185)</f>
        <v>1673</v>
      </c>
      <c r="I185" s="200" t="s">
        <v>56</v>
      </c>
      <c r="J185" s="265">
        <f>H172-H185</f>
        <v>6</v>
      </c>
      <c r="K185" s="306">
        <f>J185/H172</f>
        <v>3.5735556879094698E-3</v>
      </c>
      <c r="V185" s="200">
        <v>25</v>
      </c>
    </row>
    <row r="186" spans="1:22" x14ac:dyDescent="0.2">
      <c r="A186" s="267" t="s">
        <v>28</v>
      </c>
      <c r="B186" s="267"/>
      <c r="C186" s="534">
        <v>84</v>
      </c>
      <c r="D186" s="269">
        <v>84</v>
      </c>
      <c r="E186" s="269">
        <v>84</v>
      </c>
      <c r="F186" s="269">
        <v>84</v>
      </c>
      <c r="G186" s="535">
        <v>84</v>
      </c>
      <c r="H186" s="222"/>
      <c r="I186" s="200" t="s">
        <v>57</v>
      </c>
      <c r="J186" s="200">
        <v>81.900000000000006</v>
      </c>
    </row>
    <row r="187" spans="1:22" ht="13.5" thickBot="1" x14ac:dyDescent="0.25">
      <c r="A187" s="268" t="s">
        <v>26</v>
      </c>
      <c r="B187" s="268"/>
      <c r="C187" s="216">
        <f t="shared" ref="C187:F187" si="42">C186-C173</f>
        <v>2.5</v>
      </c>
      <c r="D187" s="217">
        <f t="shared" si="42"/>
        <v>2.5</v>
      </c>
      <c r="E187" s="217">
        <f t="shared" si="42"/>
        <v>2.5</v>
      </c>
      <c r="F187" s="217">
        <f t="shared" si="42"/>
        <v>2.5</v>
      </c>
      <c r="G187" s="546">
        <f>G186-G173</f>
        <v>2</v>
      </c>
      <c r="H187" s="223"/>
      <c r="I187" s="200" t="s">
        <v>26</v>
      </c>
      <c r="J187" s="200">
        <f>J186-J173</f>
        <v>2.2600000000000051</v>
      </c>
    </row>
    <row r="189" spans="1:22" ht="13.5" thickBot="1" x14ac:dyDescent="0.25"/>
    <row r="190" spans="1:22" ht="13.5" thickBot="1" x14ac:dyDescent="0.25">
      <c r="A190" s="272" t="s">
        <v>158</v>
      </c>
      <c r="B190" s="230"/>
      <c r="C190" s="921" t="s">
        <v>53</v>
      </c>
      <c r="D190" s="919"/>
      <c r="E190" s="919"/>
      <c r="F190" s="919"/>
      <c r="G190" s="920"/>
      <c r="H190" s="1052" t="s">
        <v>0</v>
      </c>
    </row>
    <row r="191" spans="1:22" ht="13.5" thickBot="1" x14ac:dyDescent="0.25">
      <c r="A191" s="231" t="s">
        <v>2</v>
      </c>
      <c r="B191" s="824"/>
      <c r="C191" s="295">
        <v>1</v>
      </c>
      <c r="D191" s="225">
        <v>2</v>
      </c>
      <c r="E191" s="225">
        <v>3</v>
      </c>
      <c r="F191" s="225">
        <v>4</v>
      </c>
      <c r="G191" s="225">
        <v>5</v>
      </c>
      <c r="H191" s="1054"/>
    </row>
    <row r="192" spans="1:22" x14ac:dyDescent="0.2">
      <c r="A192" s="236" t="s">
        <v>3</v>
      </c>
      <c r="B192" s="236"/>
      <c r="C192" s="296">
        <v>2240</v>
      </c>
      <c r="D192" s="297">
        <v>2240</v>
      </c>
      <c r="E192" s="298">
        <v>2240</v>
      </c>
      <c r="F192" s="298">
        <v>2240</v>
      </c>
      <c r="G192" s="344">
        <v>2240</v>
      </c>
      <c r="H192" s="350">
        <v>2240</v>
      </c>
    </row>
    <row r="193" spans="1:11" x14ac:dyDescent="0.2">
      <c r="A193" s="241" t="s">
        <v>6</v>
      </c>
      <c r="B193" s="241"/>
      <c r="C193" s="300">
        <v>2311</v>
      </c>
      <c r="D193" s="301">
        <v>2453</v>
      </c>
      <c r="E193" s="301">
        <v>2508</v>
      </c>
      <c r="F193" s="301">
        <v>2564</v>
      </c>
      <c r="G193" s="345">
        <v>2765</v>
      </c>
      <c r="H193" s="317">
        <v>2539</v>
      </c>
    </row>
    <row r="194" spans="1:11" x14ac:dyDescent="0.2">
      <c r="A194" s="231" t="s">
        <v>7</v>
      </c>
      <c r="B194" s="231"/>
      <c r="C194" s="302">
        <v>95.7</v>
      </c>
      <c r="D194" s="303">
        <v>96.4</v>
      </c>
      <c r="E194" s="304">
        <v>100</v>
      </c>
      <c r="F194" s="304">
        <v>100</v>
      </c>
      <c r="G194" s="346">
        <v>94.1</v>
      </c>
      <c r="H194" s="248">
        <v>83.9</v>
      </c>
    </row>
    <row r="195" spans="1:11" ht="13.5" thickBot="1" x14ac:dyDescent="0.25">
      <c r="A195" s="231" t="s">
        <v>8</v>
      </c>
      <c r="B195" s="256"/>
      <c r="C195" s="324">
        <v>3.5999999999999997E-2</v>
      </c>
      <c r="D195" s="325">
        <v>4.3999999999999997E-2</v>
      </c>
      <c r="E195" s="407">
        <v>3.6999999999999998E-2</v>
      </c>
      <c r="F195" s="407">
        <v>2.8000000000000001E-2</v>
      </c>
      <c r="G195" s="545">
        <v>5.2999999999999999E-2</v>
      </c>
      <c r="H195" s="337">
        <v>7.0000000000000007E-2</v>
      </c>
    </row>
    <row r="196" spans="1:11" x14ac:dyDescent="0.2">
      <c r="A196" s="241" t="s">
        <v>1</v>
      </c>
      <c r="B196" s="825"/>
      <c r="C196" s="327">
        <f t="shared" ref="C196:H196" si="43">C193/C192*100-100</f>
        <v>3.169642857142847</v>
      </c>
      <c r="D196" s="328">
        <f t="shared" si="43"/>
        <v>9.5089285714285836</v>
      </c>
      <c r="E196" s="328">
        <f t="shared" si="43"/>
        <v>11.964285714285722</v>
      </c>
      <c r="F196" s="328">
        <f t="shared" si="43"/>
        <v>14.464285714285708</v>
      </c>
      <c r="G196" s="330">
        <f t="shared" si="43"/>
        <v>23.4375</v>
      </c>
      <c r="H196" s="339">
        <f t="shared" si="43"/>
        <v>13.348214285714292</v>
      </c>
    </row>
    <row r="197" spans="1:11" ht="13.5" thickBot="1" x14ac:dyDescent="0.25">
      <c r="A197" s="231" t="s">
        <v>27</v>
      </c>
      <c r="B197" s="256"/>
      <c r="C197" s="257">
        <f>C193-C180</f>
        <v>112</v>
      </c>
      <c r="D197" s="258">
        <f t="shared" ref="D197:H197" si="44">D193-D180</f>
        <v>17</v>
      </c>
      <c r="E197" s="258">
        <f t="shared" si="44"/>
        <v>42</v>
      </c>
      <c r="F197" s="258">
        <f t="shared" si="44"/>
        <v>119</v>
      </c>
      <c r="G197" s="354">
        <f t="shared" si="44"/>
        <v>266</v>
      </c>
      <c r="H197" s="288">
        <f t="shared" si="44"/>
        <v>125</v>
      </c>
    </row>
    <row r="198" spans="1:11" x14ac:dyDescent="0.2">
      <c r="A198" s="267" t="s">
        <v>52</v>
      </c>
      <c r="B198" s="267"/>
      <c r="C198" s="261">
        <v>229</v>
      </c>
      <c r="D198" s="262">
        <v>282</v>
      </c>
      <c r="E198" s="262">
        <v>320</v>
      </c>
      <c r="F198" s="262">
        <v>387</v>
      </c>
      <c r="G198" s="312">
        <v>344</v>
      </c>
      <c r="H198" s="264">
        <f>SUM(C198:G198)</f>
        <v>1562</v>
      </c>
      <c r="I198" s="200" t="s">
        <v>56</v>
      </c>
      <c r="J198" s="265">
        <f>H185-H198</f>
        <v>111</v>
      </c>
      <c r="K198" s="306">
        <f>J198/H185</f>
        <v>6.6347878063359234E-2</v>
      </c>
    </row>
    <row r="199" spans="1:11" x14ac:dyDescent="0.2">
      <c r="A199" s="267" t="s">
        <v>28</v>
      </c>
      <c r="B199" s="267"/>
      <c r="C199" s="534">
        <v>87.5</v>
      </c>
      <c r="D199" s="269">
        <v>87.5</v>
      </c>
      <c r="E199" s="269">
        <v>87.5</v>
      </c>
      <c r="F199" s="269">
        <v>87.5</v>
      </c>
      <c r="G199" s="535">
        <v>87.5</v>
      </c>
      <c r="H199" s="222"/>
      <c r="I199" s="200" t="s">
        <v>57</v>
      </c>
      <c r="J199" s="200">
        <v>84.43</v>
      </c>
    </row>
    <row r="200" spans="1:11" ht="13.5" thickBot="1" x14ac:dyDescent="0.25">
      <c r="A200" s="268" t="s">
        <v>26</v>
      </c>
      <c r="B200" s="268"/>
      <c r="C200" s="216">
        <f t="shared" ref="C200:F200" si="45">C199-C186</f>
        <v>3.5</v>
      </c>
      <c r="D200" s="217">
        <f t="shared" si="45"/>
        <v>3.5</v>
      </c>
      <c r="E200" s="217">
        <f t="shared" si="45"/>
        <v>3.5</v>
      </c>
      <c r="F200" s="217">
        <f t="shared" si="45"/>
        <v>3.5</v>
      </c>
      <c r="G200" s="546">
        <f>G199-G186</f>
        <v>3.5</v>
      </c>
      <c r="H200" s="223"/>
      <c r="I200" s="200" t="s">
        <v>26</v>
      </c>
      <c r="J200" s="200">
        <f>J199-J186</f>
        <v>2.5300000000000011</v>
      </c>
    </row>
    <row r="202" spans="1:11" ht="13.5" thickBot="1" x14ac:dyDescent="0.25"/>
    <row r="203" spans="1:11" ht="13.5" thickBot="1" x14ac:dyDescent="0.25">
      <c r="A203" s="272" t="s">
        <v>159</v>
      </c>
      <c r="B203" s="230"/>
      <c r="C203" s="921" t="s">
        <v>53</v>
      </c>
      <c r="D203" s="919"/>
      <c r="E203" s="919"/>
      <c r="F203" s="919"/>
      <c r="G203" s="920"/>
      <c r="H203" s="1052" t="s">
        <v>0</v>
      </c>
      <c r="I203" s="200">
        <v>154</v>
      </c>
    </row>
    <row r="204" spans="1:11" ht="13.5" thickBot="1" x14ac:dyDescent="0.25">
      <c r="A204" s="231" t="s">
        <v>2</v>
      </c>
      <c r="B204" s="824"/>
      <c r="C204" s="295">
        <v>1</v>
      </c>
      <c r="D204" s="225">
        <v>2</v>
      </c>
      <c r="E204" s="225">
        <v>3</v>
      </c>
      <c r="F204" s="225">
        <v>4</v>
      </c>
      <c r="G204" s="225">
        <v>5</v>
      </c>
      <c r="H204" s="1054"/>
    </row>
    <row r="205" spans="1:11" x14ac:dyDescent="0.2">
      <c r="A205" s="236" t="s">
        <v>3</v>
      </c>
      <c r="B205" s="236"/>
      <c r="C205" s="296">
        <v>2370</v>
      </c>
      <c r="D205" s="297">
        <v>2370</v>
      </c>
      <c r="E205" s="298">
        <v>2370</v>
      </c>
      <c r="F205" s="298">
        <v>2370</v>
      </c>
      <c r="G205" s="344">
        <v>2370</v>
      </c>
      <c r="H205" s="350">
        <v>2370</v>
      </c>
    </row>
    <row r="206" spans="1:11" x14ac:dyDescent="0.2">
      <c r="A206" s="241" t="s">
        <v>6</v>
      </c>
      <c r="B206" s="241"/>
      <c r="C206" s="300">
        <v>2424</v>
      </c>
      <c r="D206" s="301">
        <v>2490</v>
      </c>
      <c r="E206" s="301">
        <v>2575</v>
      </c>
      <c r="F206" s="301">
        <v>2624</v>
      </c>
      <c r="G206" s="345">
        <v>2783</v>
      </c>
      <c r="H206" s="317">
        <v>2596</v>
      </c>
    </row>
    <row r="207" spans="1:11" x14ac:dyDescent="0.2">
      <c r="A207" s="231" t="s">
        <v>7</v>
      </c>
      <c r="B207" s="231"/>
      <c r="C207" s="302">
        <v>100</v>
      </c>
      <c r="D207" s="303">
        <v>100</v>
      </c>
      <c r="E207" s="304">
        <v>100</v>
      </c>
      <c r="F207" s="304">
        <v>100</v>
      </c>
      <c r="G207" s="346">
        <v>91.2</v>
      </c>
      <c r="H207" s="248">
        <v>89</v>
      </c>
    </row>
    <row r="208" spans="1:11" ht="13.5" thickBot="1" x14ac:dyDescent="0.25">
      <c r="A208" s="231" t="s">
        <v>8</v>
      </c>
      <c r="B208" s="256"/>
      <c r="C208" s="324">
        <v>4.2000000000000003E-2</v>
      </c>
      <c r="D208" s="325">
        <v>4.3999999999999997E-2</v>
      </c>
      <c r="E208" s="407">
        <v>4.3999999999999997E-2</v>
      </c>
      <c r="F208" s="407">
        <v>0.04</v>
      </c>
      <c r="G208" s="545">
        <v>7.2999999999999995E-2</v>
      </c>
      <c r="H208" s="337">
        <v>6.9000000000000006E-2</v>
      </c>
    </row>
    <row r="209" spans="1:11" x14ac:dyDescent="0.2">
      <c r="A209" s="241" t="s">
        <v>1</v>
      </c>
      <c r="B209" s="825"/>
      <c r="C209" s="327">
        <f t="shared" ref="C209:H209" si="46">C206/C205*100-100</f>
        <v>2.2784810126582187</v>
      </c>
      <c r="D209" s="328">
        <f t="shared" si="46"/>
        <v>5.0632911392405049</v>
      </c>
      <c r="E209" s="328">
        <f t="shared" si="46"/>
        <v>8.649789029535853</v>
      </c>
      <c r="F209" s="328">
        <f t="shared" si="46"/>
        <v>10.71729957805907</v>
      </c>
      <c r="G209" s="330">
        <f t="shared" si="46"/>
        <v>17.42616033755273</v>
      </c>
      <c r="H209" s="339">
        <f t="shared" si="46"/>
        <v>9.5358649789029499</v>
      </c>
    </row>
    <row r="210" spans="1:11" ht="13.5" thickBot="1" x14ac:dyDescent="0.25">
      <c r="A210" s="231" t="s">
        <v>27</v>
      </c>
      <c r="B210" s="256"/>
      <c r="C210" s="257">
        <f>C206-C193</f>
        <v>113</v>
      </c>
      <c r="D210" s="258">
        <f t="shared" ref="D210:H210" si="47">D206-D193</f>
        <v>37</v>
      </c>
      <c r="E210" s="258">
        <f t="shared" si="47"/>
        <v>67</v>
      </c>
      <c r="F210" s="258">
        <f t="shared" si="47"/>
        <v>60</v>
      </c>
      <c r="G210" s="354">
        <f t="shared" si="47"/>
        <v>18</v>
      </c>
      <c r="H210" s="288">
        <f t="shared" si="47"/>
        <v>57</v>
      </c>
    </row>
    <row r="211" spans="1:11" x14ac:dyDescent="0.2">
      <c r="A211" s="267" t="s">
        <v>52</v>
      </c>
      <c r="B211" s="267"/>
      <c r="C211" s="261">
        <v>229</v>
      </c>
      <c r="D211" s="262">
        <v>282</v>
      </c>
      <c r="E211" s="262">
        <v>319</v>
      </c>
      <c r="F211" s="262">
        <v>386</v>
      </c>
      <c r="G211" s="312">
        <v>341</v>
      </c>
      <c r="H211" s="264">
        <f>SUM(C211:G211)</f>
        <v>1557</v>
      </c>
      <c r="I211" s="200" t="s">
        <v>56</v>
      </c>
      <c r="J211" s="265">
        <f>H198-H211</f>
        <v>5</v>
      </c>
      <c r="K211" s="306">
        <f>J211/H198</f>
        <v>3.201024327784891E-3</v>
      </c>
    </row>
    <row r="212" spans="1:11" x14ac:dyDescent="0.2">
      <c r="A212" s="267" t="s">
        <v>28</v>
      </c>
      <c r="B212" s="267"/>
      <c r="C212" s="534">
        <v>91.5</v>
      </c>
      <c r="D212" s="269">
        <v>91.5</v>
      </c>
      <c r="E212" s="269">
        <v>91.5</v>
      </c>
      <c r="F212" s="269">
        <v>91.5</v>
      </c>
      <c r="G212" s="535">
        <v>91.5</v>
      </c>
      <c r="H212" s="222"/>
      <c r="I212" s="200" t="s">
        <v>57</v>
      </c>
      <c r="J212" s="200">
        <v>87.78</v>
      </c>
    </row>
    <row r="213" spans="1:11" ht="13.5" thickBot="1" x14ac:dyDescent="0.25">
      <c r="A213" s="268" t="s">
        <v>26</v>
      </c>
      <c r="B213" s="268"/>
      <c r="C213" s="550">
        <f t="shared" ref="C213:F213" si="48">C212-C199</f>
        <v>4</v>
      </c>
      <c r="D213" s="551">
        <f t="shared" si="48"/>
        <v>4</v>
      </c>
      <c r="E213" s="551">
        <f t="shared" si="48"/>
        <v>4</v>
      </c>
      <c r="F213" s="551">
        <f t="shared" si="48"/>
        <v>4</v>
      </c>
      <c r="G213" s="546">
        <f>G212-G199</f>
        <v>4</v>
      </c>
      <c r="H213" s="223"/>
      <c r="I213" s="200" t="s">
        <v>26</v>
      </c>
      <c r="J213" s="200">
        <f>J212-J199</f>
        <v>3.3499999999999943</v>
      </c>
    </row>
    <row r="215" spans="1:11" ht="13.5" thickBot="1" x14ac:dyDescent="0.25"/>
    <row r="216" spans="1:11" ht="13.5" thickBot="1" x14ac:dyDescent="0.25">
      <c r="A216" s="272" t="s">
        <v>161</v>
      </c>
      <c r="B216" s="230"/>
      <c r="C216" s="921" t="s">
        <v>53</v>
      </c>
      <c r="D216" s="919"/>
      <c r="E216" s="919"/>
      <c r="F216" s="919"/>
      <c r="G216" s="920"/>
      <c r="H216" s="1052" t="s">
        <v>0</v>
      </c>
      <c r="I216" s="200">
        <v>154</v>
      </c>
    </row>
    <row r="217" spans="1:11" ht="13.5" thickBot="1" x14ac:dyDescent="0.25">
      <c r="A217" s="231" t="s">
        <v>2</v>
      </c>
      <c r="B217" s="824"/>
      <c r="C217" s="295">
        <v>1</v>
      </c>
      <c r="D217" s="225">
        <v>2</v>
      </c>
      <c r="E217" s="225">
        <v>3</v>
      </c>
      <c r="F217" s="225">
        <v>4</v>
      </c>
      <c r="G217" s="225">
        <v>5</v>
      </c>
      <c r="H217" s="1054"/>
    </row>
    <row r="218" spans="1:11" x14ac:dyDescent="0.2">
      <c r="A218" s="236" t="s">
        <v>3</v>
      </c>
      <c r="B218" s="236"/>
      <c r="C218" s="296">
        <v>2510</v>
      </c>
      <c r="D218" s="297">
        <v>2510</v>
      </c>
      <c r="E218" s="298">
        <v>2510</v>
      </c>
      <c r="F218" s="298">
        <v>2510</v>
      </c>
      <c r="G218" s="344">
        <v>2510</v>
      </c>
      <c r="H218" s="350">
        <v>2510</v>
      </c>
    </row>
    <row r="219" spans="1:11" x14ac:dyDescent="0.2">
      <c r="A219" s="241" t="s">
        <v>6</v>
      </c>
      <c r="B219" s="241"/>
      <c r="C219" s="300">
        <v>2484</v>
      </c>
      <c r="D219" s="301">
        <v>2542</v>
      </c>
      <c r="E219" s="301">
        <v>2643</v>
      </c>
      <c r="F219" s="301">
        <v>2686</v>
      </c>
      <c r="G219" s="345">
        <v>2772</v>
      </c>
      <c r="H219" s="317">
        <v>2641</v>
      </c>
    </row>
    <row r="220" spans="1:11" x14ac:dyDescent="0.2">
      <c r="A220" s="231" t="s">
        <v>7</v>
      </c>
      <c r="B220" s="231"/>
      <c r="C220" s="302">
        <v>90.9</v>
      </c>
      <c r="D220" s="303">
        <v>92.9</v>
      </c>
      <c r="E220" s="304">
        <v>100</v>
      </c>
      <c r="F220" s="304">
        <v>94.7</v>
      </c>
      <c r="G220" s="346">
        <v>91.2</v>
      </c>
      <c r="H220" s="248">
        <v>89</v>
      </c>
    </row>
    <row r="221" spans="1:11" ht="13.5" thickBot="1" x14ac:dyDescent="0.25">
      <c r="A221" s="231" t="s">
        <v>8</v>
      </c>
      <c r="B221" s="256"/>
      <c r="C221" s="324">
        <v>5.2999999999999999E-2</v>
      </c>
      <c r="D221" s="325">
        <v>5.0999999999999997E-2</v>
      </c>
      <c r="E221" s="407">
        <v>3.6999999999999998E-2</v>
      </c>
      <c r="F221" s="407">
        <v>5.0999999999999997E-2</v>
      </c>
      <c r="G221" s="545">
        <v>6.0999999999999999E-2</v>
      </c>
      <c r="H221" s="337">
        <v>6.3E-2</v>
      </c>
    </row>
    <row r="222" spans="1:11" x14ac:dyDescent="0.2">
      <c r="A222" s="241" t="s">
        <v>1</v>
      </c>
      <c r="B222" s="825"/>
      <c r="C222" s="327">
        <f t="shared" ref="C222:H222" si="49">C219/C218*100-100</f>
        <v>-1.0358565737051748</v>
      </c>
      <c r="D222" s="328">
        <f t="shared" si="49"/>
        <v>1.2749003984063592</v>
      </c>
      <c r="E222" s="328">
        <f t="shared" si="49"/>
        <v>5.2988047808764946</v>
      </c>
      <c r="F222" s="328">
        <f t="shared" si="49"/>
        <v>7.0119521912350535</v>
      </c>
      <c r="G222" s="330">
        <f t="shared" si="49"/>
        <v>10.4382470119522</v>
      </c>
      <c r="H222" s="339">
        <f t="shared" si="49"/>
        <v>5.2191235059760857</v>
      </c>
    </row>
    <row r="223" spans="1:11" ht="13.5" thickBot="1" x14ac:dyDescent="0.25">
      <c r="A223" s="231" t="s">
        <v>27</v>
      </c>
      <c r="B223" s="256"/>
      <c r="C223" s="257">
        <f>C219-C206</f>
        <v>60</v>
      </c>
      <c r="D223" s="258">
        <f t="shared" ref="D223:H223" si="50">D219-D206</f>
        <v>52</v>
      </c>
      <c r="E223" s="258">
        <f t="shared" si="50"/>
        <v>68</v>
      </c>
      <c r="F223" s="258">
        <f t="shared" si="50"/>
        <v>62</v>
      </c>
      <c r="G223" s="354">
        <f t="shared" si="50"/>
        <v>-11</v>
      </c>
      <c r="H223" s="288">
        <f t="shared" si="50"/>
        <v>45</v>
      </c>
    </row>
    <row r="224" spans="1:11" x14ac:dyDescent="0.2">
      <c r="A224" s="267" t="s">
        <v>52</v>
      </c>
      <c r="B224" s="267"/>
      <c r="C224" s="261">
        <v>229</v>
      </c>
      <c r="D224" s="262">
        <v>282</v>
      </c>
      <c r="E224" s="262">
        <v>319</v>
      </c>
      <c r="F224" s="262">
        <v>386</v>
      </c>
      <c r="G224" s="312">
        <v>340</v>
      </c>
      <c r="H224" s="264">
        <f>SUM(C224:G224)</f>
        <v>1556</v>
      </c>
      <c r="I224" s="200" t="s">
        <v>56</v>
      </c>
      <c r="J224" s="265">
        <f>H211-H224</f>
        <v>1</v>
      </c>
      <c r="K224" s="306">
        <f>J224/H211</f>
        <v>6.4226075786769424E-4</v>
      </c>
    </row>
    <row r="225" spans="1:11" x14ac:dyDescent="0.2">
      <c r="A225" s="267" t="s">
        <v>28</v>
      </c>
      <c r="B225" s="267"/>
      <c r="C225" s="534">
        <v>97.5</v>
      </c>
      <c r="D225" s="269">
        <v>97.5</v>
      </c>
      <c r="E225" s="269">
        <v>97.5</v>
      </c>
      <c r="F225" s="269">
        <v>97.5</v>
      </c>
      <c r="G225" s="535">
        <v>97.5</v>
      </c>
      <c r="H225" s="222"/>
      <c r="I225" s="200" t="s">
        <v>57</v>
      </c>
      <c r="J225" s="200">
        <v>91.55</v>
      </c>
    </row>
    <row r="226" spans="1:11" ht="13.5" thickBot="1" x14ac:dyDescent="0.25">
      <c r="A226" s="268" t="s">
        <v>26</v>
      </c>
      <c r="B226" s="268"/>
      <c r="C226" s="550">
        <f t="shared" ref="C226:F226" si="51">C225-C212</f>
        <v>6</v>
      </c>
      <c r="D226" s="551">
        <f t="shared" si="51"/>
        <v>6</v>
      </c>
      <c r="E226" s="551">
        <f t="shared" si="51"/>
        <v>6</v>
      </c>
      <c r="F226" s="551">
        <f t="shared" si="51"/>
        <v>6</v>
      </c>
      <c r="G226" s="546">
        <f>G225-G212</f>
        <v>6</v>
      </c>
      <c r="H226" s="223"/>
      <c r="I226" s="200" t="s">
        <v>26</v>
      </c>
      <c r="J226" s="200">
        <f>J225-J212</f>
        <v>3.769999999999996</v>
      </c>
    </row>
    <row r="228" spans="1:11" ht="13.5" thickBot="1" x14ac:dyDescent="0.25"/>
    <row r="229" spans="1:11" ht="13.5" thickBot="1" x14ac:dyDescent="0.25">
      <c r="A229" s="272" t="s">
        <v>162</v>
      </c>
      <c r="B229" s="230"/>
      <c r="C229" s="921" t="s">
        <v>53</v>
      </c>
      <c r="D229" s="919"/>
      <c r="E229" s="919"/>
      <c r="F229" s="919"/>
      <c r="G229" s="920"/>
      <c r="H229" s="1052" t="s">
        <v>0</v>
      </c>
      <c r="I229" s="200">
        <v>155</v>
      </c>
    </row>
    <row r="230" spans="1:11" ht="13.5" thickBot="1" x14ac:dyDescent="0.25">
      <c r="A230" s="231" t="s">
        <v>2</v>
      </c>
      <c r="B230" s="824"/>
      <c r="C230" s="295">
        <v>1</v>
      </c>
      <c r="D230" s="225">
        <v>2</v>
      </c>
      <c r="E230" s="225">
        <v>3</v>
      </c>
      <c r="F230" s="225">
        <v>4</v>
      </c>
      <c r="G230" s="225">
        <v>5</v>
      </c>
      <c r="H230" s="1054"/>
    </row>
    <row r="231" spans="1:11" x14ac:dyDescent="0.2">
      <c r="A231" s="236" t="s">
        <v>3</v>
      </c>
      <c r="B231" s="236"/>
      <c r="C231" s="296">
        <v>2650</v>
      </c>
      <c r="D231" s="297">
        <v>2650</v>
      </c>
      <c r="E231" s="298">
        <v>2650</v>
      </c>
      <c r="F231" s="298">
        <v>2650</v>
      </c>
      <c r="G231" s="344">
        <v>2650</v>
      </c>
      <c r="H231" s="350">
        <v>2650</v>
      </c>
    </row>
    <row r="232" spans="1:11" x14ac:dyDescent="0.2">
      <c r="A232" s="241" t="s">
        <v>6</v>
      </c>
      <c r="B232" s="241"/>
      <c r="C232" s="300">
        <v>2553</v>
      </c>
      <c r="D232" s="301">
        <v>2611</v>
      </c>
      <c r="E232" s="301">
        <v>2727</v>
      </c>
      <c r="F232" s="301">
        <v>2793</v>
      </c>
      <c r="G232" s="345">
        <v>2939</v>
      </c>
      <c r="H232" s="317">
        <v>2743</v>
      </c>
    </row>
    <row r="233" spans="1:11" x14ac:dyDescent="0.2">
      <c r="A233" s="231" t="s">
        <v>7</v>
      </c>
      <c r="B233" s="231"/>
      <c r="C233" s="302">
        <v>95.7</v>
      </c>
      <c r="D233" s="303">
        <v>96.4</v>
      </c>
      <c r="E233" s="304">
        <v>93.8</v>
      </c>
      <c r="F233" s="304">
        <v>89.5</v>
      </c>
      <c r="G233" s="346">
        <v>97.1</v>
      </c>
      <c r="H233" s="248">
        <v>78.7</v>
      </c>
    </row>
    <row r="234" spans="1:11" ht="13.5" thickBot="1" x14ac:dyDescent="0.25">
      <c r="A234" s="231" t="s">
        <v>8</v>
      </c>
      <c r="B234" s="256"/>
      <c r="C234" s="324">
        <v>0.05</v>
      </c>
      <c r="D234" s="325">
        <v>4.9000000000000002E-2</v>
      </c>
      <c r="E234" s="407">
        <v>5.7000000000000002E-2</v>
      </c>
      <c r="F234" s="407">
        <v>6.2E-2</v>
      </c>
      <c r="G234" s="545">
        <v>0.05</v>
      </c>
      <c r="H234" s="337">
        <v>7.1999999999999995E-2</v>
      </c>
    </row>
    <row r="235" spans="1:11" x14ac:dyDescent="0.2">
      <c r="A235" s="241" t="s">
        <v>1</v>
      </c>
      <c r="B235" s="825"/>
      <c r="C235" s="327">
        <f t="shared" ref="C235:H235" si="52">C232/C231*100-100</f>
        <v>-3.6603773584905639</v>
      </c>
      <c r="D235" s="328">
        <f t="shared" si="52"/>
        <v>-1.4716981132075375</v>
      </c>
      <c r="E235" s="328">
        <f t="shared" si="52"/>
        <v>2.9056603773584868</v>
      </c>
      <c r="F235" s="328">
        <f t="shared" si="52"/>
        <v>5.3962264150943469</v>
      </c>
      <c r="G235" s="330">
        <f t="shared" si="52"/>
        <v>10.905660377358501</v>
      </c>
      <c r="H235" s="339">
        <f t="shared" si="52"/>
        <v>3.5094339622641542</v>
      </c>
    </row>
    <row r="236" spans="1:11" ht="13.5" thickBot="1" x14ac:dyDescent="0.25">
      <c r="A236" s="231" t="s">
        <v>27</v>
      </c>
      <c r="B236" s="256"/>
      <c r="C236" s="257">
        <f>C232-C219</f>
        <v>69</v>
      </c>
      <c r="D236" s="258">
        <f t="shared" ref="D236:H236" si="53">D232-D219</f>
        <v>69</v>
      </c>
      <c r="E236" s="258">
        <f t="shared" si="53"/>
        <v>84</v>
      </c>
      <c r="F236" s="258">
        <f t="shared" si="53"/>
        <v>107</v>
      </c>
      <c r="G236" s="354">
        <f t="shared" si="53"/>
        <v>167</v>
      </c>
      <c r="H236" s="288">
        <f t="shared" si="53"/>
        <v>102</v>
      </c>
    </row>
    <row r="237" spans="1:11" x14ac:dyDescent="0.2">
      <c r="A237" s="267" t="s">
        <v>52</v>
      </c>
      <c r="B237" s="267"/>
      <c r="C237" s="261">
        <v>229</v>
      </c>
      <c r="D237" s="262">
        <v>281</v>
      </c>
      <c r="E237" s="262">
        <v>319</v>
      </c>
      <c r="F237" s="262">
        <v>386</v>
      </c>
      <c r="G237" s="312">
        <v>340</v>
      </c>
      <c r="H237" s="264">
        <f>SUM(C237:G237)</f>
        <v>1555</v>
      </c>
      <c r="I237" s="200" t="s">
        <v>56</v>
      </c>
      <c r="J237" s="265">
        <f>H224-H237</f>
        <v>1</v>
      </c>
      <c r="K237" s="306">
        <f>J237/H224</f>
        <v>6.426735218508997E-4</v>
      </c>
    </row>
    <row r="238" spans="1:11" x14ac:dyDescent="0.2">
      <c r="A238" s="267" t="s">
        <v>28</v>
      </c>
      <c r="B238" s="267"/>
      <c r="C238" s="534">
        <v>104.5</v>
      </c>
      <c r="D238" s="269">
        <v>104.5</v>
      </c>
      <c r="E238" s="269">
        <v>104.5</v>
      </c>
      <c r="F238" s="269">
        <v>104.5</v>
      </c>
      <c r="G238" s="535">
        <v>104</v>
      </c>
      <c r="H238" s="222"/>
      <c r="I238" s="200" t="s">
        <v>57</v>
      </c>
      <c r="J238" s="200">
        <v>97.56</v>
      </c>
    </row>
    <row r="239" spans="1:11" ht="13.5" thickBot="1" x14ac:dyDescent="0.25">
      <c r="A239" s="268" t="s">
        <v>26</v>
      </c>
      <c r="B239" s="268"/>
      <c r="C239" s="550">
        <f t="shared" ref="C239:F239" si="54">C238-C225</f>
        <v>7</v>
      </c>
      <c r="D239" s="551">
        <f t="shared" si="54"/>
        <v>7</v>
      </c>
      <c r="E239" s="551">
        <f t="shared" si="54"/>
        <v>7</v>
      </c>
      <c r="F239" s="551">
        <f t="shared" si="54"/>
        <v>7</v>
      </c>
      <c r="G239" s="546">
        <f>G238-G225</f>
        <v>6.5</v>
      </c>
      <c r="H239" s="223"/>
      <c r="I239" s="200" t="s">
        <v>26</v>
      </c>
      <c r="J239" s="200">
        <f>J238-J225</f>
        <v>6.0100000000000051</v>
      </c>
    </row>
    <row r="241" spans="1:11" ht="13.5" thickBot="1" x14ac:dyDescent="0.25"/>
    <row r="242" spans="1:11" ht="13.5" thickBot="1" x14ac:dyDescent="0.25">
      <c r="A242" s="272" t="s">
        <v>163</v>
      </c>
      <c r="B242" s="230"/>
      <c r="C242" s="921" t="s">
        <v>53</v>
      </c>
      <c r="D242" s="919"/>
      <c r="E242" s="919"/>
      <c r="F242" s="919"/>
      <c r="G242" s="920"/>
      <c r="H242" s="1052" t="s">
        <v>0</v>
      </c>
      <c r="I242" s="200">
        <v>154</v>
      </c>
    </row>
    <row r="243" spans="1:11" ht="13.5" thickBot="1" x14ac:dyDescent="0.25">
      <c r="A243" s="231" t="s">
        <v>2</v>
      </c>
      <c r="B243" s="824"/>
      <c r="C243" s="295">
        <v>1</v>
      </c>
      <c r="D243" s="225">
        <v>2</v>
      </c>
      <c r="E243" s="225">
        <v>3</v>
      </c>
      <c r="F243" s="225">
        <v>4</v>
      </c>
      <c r="G243" s="225">
        <v>5</v>
      </c>
      <c r="H243" s="1054"/>
    </row>
    <row r="244" spans="1:11" x14ac:dyDescent="0.2">
      <c r="A244" s="236" t="s">
        <v>3</v>
      </c>
      <c r="B244" s="236"/>
      <c r="C244" s="296">
        <v>2800</v>
      </c>
      <c r="D244" s="297">
        <v>2800</v>
      </c>
      <c r="E244" s="298">
        <v>2800</v>
      </c>
      <c r="F244" s="298">
        <v>2800</v>
      </c>
      <c r="G244" s="344">
        <v>2800</v>
      </c>
      <c r="H244" s="350">
        <v>2800</v>
      </c>
    </row>
    <row r="245" spans="1:11" x14ac:dyDescent="0.2">
      <c r="A245" s="241" t="s">
        <v>6</v>
      </c>
      <c r="B245" s="241"/>
      <c r="C245" s="300">
        <v>2707</v>
      </c>
      <c r="D245" s="301">
        <v>2770</v>
      </c>
      <c r="E245" s="301">
        <v>2920</v>
      </c>
      <c r="F245" s="301">
        <v>2944</v>
      </c>
      <c r="G245" s="345">
        <v>3091</v>
      </c>
      <c r="H245" s="317">
        <v>2906</v>
      </c>
    </row>
    <row r="246" spans="1:11" x14ac:dyDescent="0.2">
      <c r="A246" s="231" t="s">
        <v>7</v>
      </c>
      <c r="B246" s="231"/>
      <c r="C246" s="302">
        <v>86.4</v>
      </c>
      <c r="D246" s="303">
        <v>96.4</v>
      </c>
      <c r="E246" s="304">
        <v>96.9</v>
      </c>
      <c r="F246" s="304">
        <v>89.5</v>
      </c>
      <c r="G246" s="346">
        <v>91.2</v>
      </c>
      <c r="H246" s="248">
        <v>81.8</v>
      </c>
    </row>
    <row r="247" spans="1:11" ht="13.5" thickBot="1" x14ac:dyDescent="0.25">
      <c r="A247" s="231" t="s">
        <v>8</v>
      </c>
      <c r="B247" s="256"/>
      <c r="C247" s="324">
        <v>6.8000000000000005E-2</v>
      </c>
      <c r="D247" s="325">
        <v>0.05</v>
      </c>
      <c r="E247" s="407">
        <v>5.2999999999999999E-2</v>
      </c>
      <c r="F247" s="407">
        <v>6.5000000000000002E-2</v>
      </c>
      <c r="G247" s="545">
        <v>6.2E-2</v>
      </c>
      <c r="H247" s="337">
        <v>7.3999999999999996E-2</v>
      </c>
    </row>
    <row r="248" spans="1:11" x14ac:dyDescent="0.2">
      <c r="A248" s="241" t="s">
        <v>1</v>
      </c>
      <c r="B248" s="825"/>
      <c r="C248" s="327">
        <f t="shared" ref="C248:H248" si="55">C245/C244*100-100</f>
        <v>-3.3214285714285694</v>
      </c>
      <c r="D248" s="328">
        <f t="shared" si="55"/>
        <v>-1.0714285714285694</v>
      </c>
      <c r="E248" s="328">
        <f t="shared" si="55"/>
        <v>4.2857142857142918</v>
      </c>
      <c r="F248" s="328">
        <f t="shared" si="55"/>
        <v>5.1428571428571388</v>
      </c>
      <c r="G248" s="330">
        <f t="shared" si="55"/>
        <v>10.392857142857139</v>
      </c>
      <c r="H248" s="339">
        <f t="shared" si="55"/>
        <v>3.7857142857142776</v>
      </c>
    </row>
    <row r="249" spans="1:11" ht="13.5" thickBot="1" x14ac:dyDescent="0.25">
      <c r="A249" s="231" t="s">
        <v>27</v>
      </c>
      <c r="B249" s="256"/>
      <c r="C249" s="257">
        <f>C245-C232</f>
        <v>154</v>
      </c>
      <c r="D249" s="258">
        <f t="shared" ref="D249:H249" si="56">D245-D232</f>
        <v>159</v>
      </c>
      <c r="E249" s="258">
        <f t="shared" si="56"/>
        <v>193</v>
      </c>
      <c r="F249" s="258">
        <f t="shared" si="56"/>
        <v>151</v>
      </c>
      <c r="G249" s="354">
        <f t="shared" si="56"/>
        <v>152</v>
      </c>
      <c r="H249" s="288">
        <f t="shared" si="56"/>
        <v>163</v>
      </c>
    </row>
    <row r="250" spans="1:11" x14ac:dyDescent="0.2">
      <c r="A250" s="267" t="s">
        <v>52</v>
      </c>
      <c r="B250" s="267"/>
      <c r="C250" s="261">
        <v>229</v>
      </c>
      <c r="D250" s="262">
        <v>281</v>
      </c>
      <c r="E250" s="262">
        <v>319</v>
      </c>
      <c r="F250" s="262">
        <v>385</v>
      </c>
      <c r="G250" s="312">
        <v>339</v>
      </c>
      <c r="H250" s="264">
        <f>SUM(C250:G250)</f>
        <v>1553</v>
      </c>
      <c r="I250" s="200" t="s">
        <v>56</v>
      </c>
      <c r="J250" s="265">
        <f>H237-H250</f>
        <v>2</v>
      </c>
      <c r="K250" s="306">
        <f>J250/H237</f>
        <v>1.2861736334405145E-3</v>
      </c>
    </row>
    <row r="251" spans="1:11" x14ac:dyDescent="0.2">
      <c r="A251" s="267" t="s">
        <v>28</v>
      </c>
      <c r="B251" s="267"/>
      <c r="C251" s="534">
        <v>111.5</v>
      </c>
      <c r="D251" s="269">
        <v>111.5</v>
      </c>
      <c r="E251" s="269">
        <v>111</v>
      </c>
      <c r="F251" s="269">
        <v>111</v>
      </c>
      <c r="G251" s="535">
        <v>110.5</v>
      </c>
      <c r="H251" s="222"/>
      <c r="I251" s="200" t="s">
        <v>57</v>
      </c>
      <c r="J251" s="200">
        <v>104.53</v>
      </c>
    </row>
    <row r="252" spans="1:11" ht="13.5" thickBot="1" x14ac:dyDescent="0.25">
      <c r="A252" s="268" t="s">
        <v>26</v>
      </c>
      <c r="B252" s="268"/>
      <c r="C252" s="550">
        <f t="shared" ref="C252:F252" si="57">C251-C238</f>
        <v>7</v>
      </c>
      <c r="D252" s="551">
        <f t="shared" si="57"/>
        <v>7</v>
      </c>
      <c r="E252" s="551">
        <f t="shared" si="57"/>
        <v>6.5</v>
      </c>
      <c r="F252" s="551">
        <f t="shared" si="57"/>
        <v>6.5</v>
      </c>
      <c r="G252" s="546">
        <f>G251-G238</f>
        <v>6.5</v>
      </c>
      <c r="H252" s="223"/>
      <c r="I252" s="200" t="s">
        <v>26</v>
      </c>
      <c r="J252" s="200">
        <f>J251-J238</f>
        <v>6.9699999999999989</v>
      </c>
    </row>
    <row r="254" spans="1:11" ht="13.5" thickBot="1" x14ac:dyDescent="0.25"/>
    <row r="255" spans="1:11" ht="13.5" thickBot="1" x14ac:dyDescent="0.25">
      <c r="A255" s="272" t="s">
        <v>165</v>
      </c>
      <c r="B255" s="230"/>
      <c r="C255" s="921" t="s">
        <v>53</v>
      </c>
      <c r="D255" s="919"/>
      <c r="E255" s="919"/>
      <c r="F255" s="919"/>
      <c r="G255" s="920"/>
      <c r="H255" s="1052" t="s">
        <v>0</v>
      </c>
      <c r="I255" s="200">
        <v>152</v>
      </c>
    </row>
    <row r="256" spans="1:11" ht="13.5" thickBot="1" x14ac:dyDescent="0.25">
      <c r="A256" s="231" t="s">
        <v>2</v>
      </c>
      <c r="B256" s="824"/>
      <c r="C256" s="295">
        <v>1</v>
      </c>
      <c r="D256" s="225">
        <v>2</v>
      </c>
      <c r="E256" s="225">
        <v>3</v>
      </c>
      <c r="F256" s="225">
        <v>4</v>
      </c>
      <c r="G256" s="225">
        <v>5</v>
      </c>
      <c r="H256" s="1054"/>
    </row>
    <row r="257" spans="1:11" x14ac:dyDescent="0.2">
      <c r="A257" s="236" t="s">
        <v>3</v>
      </c>
      <c r="B257" s="236"/>
      <c r="C257" s="296">
        <v>2960</v>
      </c>
      <c r="D257" s="297">
        <v>2960</v>
      </c>
      <c r="E257" s="298">
        <v>2960</v>
      </c>
      <c r="F257" s="298">
        <v>2960</v>
      </c>
      <c r="G257" s="344">
        <v>2960</v>
      </c>
      <c r="H257" s="350">
        <v>2960</v>
      </c>
    </row>
    <row r="258" spans="1:11" x14ac:dyDescent="0.2">
      <c r="A258" s="241" t="s">
        <v>6</v>
      </c>
      <c r="B258" s="241"/>
      <c r="C258" s="300">
        <v>2903</v>
      </c>
      <c r="D258" s="301">
        <v>3012</v>
      </c>
      <c r="E258" s="301">
        <v>3098</v>
      </c>
      <c r="F258" s="301">
        <v>3145</v>
      </c>
      <c r="G258" s="345">
        <v>3409</v>
      </c>
      <c r="H258" s="317">
        <v>3133</v>
      </c>
    </row>
    <row r="259" spans="1:11" x14ac:dyDescent="0.2">
      <c r="A259" s="231" t="s">
        <v>7</v>
      </c>
      <c r="B259" s="231"/>
      <c r="C259" s="302">
        <v>90.9</v>
      </c>
      <c r="D259" s="303">
        <v>100</v>
      </c>
      <c r="E259" s="304">
        <v>93.5</v>
      </c>
      <c r="F259" s="304">
        <v>92.1</v>
      </c>
      <c r="G259" s="346">
        <v>78.8</v>
      </c>
      <c r="H259" s="248">
        <v>80.3</v>
      </c>
    </row>
    <row r="260" spans="1:11" ht="13.5" thickBot="1" x14ac:dyDescent="0.25">
      <c r="A260" s="231" t="s">
        <v>8</v>
      </c>
      <c r="B260" s="256"/>
      <c r="C260" s="324">
        <v>6.4000000000000001E-2</v>
      </c>
      <c r="D260" s="325">
        <v>4.9000000000000002E-2</v>
      </c>
      <c r="E260" s="407">
        <v>5.3999999999999999E-2</v>
      </c>
      <c r="F260" s="407">
        <v>5.2999999999999999E-2</v>
      </c>
      <c r="G260" s="545">
        <v>0.08</v>
      </c>
      <c r="H260" s="337">
        <v>8.1000000000000003E-2</v>
      </c>
    </row>
    <row r="261" spans="1:11" x14ac:dyDescent="0.2">
      <c r="A261" s="241" t="s">
        <v>1</v>
      </c>
      <c r="B261" s="825"/>
      <c r="C261" s="327">
        <f t="shared" ref="C261:H261" si="58">C258/C257*100-100</f>
        <v>-1.9256756756756772</v>
      </c>
      <c r="D261" s="328">
        <f t="shared" si="58"/>
        <v>1.7567567567567437</v>
      </c>
      <c r="E261" s="328">
        <f t="shared" si="58"/>
        <v>4.6621621621621472</v>
      </c>
      <c r="F261" s="328">
        <f t="shared" si="58"/>
        <v>6.25</v>
      </c>
      <c r="G261" s="330">
        <f t="shared" si="58"/>
        <v>15.168918918918919</v>
      </c>
      <c r="H261" s="339">
        <f t="shared" si="58"/>
        <v>5.8445945945945823</v>
      </c>
    </row>
    <row r="262" spans="1:11" ht="13.5" thickBot="1" x14ac:dyDescent="0.25">
      <c r="A262" s="231" t="s">
        <v>27</v>
      </c>
      <c r="B262" s="256"/>
      <c r="C262" s="257">
        <f>C258-C245</f>
        <v>196</v>
      </c>
      <c r="D262" s="258">
        <f t="shared" ref="D262:H262" si="59">D258-D245</f>
        <v>242</v>
      </c>
      <c r="E262" s="258">
        <f t="shared" si="59"/>
        <v>178</v>
      </c>
      <c r="F262" s="258">
        <f t="shared" si="59"/>
        <v>201</v>
      </c>
      <c r="G262" s="354">
        <f t="shared" si="59"/>
        <v>318</v>
      </c>
      <c r="H262" s="288">
        <f t="shared" si="59"/>
        <v>227</v>
      </c>
    </row>
    <row r="263" spans="1:11" x14ac:dyDescent="0.2">
      <c r="A263" s="267" t="s">
        <v>52</v>
      </c>
      <c r="B263" s="267"/>
      <c r="C263" s="261">
        <v>229</v>
      </c>
      <c r="D263" s="262">
        <v>281</v>
      </c>
      <c r="E263" s="262">
        <v>319</v>
      </c>
      <c r="F263" s="262">
        <v>385</v>
      </c>
      <c r="G263" s="312">
        <v>339</v>
      </c>
      <c r="H263" s="264">
        <f>SUM(C263:G263)</f>
        <v>1553</v>
      </c>
      <c r="I263" s="200" t="s">
        <v>56</v>
      </c>
      <c r="J263" s="265">
        <f>H250-H263</f>
        <v>0</v>
      </c>
      <c r="K263" s="306">
        <f>J263/H250</f>
        <v>0</v>
      </c>
    </row>
    <row r="264" spans="1:11" x14ac:dyDescent="0.2">
      <c r="A264" s="267" t="s">
        <v>28</v>
      </c>
      <c r="B264" s="267"/>
      <c r="C264" s="534">
        <v>117.5</v>
      </c>
      <c r="D264" s="269">
        <v>117.5</v>
      </c>
      <c r="E264" s="269">
        <v>117</v>
      </c>
      <c r="F264" s="269">
        <v>117</v>
      </c>
      <c r="G264" s="535">
        <v>116.5</v>
      </c>
      <c r="H264" s="222"/>
      <c r="I264" s="200" t="s">
        <v>57</v>
      </c>
      <c r="J264" s="200">
        <v>111.05</v>
      </c>
    </row>
    <row r="265" spans="1:11" ht="13.5" thickBot="1" x14ac:dyDescent="0.25">
      <c r="A265" s="268" t="s">
        <v>26</v>
      </c>
      <c r="B265" s="268"/>
      <c r="C265" s="550">
        <f t="shared" ref="C265:F265" si="60">C264-C251</f>
        <v>6</v>
      </c>
      <c r="D265" s="551">
        <f t="shared" si="60"/>
        <v>6</v>
      </c>
      <c r="E265" s="551">
        <f t="shared" si="60"/>
        <v>6</v>
      </c>
      <c r="F265" s="551">
        <f t="shared" si="60"/>
        <v>6</v>
      </c>
      <c r="G265" s="546">
        <f>G264-G251</f>
        <v>6</v>
      </c>
      <c r="H265" s="223"/>
      <c r="I265" s="200" t="s">
        <v>26</v>
      </c>
      <c r="J265" s="200">
        <f>J264-J251</f>
        <v>6.519999999999996</v>
      </c>
    </row>
    <row r="267" spans="1:11" ht="13.5" thickBot="1" x14ac:dyDescent="0.25"/>
    <row r="268" spans="1:11" ht="13.5" thickBot="1" x14ac:dyDescent="0.25">
      <c r="A268" s="272" t="s">
        <v>167</v>
      </c>
      <c r="B268" s="230"/>
      <c r="C268" s="921" t="s">
        <v>53</v>
      </c>
      <c r="D268" s="919"/>
      <c r="E268" s="919"/>
      <c r="F268" s="919"/>
      <c r="G268" s="920"/>
      <c r="H268" s="1052" t="s">
        <v>0</v>
      </c>
      <c r="I268" s="200">
        <v>152</v>
      </c>
    </row>
    <row r="269" spans="1:11" ht="13.5" thickBot="1" x14ac:dyDescent="0.25">
      <c r="A269" s="231" t="s">
        <v>2</v>
      </c>
      <c r="B269" s="824"/>
      <c r="C269" s="295">
        <v>1</v>
      </c>
      <c r="D269" s="225">
        <v>2</v>
      </c>
      <c r="E269" s="225">
        <v>3</v>
      </c>
      <c r="F269" s="225">
        <v>4</v>
      </c>
      <c r="G269" s="225">
        <v>5</v>
      </c>
      <c r="H269" s="1054"/>
    </row>
    <row r="270" spans="1:11" x14ac:dyDescent="0.2">
      <c r="A270" s="236" t="s">
        <v>3</v>
      </c>
      <c r="B270" s="236"/>
      <c r="C270" s="296">
        <v>3150</v>
      </c>
      <c r="D270" s="297">
        <v>3150</v>
      </c>
      <c r="E270" s="298">
        <v>3150</v>
      </c>
      <c r="F270" s="298">
        <v>3150</v>
      </c>
      <c r="G270" s="344">
        <v>3150</v>
      </c>
      <c r="H270" s="350">
        <v>3150</v>
      </c>
    </row>
    <row r="271" spans="1:11" x14ac:dyDescent="0.2">
      <c r="A271" s="241" t="s">
        <v>6</v>
      </c>
      <c r="B271" s="241"/>
      <c r="C271" s="300">
        <v>2977</v>
      </c>
      <c r="D271" s="301">
        <v>3103</v>
      </c>
      <c r="E271" s="301">
        <v>3164</v>
      </c>
      <c r="F271" s="301">
        <v>3175</v>
      </c>
      <c r="G271" s="345">
        <v>3436</v>
      </c>
      <c r="H271" s="317">
        <v>3188</v>
      </c>
    </row>
    <row r="272" spans="1:11" x14ac:dyDescent="0.2">
      <c r="A272" s="231" t="s">
        <v>7</v>
      </c>
      <c r="B272" s="231"/>
      <c r="C272" s="302">
        <v>90.9</v>
      </c>
      <c r="D272" s="303">
        <v>92.9</v>
      </c>
      <c r="E272" s="304">
        <v>87.1</v>
      </c>
      <c r="F272" s="304">
        <v>73.7</v>
      </c>
      <c r="G272" s="346">
        <v>93.9</v>
      </c>
      <c r="H272" s="248">
        <v>76.3</v>
      </c>
    </row>
    <row r="273" spans="1:11" ht="13.5" thickBot="1" x14ac:dyDescent="0.25">
      <c r="A273" s="231" t="s">
        <v>8</v>
      </c>
      <c r="B273" s="256"/>
      <c r="C273" s="324">
        <v>5.2999999999999999E-2</v>
      </c>
      <c r="D273" s="325">
        <v>6.6000000000000003E-2</v>
      </c>
      <c r="E273" s="407">
        <v>0.06</v>
      </c>
      <c r="F273" s="407">
        <v>9.4E-2</v>
      </c>
      <c r="G273" s="545">
        <v>5.8999999999999997E-2</v>
      </c>
      <c r="H273" s="337">
        <v>8.3000000000000004E-2</v>
      </c>
    </row>
    <row r="274" spans="1:11" x14ac:dyDescent="0.2">
      <c r="A274" s="241" t="s">
        <v>1</v>
      </c>
      <c r="B274" s="825"/>
      <c r="C274" s="327">
        <f t="shared" ref="C274:H274" si="61">C271/C270*100-100</f>
        <v>-5.4920634920634939</v>
      </c>
      <c r="D274" s="328">
        <f t="shared" si="61"/>
        <v>-1.4920634920634939</v>
      </c>
      <c r="E274" s="328">
        <f t="shared" si="61"/>
        <v>0.44444444444444287</v>
      </c>
      <c r="F274" s="328">
        <f t="shared" si="61"/>
        <v>0.79365079365078373</v>
      </c>
      <c r="G274" s="330">
        <f t="shared" si="61"/>
        <v>9.0793650793650897</v>
      </c>
      <c r="H274" s="339">
        <f t="shared" si="61"/>
        <v>1.2063492063492163</v>
      </c>
    </row>
    <row r="275" spans="1:11" ht="13.5" thickBot="1" x14ac:dyDescent="0.25">
      <c r="A275" s="231" t="s">
        <v>27</v>
      </c>
      <c r="B275" s="256"/>
      <c r="C275" s="257">
        <f>C271-C258</f>
        <v>74</v>
      </c>
      <c r="D275" s="258">
        <f t="shared" ref="D275:H275" si="62">D271-D258</f>
        <v>91</v>
      </c>
      <c r="E275" s="258">
        <f t="shared" si="62"/>
        <v>66</v>
      </c>
      <c r="F275" s="258">
        <f t="shared" si="62"/>
        <v>30</v>
      </c>
      <c r="G275" s="354">
        <f t="shared" si="62"/>
        <v>27</v>
      </c>
      <c r="H275" s="288">
        <f t="shared" si="62"/>
        <v>55</v>
      </c>
    </row>
    <row r="276" spans="1:11" x14ac:dyDescent="0.2">
      <c r="A276" s="267" t="s">
        <v>52</v>
      </c>
      <c r="B276" s="267"/>
      <c r="C276" s="261">
        <v>228</v>
      </c>
      <c r="D276" s="262">
        <v>280</v>
      </c>
      <c r="E276" s="262">
        <v>318</v>
      </c>
      <c r="F276" s="262">
        <v>385</v>
      </c>
      <c r="G276" s="312">
        <v>339</v>
      </c>
      <c r="H276" s="264">
        <f>SUM(C276:G276)</f>
        <v>1550</v>
      </c>
      <c r="I276" s="200" t="s">
        <v>56</v>
      </c>
      <c r="J276" s="265">
        <f>H263-H276</f>
        <v>3</v>
      </c>
      <c r="K276" s="306">
        <f>J276/H263</f>
        <v>1.9317450096587251E-3</v>
      </c>
    </row>
    <row r="277" spans="1:11" x14ac:dyDescent="0.2">
      <c r="A277" s="267" t="s">
        <v>28</v>
      </c>
      <c r="B277" s="267"/>
      <c r="C277" s="534">
        <v>124</v>
      </c>
      <c r="D277" s="269">
        <v>124</v>
      </c>
      <c r="E277" s="269">
        <v>123.5</v>
      </c>
      <c r="F277" s="269">
        <v>123.5</v>
      </c>
      <c r="G277" s="535">
        <v>123</v>
      </c>
      <c r="H277" s="222"/>
      <c r="I277" s="200" t="s">
        <v>57</v>
      </c>
      <c r="J277" s="200">
        <v>117.29</v>
      </c>
    </row>
    <row r="278" spans="1:11" ht="13.5" thickBot="1" x14ac:dyDescent="0.25">
      <c r="A278" s="268" t="s">
        <v>26</v>
      </c>
      <c r="B278" s="268"/>
      <c r="C278" s="550">
        <f t="shared" ref="C278:F278" si="63">C277-C264</f>
        <v>6.5</v>
      </c>
      <c r="D278" s="551">
        <f t="shared" si="63"/>
        <v>6.5</v>
      </c>
      <c r="E278" s="551">
        <f t="shared" si="63"/>
        <v>6.5</v>
      </c>
      <c r="F278" s="551">
        <f t="shared" si="63"/>
        <v>6.5</v>
      </c>
      <c r="G278" s="546">
        <f>G277-G264</f>
        <v>6.5</v>
      </c>
      <c r="H278" s="223"/>
      <c r="I278" s="200" t="s">
        <v>26</v>
      </c>
      <c r="J278" s="200">
        <f>J277-J264</f>
        <v>6.2400000000000091</v>
      </c>
    </row>
    <row r="281" spans="1:11" ht="13.5" thickBot="1" x14ac:dyDescent="0.25">
      <c r="A281" s="200" t="s">
        <v>169</v>
      </c>
      <c r="C281" s="200">
        <v>126.08</v>
      </c>
      <c r="D281" s="200">
        <v>125.83</v>
      </c>
      <c r="E281" s="200">
        <v>125.17</v>
      </c>
      <c r="F281" s="200">
        <v>124.91</v>
      </c>
    </row>
    <row r="282" spans="1:11" ht="13.5" thickBot="1" x14ac:dyDescent="0.25">
      <c r="A282" s="272" t="s">
        <v>168</v>
      </c>
      <c r="B282" s="230"/>
      <c r="C282" s="921" t="s">
        <v>53</v>
      </c>
      <c r="D282" s="919"/>
      <c r="E282" s="919"/>
      <c r="F282" s="920"/>
      <c r="G282" s="1052" t="s">
        <v>0</v>
      </c>
      <c r="H282" s="200">
        <v>115</v>
      </c>
    </row>
    <row r="283" spans="1:11" ht="12.95" customHeight="1" thickBot="1" x14ac:dyDescent="0.25">
      <c r="A283" s="231" t="s">
        <v>2</v>
      </c>
      <c r="B283" s="824"/>
      <c r="C283" s="295">
        <v>1</v>
      </c>
      <c r="D283" s="225">
        <v>2</v>
      </c>
      <c r="E283" s="225">
        <v>3</v>
      </c>
      <c r="F283" s="225">
        <v>4</v>
      </c>
      <c r="G283" s="1054"/>
    </row>
    <row r="284" spans="1:11" x14ac:dyDescent="0.2">
      <c r="A284" s="236" t="s">
        <v>3</v>
      </c>
      <c r="B284" s="236"/>
      <c r="C284" s="296">
        <v>3370</v>
      </c>
      <c r="D284" s="297">
        <v>3370</v>
      </c>
      <c r="E284" s="298">
        <v>3370</v>
      </c>
      <c r="F284" s="298">
        <v>3370</v>
      </c>
      <c r="G284" s="350">
        <v>3370</v>
      </c>
    </row>
    <row r="285" spans="1:11" x14ac:dyDescent="0.2">
      <c r="A285" s="241" t="s">
        <v>6</v>
      </c>
      <c r="B285" s="241"/>
      <c r="C285" s="300">
        <v>3178</v>
      </c>
      <c r="D285" s="301">
        <v>3306</v>
      </c>
      <c r="E285" s="301">
        <v>3500</v>
      </c>
      <c r="F285" s="301">
        <v>3690</v>
      </c>
      <c r="G285" s="317">
        <v>3433</v>
      </c>
    </row>
    <row r="286" spans="1:11" x14ac:dyDescent="0.2">
      <c r="A286" s="231" t="s">
        <v>7</v>
      </c>
      <c r="B286" s="231"/>
      <c r="C286" s="302">
        <v>100</v>
      </c>
      <c r="D286" s="303">
        <v>100</v>
      </c>
      <c r="E286" s="304">
        <v>96.6</v>
      </c>
      <c r="F286" s="304">
        <v>100</v>
      </c>
      <c r="G286" s="248">
        <v>90.4</v>
      </c>
    </row>
    <row r="287" spans="1:11" ht="13.5" thickBot="1" x14ac:dyDescent="0.25">
      <c r="A287" s="231" t="s">
        <v>8</v>
      </c>
      <c r="B287" s="256"/>
      <c r="C287" s="324">
        <v>2.5000000000000001E-2</v>
      </c>
      <c r="D287" s="325">
        <v>2.1999999999999999E-2</v>
      </c>
      <c r="E287" s="407">
        <v>3.4000000000000002E-2</v>
      </c>
      <c r="F287" s="407">
        <v>3.5000000000000003E-2</v>
      </c>
      <c r="G287" s="337">
        <v>6.2E-2</v>
      </c>
    </row>
    <row r="288" spans="1:11" x14ac:dyDescent="0.2">
      <c r="A288" s="241" t="s">
        <v>1</v>
      </c>
      <c r="B288" s="825"/>
      <c r="C288" s="327">
        <f t="shared" ref="C288:G288" si="64">C285/C284*100-100</f>
        <v>-5.6973293768545972</v>
      </c>
      <c r="D288" s="328">
        <f t="shared" si="64"/>
        <v>-1.8991097922848752</v>
      </c>
      <c r="E288" s="328">
        <f t="shared" si="64"/>
        <v>3.857566765578639</v>
      </c>
      <c r="F288" s="328">
        <f t="shared" si="64"/>
        <v>9.4955489614243334</v>
      </c>
      <c r="G288" s="339">
        <f t="shared" si="64"/>
        <v>1.8694362017804167</v>
      </c>
    </row>
    <row r="289" spans="1:27" ht="13.5" thickBot="1" x14ac:dyDescent="0.25">
      <c r="A289" s="231" t="s">
        <v>27</v>
      </c>
      <c r="B289" s="256"/>
      <c r="C289" s="257">
        <f>C285-C271</f>
        <v>201</v>
      </c>
      <c r="D289" s="258">
        <f t="shared" ref="D289:F289" si="65">D285-D271</f>
        <v>203</v>
      </c>
      <c r="E289" s="258">
        <f t="shared" si="65"/>
        <v>336</v>
      </c>
      <c r="F289" s="258">
        <f t="shared" si="65"/>
        <v>515</v>
      </c>
      <c r="G289" s="288">
        <f>G285-H271</f>
        <v>245</v>
      </c>
    </row>
    <row r="290" spans="1:27" x14ac:dyDescent="0.2">
      <c r="A290" s="267" t="s">
        <v>52</v>
      </c>
      <c r="B290" s="267"/>
      <c r="C290" s="261">
        <v>207</v>
      </c>
      <c r="D290" s="262">
        <v>360</v>
      </c>
      <c r="E290" s="262">
        <v>294</v>
      </c>
      <c r="F290" s="262">
        <v>301</v>
      </c>
      <c r="G290" s="264">
        <f>SUM(C290:F290)</f>
        <v>1162</v>
      </c>
      <c r="H290" s="200" t="s">
        <v>56</v>
      </c>
      <c r="I290" s="265">
        <f>H276-G290</f>
        <v>388</v>
      </c>
      <c r="J290" s="306">
        <f>I290/H276</f>
        <v>0.25032258064516127</v>
      </c>
    </row>
    <row r="291" spans="1:27" x14ac:dyDescent="0.2">
      <c r="A291" s="267" t="s">
        <v>28</v>
      </c>
      <c r="B291" s="267"/>
      <c r="C291" s="534">
        <v>132</v>
      </c>
      <c r="D291" s="269">
        <v>132</v>
      </c>
      <c r="E291" s="269">
        <v>130.5</v>
      </c>
      <c r="F291" s="269">
        <v>130</v>
      </c>
      <c r="G291" s="222"/>
      <c r="H291" s="200" t="s">
        <v>57</v>
      </c>
      <c r="I291" s="200">
        <v>123.94</v>
      </c>
    </row>
    <row r="292" spans="1:27" ht="13.5" thickBot="1" x14ac:dyDescent="0.25">
      <c r="A292" s="268" t="s">
        <v>26</v>
      </c>
      <c r="B292" s="268"/>
      <c r="C292" s="550">
        <f>C291-C281</f>
        <v>5.9200000000000017</v>
      </c>
      <c r="D292" s="550">
        <f t="shared" ref="D292:F292" si="66">D291-D281</f>
        <v>6.1700000000000017</v>
      </c>
      <c r="E292" s="550">
        <f t="shared" si="66"/>
        <v>5.3299999999999983</v>
      </c>
      <c r="F292" s="550">
        <f t="shared" si="66"/>
        <v>5.0900000000000034</v>
      </c>
      <c r="G292" s="223"/>
      <c r="H292" s="200" t="s">
        <v>26</v>
      </c>
      <c r="I292" s="200">
        <f>I291-J277</f>
        <v>6.6499999999999915</v>
      </c>
    </row>
    <row r="294" spans="1:27" x14ac:dyDescent="0.2">
      <c r="A294" s="200" t="s">
        <v>28</v>
      </c>
      <c r="C294" s="200">
        <v>130</v>
      </c>
      <c r="D294" s="200">
        <v>130</v>
      </c>
      <c r="E294" s="200">
        <v>132</v>
      </c>
      <c r="F294" s="200">
        <v>130</v>
      </c>
      <c r="G294" s="200">
        <v>130.5</v>
      </c>
      <c r="H294" s="200">
        <v>132</v>
      </c>
      <c r="I294" s="200">
        <v>130</v>
      </c>
      <c r="J294" s="200">
        <v>130.5</v>
      </c>
      <c r="K294" s="200">
        <v>132</v>
      </c>
      <c r="L294" s="200">
        <v>130.5</v>
      </c>
      <c r="M294" s="200">
        <v>130</v>
      </c>
      <c r="N294" s="200">
        <v>132</v>
      </c>
      <c r="O294" s="200">
        <v>130.5</v>
      </c>
      <c r="P294" s="200">
        <v>130</v>
      </c>
      <c r="Q294" s="200">
        <v>132</v>
      </c>
      <c r="R294" s="200">
        <v>130.5</v>
      </c>
      <c r="S294" s="200">
        <v>132</v>
      </c>
      <c r="T294" s="200">
        <v>132</v>
      </c>
      <c r="U294" s="200">
        <v>132</v>
      </c>
      <c r="V294" s="200">
        <v>132</v>
      </c>
      <c r="W294" s="200">
        <v>132</v>
      </c>
    </row>
    <row r="295" spans="1:27" ht="13.5" thickBot="1" x14ac:dyDescent="0.25">
      <c r="A295" s="200" t="s">
        <v>59</v>
      </c>
      <c r="C295" s="200">
        <v>3433</v>
      </c>
      <c r="D295" s="200">
        <v>3433</v>
      </c>
      <c r="E295" s="200">
        <v>3433</v>
      </c>
      <c r="F295" s="200">
        <v>3433</v>
      </c>
      <c r="G295" s="200">
        <v>3433</v>
      </c>
      <c r="H295" s="200">
        <v>3433</v>
      </c>
      <c r="I295" s="200">
        <v>3433</v>
      </c>
      <c r="J295" s="200">
        <v>3433</v>
      </c>
      <c r="K295" s="200">
        <v>3433</v>
      </c>
      <c r="L295" s="200">
        <v>3433</v>
      </c>
      <c r="M295" s="200">
        <v>3433</v>
      </c>
      <c r="N295" s="200">
        <v>3433</v>
      </c>
      <c r="O295" s="200">
        <v>3433</v>
      </c>
      <c r="P295" s="200">
        <v>3433</v>
      </c>
      <c r="Q295" s="200">
        <v>3433</v>
      </c>
      <c r="R295" s="200">
        <v>3433</v>
      </c>
      <c r="S295" s="200">
        <v>3433</v>
      </c>
      <c r="T295" s="200">
        <v>3433</v>
      </c>
      <c r="U295" s="200">
        <v>3433</v>
      </c>
      <c r="V295" s="200">
        <v>3433</v>
      </c>
      <c r="W295" s="200">
        <v>3433</v>
      </c>
      <c r="X295" s="200">
        <v>3433</v>
      </c>
    </row>
    <row r="296" spans="1:27" ht="13.5" thickBot="1" x14ac:dyDescent="0.25">
      <c r="A296" s="272" t="s">
        <v>171</v>
      </c>
      <c r="B296" s="230"/>
      <c r="C296" s="934" t="s">
        <v>53</v>
      </c>
      <c r="D296" s="935"/>
      <c r="E296" s="935"/>
      <c r="F296" s="935"/>
      <c r="G296" s="935"/>
      <c r="H296" s="935"/>
      <c r="I296" s="936"/>
      <c r="J296" s="934" t="s">
        <v>114</v>
      </c>
      <c r="K296" s="935"/>
      <c r="L296" s="935"/>
      <c r="M296" s="935"/>
      <c r="N296" s="935"/>
      <c r="O296" s="935"/>
      <c r="P296" s="936"/>
      <c r="Q296" s="934" t="s">
        <v>63</v>
      </c>
      <c r="R296" s="935"/>
      <c r="S296" s="935"/>
      <c r="T296" s="935"/>
      <c r="U296" s="935"/>
      <c r="V296" s="935"/>
      <c r="W296" s="936"/>
      <c r="X296" s="1052" t="s">
        <v>0</v>
      </c>
      <c r="Y296" s="200">
        <v>229</v>
      </c>
    </row>
    <row r="297" spans="1:27" ht="13.5" thickBot="1" x14ac:dyDescent="0.25">
      <c r="A297" s="231" t="s">
        <v>54</v>
      </c>
      <c r="B297" s="824"/>
      <c r="C297" s="295">
        <v>1</v>
      </c>
      <c r="D297" s="225">
        <v>2</v>
      </c>
      <c r="E297" s="225">
        <v>3</v>
      </c>
      <c r="F297" s="225">
        <v>4</v>
      </c>
      <c r="G297" s="225">
        <v>5</v>
      </c>
      <c r="H297" s="225">
        <v>6</v>
      </c>
      <c r="I297" s="342">
        <v>7</v>
      </c>
      <c r="J297" s="295">
        <v>1</v>
      </c>
      <c r="K297" s="225">
        <v>2</v>
      </c>
      <c r="L297" s="225">
        <v>3</v>
      </c>
      <c r="M297" s="225">
        <v>4</v>
      </c>
      <c r="N297" s="225">
        <v>5</v>
      </c>
      <c r="O297" s="225">
        <v>6</v>
      </c>
      <c r="P297" s="342">
        <v>7</v>
      </c>
      <c r="Q297" s="295">
        <v>1</v>
      </c>
      <c r="R297" s="225">
        <v>2</v>
      </c>
      <c r="S297" s="225">
        <v>3</v>
      </c>
      <c r="T297" s="225">
        <v>4</v>
      </c>
      <c r="U297" s="225">
        <v>5</v>
      </c>
      <c r="V297" s="225">
        <v>6</v>
      </c>
      <c r="W297" s="342">
        <v>7</v>
      </c>
      <c r="X297" s="1053"/>
    </row>
    <row r="298" spans="1:27" x14ac:dyDescent="0.2">
      <c r="A298" s="236" t="s">
        <v>3</v>
      </c>
      <c r="B298" s="236"/>
      <c r="C298" s="296">
        <v>3560</v>
      </c>
      <c r="D298" s="297">
        <v>3560</v>
      </c>
      <c r="E298" s="298">
        <v>3560</v>
      </c>
      <c r="F298" s="298">
        <v>3560</v>
      </c>
      <c r="G298" s="298">
        <v>3561</v>
      </c>
      <c r="H298" s="298">
        <v>3562</v>
      </c>
      <c r="I298" s="393">
        <v>3563</v>
      </c>
      <c r="J298" s="562">
        <v>3564</v>
      </c>
      <c r="K298" s="298">
        <v>3565</v>
      </c>
      <c r="L298" s="298">
        <v>3566</v>
      </c>
      <c r="M298" s="298">
        <v>3567</v>
      </c>
      <c r="N298" s="298">
        <v>3568</v>
      </c>
      <c r="O298" s="298">
        <v>3569</v>
      </c>
      <c r="P298" s="393">
        <v>3570</v>
      </c>
      <c r="Q298" s="562">
        <v>3571</v>
      </c>
      <c r="R298" s="298">
        <v>3572</v>
      </c>
      <c r="S298" s="298">
        <v>3573</v>
      </c>
      <c r="T298" s="298">
        <v>3574</v>
      </c>
      <c r="U298" s="298">
        <v>3575</v>
      </c>
      <c r="V298" s="298">
        <v>3576</v>
      </c>
      <c r="W298" s="393">
        <v>3577</v>
      </c>
      <c r="X298" s="389">
        <v>3560</v>
      </c>
    </row>
    <row r="299" spans="1:27" x14ac:dyDescent="0.2">
      <c r="A299" s="241" t="s">
        <v>6</v>
      </c>
      <c r="B299" s="241"/>
      <c r="C299" s="300">
        <v>3751</v>
      </c>
      <c r="D299" s="301">
        <v>3779</v>
      </c>
      <c r="E299" s="301">
        <v>3582</v>
      </c>
      <c r="F299" s="301">
        <v>3865</v>
      </c>
      <c r="G299" s="301">
        <v>3625</v>
      </c>
      <c r="H299" s="301">
        <v>3481</v>
      </c>
      <c r="I299" s="394">
        <v>3938</v>
      </c>
      <c r="J299" s="300">
        <v>3665</v>
      </c>
      <c r="K299" s="301">
        <v>3372</v>
      </c>
      <c r="L299" s="301">
        <v>3460</v>
      </c>
      <c r="M299" s="301">
        <v>3799</v>
      </c>
      <c r="N299" s="301">
        <v>3615</v>
      </c>
      <c r="O299" s="301">
        <v>3722</v>
      </c>
      <c r="P299" s="394">
        <v>3824</v>
      </c>
      <c r="Q299" s="300">
        <v>3438</v>
      </c>
      <c r="R299" s="301">
        <v>3646</v>
      </c>
      <c r="S299" s="301">
        <v>3328</v>
      </c>
      <c r="T299" s="301">
        <v>3474</v>
      </c>
      <c r="U299" s="301">
        <v>3324</v>
      </c>
      <c r="V299" s="301">
        <v>3402</v>
      </c>
      <c r="W299" s="394">
        <v>3467</v>
      </c>
      <c r="X299" s="390">
        <v>3585</v>
      </c>
    </row>
    <row r="300" spans="1:27" x14ac:dyDescent="0.2">
      <c r="A300" s="231" t="s">
        <v>7</v>
      </c>
      <c r="B300" s="231"/>
      <c r="C300" s="302">
        <v>100</v>
      </c>
      <c r="D300" s="303">
        <v>91.7</v>
      </c>
      <c r="E300" s="304">
        <v>100</v>
      </c>
      <c r="F300" s="304">
        <v>100</v>
      </c>
      <c r="G300" s="304">
        <v>100</v>
      </c>
      <c r="H300" s="304">
        <v>100</v>
      </c>
      <c r="I300" s="395">
        <v>91.7</v>
      </c>
      <c r="J300" s="548">
        <v>100</v>
      </c>
      <c r="K300" s="304">
        <v>100</v>
      </c>
      <c r="L300" s="304">
        <v>100</v>
      </c>
      <c r="M300" s="304">
        <v>75</v>
      </c>
      <c r="N300" s="304">
        <v>100</v>
      </c>
      <c r="O300" s="304">
        <v>100</v>
      </c>
      <c r="P300" s="395">
        <v>100</v>
      </c>
      <c r="Q300" s="548">
        <v>83.3</v>
      </c>
      <c r="R300" s="304">
        <v>100</v>
      </c>
      <c r="S300" s="304">
        <v>100</v>
      </c>
      <c r="T300" s="304">
        <v>100</v>
      </c>
      <c r="U300" s="304">
        <v>100</v>
      </c>
      <c r="V300" s="304">
        <v>100</v>
      </c>
      <c r="W300" s="395">
        <v>100</v>
      </c>
      <c r="X300" s="391">
        <v>92.6</v>
      </c>
    </row>
    <row r="301" spans="1:27" ht="13.5" thickBot="1" x14ac:dyDescent="0.25">
      <c r="A301" s="231" t="s">
        <v>8</v>
      </c>
      <c r="B301" s="256"/>
      <c r="C301" s="324">
        <v>1.7000000000000001E-2</v>
      </c>
      <c r="D301" s="325">
        <v>0.06</v>
      </c>
      <c r="E301" s="407">
        <v>3.2000000000000001E-2</v>
      </c>
      <c r="F301" s="407">
        <v>2.4E-2</v>
      </c>
      <c r="G301" s="407">
        <v>2.5999999999999999E-2</v>
      </c>
      <c r="H301" s="407">
        <v>2.8000000000000001E-2</v>
      </c>
      <c r="I301" s="412">
        <v>6.4000000000000001E-2</v>
      </c>
      <c r="J301" s="563">
        <v>2.5999999999999999E-2</v>
      </c>
      <c r="K301" s="407">
        <v>2.3E-2</v>
      </c>
      <c r="L301" s="407">
        <v>2.3E-2</v>
      </c>
      <c r="M301" s="407">
        <v>7.5999999999999998E-2</v>
      </c>
      <c r="N301" s="407">
        <v>0.03</v>
      </c>
      <c r="O301" s="407">
        <v>2.3E-2</v>
      </c>
      <c r="P301" s="412">
        <v>3.5000000000000003E-2</v>
      </c>
      <c r="Q301" s="563">
        <v>6.5000000000000002E-2</v>
      </c>
      <c r="R301" s="407">
        <v>3.6999999999999998E-2</v>
      </c>
      <c r="S301" s="407">
        <v>2.7E-2</v>
      </c>
      <c r="T301" s="407">
        <v>1.2E-2</v>
      </c>
      <c r="U301" s="407">
        <v>2.5999999999999999E-2</v>
      </c>
      <c r="V301" s="407">
        <v>2.9000000000000001E-2</v>
      </c>
      <c r="W301" s="412">
        <v>1.7999999999999999E-2</v>
      </c>
      <c r="X301" s="413">
        <v>6.0999999999999999E-2</v>
      </c>
    </row>
    <row r="302" spans="1:27" x14ac:dyDescent="0.2">
      <c r="A302" s="241" t="s">
        <v>1</v>
      </c>
      <c r="B302" s="825"/>
      <c r="C302" s="327">
        <f t="shared" ref="C302:X302" si="67">C299/C298*100-100</f>
        <v>5.3651685393258504</v>
      </c>
      <c r="D302" s="328">
        <f t="shared" si="67"/>
        <v>6.1516853932584326</v>
      </c>
      <c r="E302" s="328">
        <f t="shared" si="67"/>
        <v>0.61797752808989515</v>
      </c>
      <c r="F302" s="328">
        <f t="shared" si="67"/>
        <v>8.5674157303370748</v>
      </c>
      <c r="G302" s="328">
        <f t="shared" ref="G302:W302" si="68">G299/G298*100-100</f>
        <v>1.7972479640550461</v>
      </c>
      <c r="H302" s="328">
        <f t="shared" si="68"/>
        <v>-2.2740033688938865</v>
      </c>
      <c r="I302" s="410">
        <f t="shared" si="68"/>
        <v>10.524838619141178</v>
      </c>
      <c r="J302" s="327">
        <f t="shared" si="68"/>
        <v>2.833894500561172</v>
      </c>
      <c r="K302" s="328">
        <f t="shared" si="68"/>
        <v>-5.4137447405329624</v>
      </c>
      <c r="L302" s="328">
        <f t="shared" si="68"/>
        <v>-2.972518227706118</v>
      </c>
      <c r="M302" s="328">
        <f t="shared" si="68"/>
        <v>6.5040650406504028</v>
      </c>
      <c r="N302" s="328">
        <f t="shared" si="68"/>
        <v>1.3172645739910394</v>
      </c>
      <c r="O302" s="328">
        <f t="shared" si="68"/>
        <v>4.2869151022695462</v>
      </c>
      <c r="P302" s="410">
        <f t="shared" si="68"/>
        <v>7.1148459383753533</v>
      </c>
      <c r="Q302" s="327">
        <f t="shared" si="68"/>
        <v>-3.7244469336320378</v>
      </c>
      <c r="R302" s="328">
        <f t="shared" si="68"/>
        <v>2.0716685330347104</v>
      </c>
      <c r="S302" s="328">
        <f t="shared" si="68"/>
        <v>-6.8569829275118934</v>
      </c>
      <c r="T302" s="328">
        <f t="shared" si="68"/>
        <v>-2.7979854504756645</v>
      </c>
      <c r="U302" s="328">
        <f t="shared" si="68"/>
        <v>-7.020979020979027</v>
      </c>
      <c r="V302" s="328">
        <f t="shared" si="68"/>
        <v>-4.8657718120805384</v>
      </c>
      <c r="W302" s="410">
        <f t="shared" si="68"/>
        <v>-3.0752026838132451</v>
      </c>
      <c r="X302" s="411">
        <f t="shared" si="67"/>
        <v>0.70224719101123867</v>
      </c>
    </row>
    <row r="303" spans="1:27" ht="13.5" thickBot="1" x14ac:dyDescent="0.25">
      <c r="A303" s="231" t="s">
        <v>27</v>
      </c>
      <c r="B303" s="256"/>
      <c r="C303" s="220">
        <f t="shared" ref="C303:X303" si="69">C299-C295</f>
        <v>318</v>
      </c>
      <c r="D303" s="221">
        <f t="shared" si="69"/>
        <v>346</v>
      </c>
      <c r="E303" s="221">
        <f t="shared" si="69"/>
        <v>149</v>
      </c>
      <c r="F303" s="221">
        <f t="shared" si="69"/>
        <v>432</v>
      </c>
      <c r="G303" s="221">
        <f t="shared" si="69"/>
        <v>192</v>
      </c>
      <c r="H303" s="221">
        <f t="shared" si="69"/>
        <v>48</v>
      </c>
      <c r="I303" s="226">
        <f t="shared" si="69"/>
        <v>505</v>
      </c>
      <c r="J303" s="220">
        <f t="shared" si="69"/>
        <v>232</v>
      </c>
      <c r="K303" s="221">
        <f t="shared" si="69"/>
        <v>-61</v>
      </c>
      <c r="L303" s="221">
        <f t="shared" si="69"/>
        <v>27</v>
      </c>
      <c r="M303" s="221">
        <f t="shared" si="69"/>
        <v>366</v>
      </c>
      <c r="N303" s="221">
        <f t="shared" si="69"/>
        <v>182</v>
      </c>
      <c r="O303" s="221">
        <f t="shared" si="69"/>
        <v>289</v>
      </c>
      <c r="P303" s="226">
        <f t="shared" si="69"/>
        <v>391</v>
      </c>
      <c r="Q303" s="220">
        <f t="shared" si="69"/>
        <v>5</v>
      </c>
      <c r="R303" s="221">
        <f t="shared" si="69"/>
        <v>213</v>
      </c>
      <c r="S303" s="221">
        <f t="shared" si="69"/>
        <v>-105</v>
      </c>
      <c r="T303" s="221">
        <f t="shared" si="69"/>
        <v>41</v>
      </c>
      <c r="U303" s="221">
        <f t="shared" si="69"/>
        <v>-109</v>
      </c>
      <c r="V303" s="221">
        <f t="shared" si="69"/>
        <v>-31</v>
      </c>
      <c r="W303" s="226">
        <f t="shared" si="69"/>
        <v>34</v>
      </c>
      <c r="X303" s="370">
        <f t="shared" si="69"/>
        <v>152</v>
      </c>
    </row>
    <row r="304" spans="1:27" x14ac:dyDescent="0.2">
      <c r="A304" s="267" t="s">
        <v>52</v>
      </c>
      <c r="B304" s="267"/>
      <c r="C304" s="261">
        <v>61</v>
      </c>
      <c r="D304" s="262">
        <v>61</v>
      </c>
      <c r="E304" s="262">
        <v>61</v>
      </c>
      <c r="F304" s="262">
        <v>17</v>
      </c>
      <c r="G304" s="262">
        <v>61</v>
      </c>
      <c r="H304" s="262">
        <v>61</v>
      </c>
      <c r="I304" s="263">
        <v>61</v>
      </c>
      <c r="J304" s="261">
        <v>61</v>
      </c>
      <c r="K304" s="262">
        <v>61</v>
      </c>
      <c r="L304" s="262">
        <v>61</v>
      </c>
      <c r="M304" s="262">
        <v>17</v>
      </c>
      <c r="N304" s="262">
        <v>61</v>
      </c>
      <c r="O304" s="262">
        <v>61</v>
      </c>
      <c r="P304" s="263">
        <v>61</v>
      </c>
      <c r="Q304" s="261">
        <v>61</v>
      </c>
      <c r="R304" s="262">
        <v>61</v>
      </c>
      <c r="S304" s="262">
        <v>61</v>
      </c>
      <c r="T304" s="262">
        <v>17</v>
      </c>
      <c r="U304" s="262">
        <v>61</v>
      </c>
      <c r="V304" s="262">
        <v>61</v>
      </c>
      <c r="W304" s="263">
        <v>61</v>
      </c>
      <c r="X304" s="371">
        <f>SUM(C304:W304)</f>
        <v>1149</v>
      </c>
      <c r="Y304" s="200" t="s">
        <v>56</v>
      </c>
      <c r="Z304" s="265">
        <f>G290-X304</f>
        <v>13</v>
      </c>
      <c r="AA304" s="306">
        <f>Z304/G290</f>
        <v>1.1187607573149742E-2</v>
      </c>
    </row>
    <row r="305" spans="1:27" x14ac:dyDescent="0.2">
      <c r="A305" s="267" t="s">
        <v>28</v>
      </c>
      <c r="B305" s="267"/>
      <c r="C305" s="218">
        <v>134.5</v>
      </c>
      <c r="D305" s="269">
        <v>134.5</v>
      </c>
      <c r="E305" s="269">
        <v>137</v>
      </c>
      <c r="F305" s="269">
        <v>134.5</v>
      </c>
      <c r="G305" s="269">
        <v>135.5</v>
      </c>
      <c r="H305" s="269">
        <v>137</v>
      </c>
      <c r="I305" s="219">
        <v>134.5</v>
      </c>
      <c r="J305" s="218">
        <v>135</v>
      </c>
      <c r="K305" s="269">
        <v>137</v>
      </c>
      <c r="L305" s="269">
        <v>135.5</v>
      </c>
      <c r="M305" s="269">
        <v>134.5</v>
      </c>
      <c r="N305" s="269">
        <v>137</v>
      </c>
      <c r="O305" s="269">
        <v>135</v>
      </c>
      <c r="P305" s="219">
        <v>134.5</v>
      </c>
      <c r="Q305" s="218">
        <v>137</v>
      </c>
      <c r="R305" s="269">
        <v>135.5</v>
      </c>
      <c r="S305" s="269">
        <v>137</v>
      </c>
      <c r="T305" s="269">
        <v>137</v>
      </c>
      <c r="U305" s="269">
        <v>137</v>
      </c>
      <c r="V305" s="269">
        <v>137</v>
      </c>
      <c r="W305" s="219">
        <v>137</v>
      </c>
      <c r="X305" s="331"/>
      <c r="Y305" s="200" t="s">
        <v>57</v>
      </c>
      <c r="Z305" s="200">
        <v>131.22</v>
      </c>
    </row>
    <row r="306" spans="1:27" ht="13.5" thickBot="1" x14ac:dyDescent="0.25">
      <c r="A306" s="268" t="s">
        <v>26</v>
      </c>
      <c r="B306" s="268"/>
      <c r="C306" s="550">
        <f t="shared" ref="C306:W306" si="70">C305-C294</f>
        <v>4.5</v>
      </c>
      <c r="D306" s="551">
        <f t="shared" si="70"/>
        <v>4.5</v>
      </c>
      <c r="E306" s="551">
        <f t="shared" si="70"/>
        <v>5</v>
      </c>
      <c r="F306" s="551">
        <f t="shared" si="70"/>
        <v>4.5</v>
      </c>
      <c r="G306" s="551">
        <f t="shared" si="70"/>
        <v>5</v>
      </c>
      <c r="H306" s="551">
        <f t="shared" si="70"/>
        <v>5</v>
      </c>
      <c r="I306" s="533">
        <f t="shared" si="70"/>
        <v>4.5</v>
      </c>
      <c r="J306" s="550">
        <f t="shared" si="70"/>
        <v>4.5</v>
      </c>
      <c r="K306" s="551">
        <f t="shared" si="70"/>
        <v>5</v>
      </c>
      <c r="L306" s="551">
        <f t="shared" si="70"/>
        <v>5</v>
      </c>
      <c r="M306" s="551">
        <f t="shared" si="70"/>
        <v>4.5</v>
      </c>
      <c r="N306" s="551">
        <f t="shared" si="70"/>
        <v>5</v>
      </c>
      <c r="O306" s="551">
        <f t="shared" si="70"/>
        <v>4.5</v>
      </c>
      <c r="P306" s="533">
        <f t="shared" si="70"/>
        <v>4.5</v>
      </c>
      <c r="Q306" s="550">
        <f t="shared" si="70"/>
        <v>5</v>
      </c>
      <c r="R306" s="551">
        <f t="shared" si="70"/>
        <v>5</v>
      </c>
      <c r="S306" s="551">
        <f t="shared" si="70"/>
        <v>5</v>
      </c>
      <c r="T306" s="551">
        <f t="shared" si="70"/>
        <v>5</v>
      </c>
      <c r="U306" s="551">
        <f t="shared" si="70"/>
        <v>5</v>
      </c>
      <c r="V306" s="551">
        <f t="shared" si="70"/>
        <v>5</v>
      </c>
      <c r="W306" s="533">
        <f t="shared" si="70"/>
        <v>5</v>
      </c>
      <c r="X306" s="333"/>
      <c r="Y306" s="200" t="s">
        <v>26</v>
      </c>
      <c r="Z306" s="200">
        <f>Z305-I291</f>
        <v>7.2800000000000011</v>
      </c>
    </row>
    <row r="308" spans="1:27" ht="13.5" thickBot="1" x14ac:dyDescent="0.25"/>
    <row r="309" spans="1:27" ht="13.5" thickBot="1" x14ac:dyDescent="0.25">
      <c r="A309" s="272" t="s">
        <v>237</v>
      </c>
      <c r="B309" s="230"/>
      <c r="C309" s="934" t="s">
        <v>53</v>
      </c>
      <c r="D309" s="935"/>
      <c r="E309" s="935"/>
      <c r="F309" s="935"/>
      <c r="G309" s="935"/>
      <c r="H309" s="935"/>
      <c r="I309" s="936"/>
      <c r="J309" s="934" t="s">
        <v>114</v>
      </c>
      <c r="K309" s="935"/>
      <c r="L309" s="935"/>
      <c r="M309" s="935"/>
      <c r="N309" s="935"/>
      <c r="O309" s="935"/>
      <c r="P309" s="936"/>
      <c r="Q309" s="934" t="s">
        <v>63</v>
      </c>
      <c r="R309" s="935"/>
      <c r="S309" s="935"/>
      <c r="T309" s="935"/>
      <c r="U309" s="935"/>
      <c r="V309" s="935"/>
      <c r="W309" s="936"/>
      <c r="X309" s="1052" t="s">
        <v>0</v>
      </c>
      <c r="Y309" s="200">
        <v>229</v>
      </c>
    </row>
    <row r="310" spans="1:27" ht="13.5" thickBot="1" x14ac:dyDescent="0.25">
      <c r="A310" s="231" t="s">
        <v>54</v>
      </c>
      <c r="B310" s="824"/>
      <c r="C310" s="295">
        <v>1</v>
      </c>
      <c r="D310" s="225">
        <v>2</v>
      </c>
      <c r="E310" s="225">
        <v>3</v>
      </c>
      <c r="F310" s="225">
        <v>4</v>
      </c>
      <c r="G310" s="225">
        <v>5</v>
      </c>
      <c r="H310" s="225">
        <v>6</v>
      </c>
      <c r="I310" s="342">
        <v>7</v>
      </c>
      <c r="J310" s="295">
        <v>1</v>
      </c>
      <c r="K310" s="225">
        <v>2</v>
      </c>
      <c r="L310" s="225">
        <v>3</v>
      </c>
      <c r="M310" s="225">
        <v>4</v>
      </c>
      <c r="N310" s="225">
        <v>5</v>
      </c>
      <c r="O310" s="225">
        <v>6</v>
      </c>
      <c r="P310" s="342">
        <v>7</v>
      </c>
      <c r="Q310" s="295">
        <v>1</v>
      </c>
      <c r="R310" s="225">
        <v>2</v>
      </c>
      <c r="S310" s="225">
        <v>3</v>
      </c>
      <c r="T310" s="225">
        <v>4</v>
      </c>
      <c r="U310" s="225">
        <v>5</v>
      </c>
      <c r="V310" s="225">
        <v>6</v>
      </c>
      <c r="W310" s="342">
        <v>7</v>
      </c>
      <c r="X310" s="1053"/>
    </row>
    <row r="311" spans="1:27" x14ac:dyDescent="0.2">
      <c r="A311" s="236" t="s">
        <v>3</v>
      </c>
      <c r="B311" s="236"/>
      <c r="C311" s="296">
        <v>3720</v>
      </c>
      <c r="D311" s="297">
        <v>3720</v>
      </c>
      <c r="E311" s="298">
        <v>3720</v>
      </c>
      <c r="F311" s="298">
        <v>3720</v>
      </c>
      <c r="G311" s="298">
        <v>3720</v>
      </c>
      <c r="H311" s="298">
        <v>3720</v>
      </c>
      <c r="I311" s="393">
        <v>3720</v>
      </c>
      <c r="J311" s="562">
        <v>3720</v>
      </c>
      <c r="K311" s="298">
        <v>3720</v>
      </c>
      <c r="L311" s="298">
        <v>3720</v>
      </c>
      <c r="M311" s="298">
        <v>3720</v>
      </c>
      <c r="N311" s="298">
        <v>3720</v>
      </c>
      <c r="O311" s="298">
        <v>3720</v>
      </c>
      <c r="P311" s="393">
        <v>3720</v>
      </c>
      <c r="Q311" s="562">
        <v>3720</v>
      </c>
      <c r="R311" s="298">
        <v>3720</v>
      </c>
      <c r="S311" s="298">
        <v>3720</v>
      </c>
      <c r="T311" s="298">
        <v>3720</v>
      </c>
      <c r="U311" s="298">
        <v>3720</v>
      </c>
      <c r="V311" s="298">
        <v>3720</v>
      </c>
      <c r="W311" s="393">
        <v>3720</v>
      </c>
      <c r="X311" s="389">
        <v>3720</v>
      </c>
    </row>
    <row r="312" spans="1:27" x14ac:dyDescent="0.2">
      <c r="A312" s="241" t="s">
        <v>6</v>
      </c>
      <c r="B312" s="241"/>
      <c r="C312" s="300">
        <v>3967</v>
      </c>
      <c r="D312" s="301">
        <v>3943</v>
      </c>
      <c r="E312" s="301">
        <v>3723</v>
      </c>
      <c r="F312" s="301">
        <v>3934</v>
      </c>
      <c r="G312" s="301">
        <v>3822</v>
      </c>
      <c r="H312" s="301">
        <v>3695</v>
      </c>
      <c r="I312" s="394">
        <v>4029</v>
      </c>
      <c r="J312" s="300">
        <v>3796</v>
      </c>
      <c r="K312" s="301">
        <v>3487</v>
      </c>
      <c r="L312" s="301">
        <v>3646</v>
      </c>
      <c r="M312" s="301">
        <v>3914</v>
      </c>
      <c r="N312" s="301">
        <v>3890</v>
      </c>
      <c r="O312" s="301">
        <v>3849</v>
      </c>
      <c r="P312" s="394">
        <v>3942</v>
      </c>
      <c r="Q312" s="300">
        <v>3598</v>
      </c>
      <c r="R312" s="301">
        <v>3776</v>
      </c>
      <c r="S312" s="301">
        <v>3447</v>
      </c>
      <c r="T312" s="301">
        <v>3642</v>
      </c>
      <c r="U312" s="301">
        <v>3358</v>
      </c>
      <c r="V312" s="301">
        <v>3552</v>
      </c>
      <c r="W312" s="394">
        <v>3606</v>
      </c>
      <c r="X312" s="390">
        <v>3734</v>
      </c>
    </row>
    <row r="313" spans="1:27" x14ac:dyDescent="0.2">
      <c r="A313" s="231" t="s">
        <v>7</v>
      </c>
      <c r="B313" s="231"/>
      <c r="C313" s="302">
        <v>100</v>
      </c>
      <c r="D313" s="303">
        <v>100</v>
      </c>
      <c r="E313" s="304">
        <v>100</v>
      </c>
      <c r="F313" s="304">
        <v>100</v>
      </c>
      <c r="G313" s="304">
        <v>100</v>
      </c>
      <c r="H313" s="304">
        <v>100</v>
      </c>
      <c r="I313" s="395">
        <v>100</v>
      </c>
      <c r="J313" s="548">
        <v>100</v>
      </c>
      <c r="K313" s="304">
        <v>91.7</v>
      </c>
      <c r="L313" s="304">
        <v>100</v>
      </c>
      <c r="M313" s="304">
        <v>75</v>
      </c>
      <c r="N313" s="304">
        <v>83.3</v>
      </c>
      <c r="O313" s="304">
        <v>100</v>
      </c>
      <c r="P313" s="395">
        <v>100</v>
      </c>
      <c r="Q313" s="548">
        <v>100</v>
      </c>
      <c r="R313" s="304">
        <v>100</v>
      </c>
      <c r="S313" s="304">
        <v>100</v>
      </c>
      <c r="T313" s="304">
        <v>100</v>
      </c>
      <c r="U313" s="304">
        <v>100</v>
      </c>
      <c r="V313" s="304">
        <v>100</v>
      </c>
      <c r="W313" s="395">
        <v>100</v>
      </c>
      <c r="X313" s="391">
        <v>88.6</v>
      </c>
    </row>
    <row r="314" spans="1:27" ht="13.5" thickBot="1" x14ac:dyDescent="0.25">
      <c r="A314" s="231" t="s">
        <v>8</v>
      </c>
      <c r="B314" s="256"/>
      <c r="C314" s="324">
        <v>3.7999999999999999E-2</v>
      </c>
      <c r="D314" s="325">
        <v>4.8000000000000001E-2</v>
      </c>
      <c r="E314" s="407">
        <v>4.4999999999999998E-2</v>
      </c>
      <c r="F314" s="407">
        <v>5.0999999999999997E-2</v>
      </c>
      <c r="G314" s="407">
        <v>3.7999999999999999E-2</v>
      </c>
      <c r="H314" s="407">
        <v>4.2000000000000003E-2</v>
      </c>
      <c r="I314" s="412">
        <v>4.2000000000000003E-2</v>
      </c>
      <c r="J314" s="563">
        <v>2.7E-2</v>
      </c>
      <c r="K314" s="407">
        <v>4.1000000000000002E-2</v>
      </c>
      <c r="L314" s="407">
        <v>4.1000000000000002E-2</v>
      </c>
      <c r="M314" s="407">
        <v>6.8000000000000005E-2</v>
      </c>
      <c r="N314" s="407">
        <v>7.0000000000000007E-2</v>
      </c>
      <c r="O314" s="407">
        <v>0.05</v>
      </c>
      <c r="P314" s="412">
        <v>5.1999999999999998E-2</v>
      </c>
      <c r="Q314" s="563">
        <v>4.1000000000000002E-2</v>
      </c>
      <c r="R314" s="407">
        <v>4.7E-2</v>
      </c>
      <c r="S314" s="407">
        <v>3.5999999999999997E-2</v>
      </c>
      <c r="T314" s="407">
        <v>2.8000000000000001E-2</v>
      </c>
      <c r="U314" s="407">
        <v>5.0999999999999997E-2</v>
      </c>
      <c r="V314" s="407">
        <v>5.8000000000000003E-2</v>
      </c>
      <c r="W314" s="412">
        <v>3.9E-2</v>
      </c>
      <c r="X314" s="413">
        <v>6.7000000000000004E-2</v>
      </c>
    </row>
    <row r="315" spans="1:27" x14ac:dyDescent="0.2">
      <c r="A315" s="241" t="s">
        <v>1</v>
      </c>
      <c r="B315" s="825"/>
      <c r="C315" s="327">
        <f t="shared" ref="C315:X315" si="71">C312/C311*100-100</f>
        <v>6.6397849462365599</v>
      </c>
      <c r="D315" s="328">
        <f t="shared" si="71"/>
        <v>5.9946236559139834</v>
      </c>
      <c r="E315" s="328">
        <f t="shared" si="71"/>
        <v>8.0645161290320289E-2</v>
      </c>
      <c r="F315" s="328">
        <f t="shared" si="71"/>
        <v>5.7526881720430225</v>
      </c>
      <c r="G315" s="328">
        <f t="shared" si="71"/>
        <v>2.7419354838709609</v>
      </c>
      <c r="H315" s="328">
        <f t="shared" si="71"/>
        <v>-0.67204301075268802</v>
      </c>
      <c r="I315" s="410">
        <f t="shared" si="71"/>
        <v>8.3064516129032171</v>
      </c>
      <c r="J315" s="327">
        <f t="shared" si="71"/>
        <v>2.0430107526881756</v>
      </c>
      <c r="K315" s="328">
        <f t="shared" si="71"/>
        <v>-6.2634408602150557</v>
      </c>
      <c r="L315" s="328">
        <f t="shared" si="71"/>
        <v>-1.9892473118279526</v>
      </c>
      <c r="M315" s="328">
        <f t="shared" si="71"/>
        <v>5.2150537634408636</v>
      </c>
      <c r="N315" s="328">
        <f t="shared" si="71"/>
        <v>4.5698924731182728</v>
      </c>
      <c r="O315" s="328">
        <f t="shared" si="71"/>
        <v>3.4677419354838719</v>
      </c>
      <c r="P315" s="410">
        <f t="shared" si="71"/>
        <v>5.9677419354838577</v>
      </c>
      <c r="Q315" s="327">
        <f t="shared" si="71"/>
        <v>-3.2795698924731198</v>
      </c>
      <c r="R315" s="328">
        <f t="shared" si="71"/>
        <v>1.5053763440860308</v>
      </c>
      <c r="S315" s="328">
        <f t="shared" si="71"/>
        <v>-7.3387096774193594</v>
      </c>
      <c r="T315" s="328">
        <f t="shared" si="71"/>
        <v>-2.0967741935483843</v>
      </c>
      <c r="U315" s="328">
        <f t="shared" si="71"/>
        <v>-9.7311827956989276</v>
      </c>
      <c r="V315" s="328">
        <f t="shared" si="71"/>
        <v>-4.5161290322580641</v>
      </c>
      <c r="W315" s="410">
        <f t="shared" si="71"/>
        <v>-3.0645161290322562</v>
      </c>
      <c r="X315" s="411">
        <f t="shared" si="71"/>
        <v>0.37634408602148994</v>
      </c>
    </row>
    <row r="316" spans="1:27" ht="13.5" thickBot="1" x14ac:dyDescent="0.25">
      <c r="A316" s="231" t="s">
        <v>27</v>
      </c>
      <c r="B316" s="256"/>
      <c r="C316" s="220">
        <f t="shared" ref="C316:X316" si="72">C312-C299</f>
        <v>216</v>
      </c>
      <c r="D316" s="221">
        <f t="shared" si="72"/>
        <v>164</v>
      </c>
      <c r="E316" s="221">
        <f t="shared" si="72"/>
        <v>141</v>
      </c>
      <c r="F316" s="221">
        <f t="shared" si="72"/>
        <v>69</v>
      </c>
      <c r="G316" s="221">
        <f t="shared" si="72"/>
        <v>197</v>
      </c>
      <c r="H316" s="221">
        <f t="shared" si="72"/>
        <v>214</v>
      </c>
      <c r="I316" s="226">
        <f t="shared" si="72"/>
        <v>91</v>
      </c>
      <c r="J316" s="220">
        <f t="shared" si="72"/>
        <v>131</v>
      </c>
      <c r="K316" s="221">
        <f t="shared" si="72"/>
        <v>115</v>
      </c>
      <c r="L316" s="221">
        <f t="shared" si="72"/>
        <v>186</v>
      </c>
      <c r="M316" s="221">
        <f t="shared" si="72"/>
        <v>115</v>
      </c>
      <c r="N316" s="221">
        <f t="shared" si="72"/>
        <v>275</v>
      </c>
      <c r="O316" s="221">
        <f t="shared" si="72"/>
        <v>127</v>
      </c>
      <c r="P316" s="226">
        <f t="shared" si="72"/>
        <v>118</v>
      </c>
      <c r="Q316" s="220">
        <f t="shared" si="72"/>
        <v>160</v>
      </c>
      <c r="R316" s="221">
        <f t="shared" si="72"/>
        <v>130</v>
      </c>
      <c r="S316" s="221">
        <f t="shared" si="72"/>
        <v>119</v>
      </c>
      <c r="T316" s="221">
        <f t="shared" si="72"/>
        <v>168</v>
      </c>
      <c r="U316" s="221">
        <f t="shared" si="72"/>
        <v>34</v>
      </c>
      <c r="V316" s="221">
        <f t="shared" si="72"/>
        <v>150</v>
      </c>
      <c r="W316" s="226">
        <f t="shared" si="72"/>
        <v>139</v>
      </c>
      <c r="X316" s="370">
        <f t="shared" si="72"/>
        <v>149</v>
      </c>
    </row>
    <row r="317" spans="1:27" x14ac:dyDescent="0.2">
      <c r="A317" s="267" t="s">
        <v>52</v>
      </c>
      <c r="B317" s="267"/>
      <c r="C317" s="261">
        <v>61</v>
      </c>
      <c r="D317" s="262">
        <v>61</v>
      </c>
      <c r="E317" s="262">
        <v>61</v>
      </c>
      <c r="F317" s="262">
        <v>17</v>
      </c>
      <c r="G317" s="262">
        <v>61</v>
      </c>
      <c r="H317" s="262">
        <v>60</v>
      </c>
      <c r="I317" s="263">
        <v>60</v>
      </c>
      <c r="J317" s="261">
        <v>61</v>
      </c>
      <c r="K317" s="262">
        <v>61</v>
      </c>
      <c r="L317" s="262">
        <v>61</v>
      </c>
      <c r="M317" s="262">
        <v>17</v>
      </c>
      <c r="N317" s="262">
        <v>61</v>
      </c>
      <c r="O317" s="262">
        <v>61</v>
      </c>
      <c r="P317" s="263">
        <v>61</v>
      </c>
      <c r="Q317" s="261">
        <v>61</v>
      </c>
      <c r="R317" s="262">
        <v>61</v>
      </c>
      <c r="S317" s="262">
        <v>61</v>
      </c>
      <c r="T317" s="262">
        <v>17</v>
      </c>
      <c r="U317" s="262">
        <v>61</v>
      </c>
      <c r="V317" s="262">
        <v>61</v>
      </c>
      <c r="W317" s="263">
        <v>61</v>
      </c>
      <c r="X317" s="371">
        <f>SUM(C317:W317)</f>
        <v>1147</v>
      </c>
      <c r="Y317" s="200" t="s">
        <v>56</v>
      </c>
      <c r="Z317" s="265">
        <f>X304-X317</f>
        <v>2</v>
      </c>
      <c r="AA317" s="306">
        <f>Z317/X304</f>
        <v>1.7406440382941688E-3</v>
      </c>
    </row>
    <row r="318" spans="1:27" x14ac:dyDescent="0.2">
      <c r="A318" s="267" t="s">
        <v>28</v>
      </c>
      <c r="B318" s="267"/>
      <c r="C318" s="218">
        <v>137.5</v>
      </c>
      <c r="D318" s="269">
        <v>137.5</v>
      </c>
      <c r="E318" s="269">
        <v>140</v>
      </c>
      <c r="F318" s="269">
        <v>137.5</v>
      </c>
      <c r="G318" s="269">
        <v>138.5</v>
      </c>
      <c r="H318" s="269">
        <v>140</v>
      </c>
      <c r="I318" s="219">
        <v>137.5</v>
      </c>
      <c r="J318" s="218">
        <v>138.5</v>
      </c>
      <c r="K318" s="269">
        <v>140</v>
      </c>
      <c r="L318" s="269">
        <v>139</v>
      </c>
      <c r="M318" s="269">
        <v>137.5</v>
      </c>
      <c r="N318" s="269">
        <v>140</v>
      </c>
      <c r="O318" s="269">
        <v>138</v>
      </c>
      <c r="P318" s="219">
        <v>137.5</v>
      </c>
      <c r="Q318" s="218">
        <v>140</v>
      </c>
      <c r="R318" s="269">
        <v>138.5</v>
      </c>
      <c r="S318" s="269">
        <v>140</v>
      </c>
      <c r="T318" s="269">
        <v>140</v>
      </c>
      <c r="U318" s="269">
        <v>140.5</v>
      </c>
      <c r="V318" s="269">
        <v>140</v>
      </c>
      <c r="W318" s="219">
        <v>140</v>
      </c>
      <c r="X318" s="331"/>
      <c r="Y318" s="200" t="s">
        <v>57</v>
      </c>
      <c r="Z318" s="200">
        <v>136.16999999999999</v>
      </c>
    </row>
    <row r="319" spans="1:27" ht="13.5" thickBot="1" x14ac:dyDescent="0.25">
      <c r="A319" s="268" t="s">
        <v>26</v>
      </c>
      <c r="B319" s="268"/>
      <c r="C319" s="550">
        <f t="shared" ref="C319:W319" si="73">C318-C305</f>
        <v>3</v>
      </c>
      <c r="D319" s="551">
        <f t="shared" si="73"/>
        <v>3</v>
      </c>
      <c r="E319" s="551">
        <f t="shared" si="73"/>
        <v>3</v>
      </c>
      <c r="F319" s="551">
        <f t="shared" si="73"/>
        <v>3</v>
      </c>
      <c r="G319" s="551">
        <f t="shared" si="73"/>
        <v>3</v>
      </c>
      <c r="H319" s="551">
        <f t="shared" si="73"/>
        <v>3</v>
      </c>
      <c r="I319" s="533">
        <f t="shared" si="73"/>
        <v>3</v>
      </c>
      <c r="J319" s="550">
        <f t="shared" si="73"/>
        <v>3.5</v>
      </c>
      <c r="K319" s="551">
        <f t="shared" si="73"/>
        <v>3</v>
      </c>
      <c r="L319" s="551">
        <f t="shared" si="73"/>
        <v>3.5</v>
      </c>
      <c r="M319" s="551">
        <f t="shared" si="73"/>
        <v>3</v>
      </c>
      <c r="N319" s="551">
        <f t="shared" si="73"/>
        <v>3</v>
      </c>
      <c r="O319" s="551">
        <f t="shared" si="73"/>
        <v>3</v>
      </c>
      <c r="P319" s="533">
        <f t="shared" si="73"/>
        <v>3</v>
      </c>
      <c r="Q319" s="550">
        <f t="shared" si="73"/>
        <v>3</v>
      </c>
      <c r="R319" s="551">
        <f t="shared" si="73"/>
        <v>3</v>
      </c>
      <c r="S319" s="551">
        <f t="shared" si="73"/>
        <v>3</v>
      </c>
      <c r="T319" s="551">
        <f t="shared" si="73"/>
        <v>3</v>
      </c>
      <c r="U319" s="551">
        <f t="shared" si="73"/>
        <v>3.5</v>
      </c>
      <c r="V319" s="551">
        <f t="shared" si="73"/>
        <v>3</v>
      </c>
      <c r="W319" s="533">
        <f t="shared" si="73"/>
        <v>3</v>
      </c>
      <c r="X319" s="333"/>
      <c r="Y319" s="200" t="s">
        <v>26</v>
      </c>
      <c r="Z319" s="200">
        <f>Z318-Z305</f>
        <v>4.9499999999999886</v>
      </c>
    </row>
    <row r="321" spans="1:27" ht="13.5" thickBot="1" x14ac:dyDescent="0.25"/>
    <row r="322" spans="1:27" ht="13.5" thickBot="1" x14ac:dyDescent="0.25">
      <c r="A322" s="272" t="s">
        <v>238</v>
      </c>
      <c r="B322" s="230"/>
      <c r="C322" s="934" t="s">
        <v>53</v>
      </c>
      <c r="D322" s="935"/>
      <c r="E322" s="935"/>
      <c r="F322" s="935"/>
      <c r="G322" s="935"/>
      <c r="H322" s="935"/>
      <c r="I322" s="936"/>
      <c r="J322" s="934" t="s">
        <v>114</v>
      </c>
      <c r="K322" s="935"/>
      <c r="L322" s="935"/>
      <c r="M322" s="935"/>
      <c r="N322" s="935"/>
      <c r="O322" s="935"/>
      <c r="P322" s="936"/>
      <c r="Q322" s="934" t="s">
        <v>63</v>
      </c>
      <c r="R322" s="935"/>
      <c r="S322" s="935"/>
      <c r="T322" s="935"/>
      <c r="U322" s="935"/>
      <c r="V322" s="935"/>
      <c r="W322" s="936"/>
      <c r="X322" s="1052" t="s">
        <v>0</v>
      </c>
      <c r="Y322" s="200">
        <v>233</v>
      </c>
    </row>
    <row r="323" spans="1:27" ht="13.5" thickBot="1" x14ac:dyDescent="0.25">
      <c r="A323" s="231" t="s">
        <v>54</v>
      </c>
      <c r="B323" s="824"/>
      <c r="C323" s="295">
        <v>1</v>
      </c>
      <c r="D323" s="225">
        <v>2</v>
      </c>
      <c r="E323" s="225">
        <v>3</v>
      </c>
      <c r="F323" s="225">
        <v>4</v>
      </c>
      <c r="G323" s="225">
        <v>5</v>
      </c>
      <c r="H323" s="225">
        <v>6</v>
      </c>
      <c r="I323" s="342">
        <v>7</v>
      </c>
      <c r="J323" s="295">
        <v>1</v>
      </c>
      <c r="K323" s="225">
        <v>2</v>
      </c>
      <c r="L323" s="225">
        <v>3</v>
      </c>
      <c r="M323" s="225">
        <v>4</v>
      </c>
      <c r="N323" s="225">
        <v>5</v>
      </c>
      <c r="O323" s="225">
        <v>6</v>
      </c>
      <c r="P323" s="342">
        <v>7</v>
      </c>
      <c r="Q323" s="295">
        <v>1</v>
      </c>
      <c r="R323" s="225">
        <v>2</v>
      </c>
      <c r="S323" s="225">
        <v>3</v>
      </c>
      <c r="T323" s="225">
        <v>4</v>
      </c>
      <c r="U323" s="225">
        <v>5</v>
      </c>
      <c r="V323" s="225">
        <v>6</v>
      </c>
      <c r="W323" s="342">
        <v>7</v>
      </c>
      <c r="X323" s="1053"/>
    </row>
    <row r="324" spans="1:27" x14ac:dyDescent="0.2">
      <c r="A324" s="236" t="s">
        <v>3</v>
      </c>
      <c r="B324" s="236"/>
      <c r="C324" s="296">
        <v>3850</v>
      </c>
      <c r="D324" s="297">
        <v>3850</v>
      </c>
      <c r="E324" s="298">
        <v>3850</v>
      </c>
      <c r="F324" s="298">
        <v>3850</v>
      </c>
      <c r="G324" s="298">
        <v>3850</v>
      </c>
      <c r="H324" s="298">
        <v>3850</v>
      </c>
      <c r="I324" s="393">
        <v>3850</v>
      </c>
      <c r="J324" s="562">
        <v>3850</v>
      </c>
      <c r="K324" s="298">
        <v>3850</v>
      </c>
      <c r="L324" s="298">
        <v>3850</v>
      </c>
      <c r="M324" s="298">
        <v>3850</v>
      </c>
      <c r="N324" s="298">
        <v>3850</v>
      </c>
      <c r="O324" s="298">
        <v>3850</v>
      </c>
      <c r="P324" s="393">
        <v>3850</v>
      </c>
      <c r="Q324" s="562">
        <v>3850</v>
      </c>
      <c r="R324" s="298">
        <v>3850</v>
      </c>
      <c r="S324" s="298">
        <v>3850</v>
      </c>
      <c r="T324" s="298">
        <v>3850</v>
      </c>
      <c r="U324" s="298">
        <v>3850</v>
      </c>
      <c r="V324" s="298">
        <v>3850</v>
      </c>
      <c r="W324" s="393">
        <v>3850</v>
      </c>
      <c r="X324" s="389">
        <v>3850</v>
      </c>
    </row>
    <row r="325" spans="1:27" x14ac:dyDescent="0.2">
      <c r="A325" s="241" t="s">
        <v>6</v>
      </c>
      <c r="B325" s="241"/>
      <c r="C325" s="300">
        <v>4027</v>
      </c>
      <c r="D325" s="301">
        <v>4042</v>
      </c>
      <c r="E325" s="301">
        <v>3762</v>
      </c>
      <c r="F325" s="301">
        <v>4076</v>
      </c>
      <c r="G325" s="301">
        <v>3936</v>
      </c>
      <c r="H325" s="301">
        <v>3788</v>
      </c>
      <c r="I325" s="394">
        <v>4132</v>
      </c>
      <c r="J325" s="300">
        <v>3839</v>
      </c>
      <c r="K325" s="301">
        <v>3630</v>
      </c>
      <c r="L325" s="301">
        <v>3643</v>
      </c>
      <c r="M325" s="301">
        <v>3888</v>
      </c>
      <c r="N325" s="301">
        <v>3937</v>
      </c>
      <c r="O325" s="301">
        <v>3959</v>
      </c>
      <c r="P325" s="394">
        <v>3968</v>
      </c>
      <c r="Q325" s="300">
        <v>3768</v>
      </c>
      <c r="R325" s="301">
        <v>3949</v>
      </c>
      <c r="S325" s="301">
        <v>3605</v>
      </c>
      <c r="T325" s="301">
        <v>3735</v>
      </c>
      <c r="U325" s="301">
        <v>3668</v>
      </c>
      <c r="V325" s="301">
        <v>3725</v>
      </c>
      <c r="W325" s="394">
        <v>3681</v>
      </c>
      <c r="X325" s="390">
        <v>3837</v>
      </c>
    </row>
    <row r="326" spans="1:27" x14ac:dyDescent="0.2">
      <c r="A326" s="231" t="s">
        <v>7</v>
      </c>
      <c r="B326" s="231"/>
      <c r="C326" s="302">
        <v>100</v>
      </c>
      <c r="D326" s="303">
        <v>91.7</v>
      </c>
      <c r="E326" s="304">
        <v>91.7</v>
      </c>
      <c r="F326" s="304">
        <v>100</v>
      </c>
      <c r="G326" s="304">
        <v>100</v>
      </c>
      <c r="H326" s="304">
        <v>100</v>
      </c>
      <c r="I326" s="395">
        <v>100</v>
      </c>
      <c r="J326" s="548">
        <v>100</v>
      </c>
      <c r="K326" s="304">
        <v>100</v>
      </c>
      <c r="L326" s="304">
        <v>91.7</v>
      </c>
      <c r="M326" s="304">
        <v>75</v>
      </c>
      <c r="N326" s="304">
        <v>100</v>
      </c>
      <c r="O326" s="304">
        <v>100</v>
      </c>
      <c r="P326" s="395">
        <v>91.7</v>
      </c>
      <c r="Q326" s="548">
        <v>100</v>
      </c>
      <c r="R326" s="304">
        <v>100</v>
      </c>
      <c r="S326" s="304">
        <v>100</v>
      </c>
      <c r="T326" s="304">
        <v>100</v>
      </c>
      <c r="U326" s="304">
        <v>100</v>
      </c>
      <c r="V326" s="304">
        <v>100</v>
      </c>
      <c r="W326" s="395">
        <v>100</v>
      </c>
      <c r="X326" s="391">
        <v>91.4</v>
      </c>
    </row>
    <row r="327" spans="1:27" ht="13.5" thickBot="1" x14ac:dyDescent="0.25">
      <c r="A327" s="231" t="s">
        <v>8</v>
      </c>
      <c r="B327" s="256"/>
      <c r="C327" s="324">
        <v>3.4000000000000002E-2</v>
      </c>
      <c r="D327" s="325">
        <v>4.8000000000000001E-2</v>
      </c>
      <c r="E327" s="407">
        <v>5.8000000000000003E-2</v>
      </c>
      <c r="F327" s="407">
        <v>4.4999999999999998E-2</v>
      </c>
      <c r="G327" s="407">
        <v>3.3000000000000002E-2</v>
      </c>
      <c r="H327" s="407">
        <v>4.1000000000000002E-2</v>
      </c>
      <c r="I327" s="412">
        <v>4.5999999999999999E-2</v>
      </c>
      <c r="J327" s="563">
        <v>3.7999999999999999E-2</v>
      </c>
      <c r="K327" s="407">
        <v>4.4999999999999998E-2</v>
      </c>
      <c r="L327" s="407">
        <v>0.05</v>
      </c>
      <c r="M327" s="407">
        <v>8.6999999999999994E-2</v>
      </c>
      <c r="N327" s="407">
        <v>3.5999999999999997E-2</v>
      </c>
      <c r="O327" s="407">
        <v>3.9E-2</v>
      </c>
      <c r="P327" s="412">
        <v>0.06</v>
      </c>
      <c r="Q327" s="563">
        <v>4.7E-2</v>
      </c>
      <c r="R327" s="407">
        <v>3.9E-2</v>
      </c>
      <c r="S327" s="407">
        <v>0.05</v>
      </c>
      <c r="T327" s="407">
        <v>3.3000000000000002E-2</v>
      </c>
      <c r="U327" s="407">
        <v>3.5999999999999997E-2</v>
      </c>
      <c r="V327" s="407">
        <v>3.4000000000000002E-2</v>
      </c>
      <c r="W327" s="412">
        <v>3.2000000000000001E-2</v>
      </c>
      <c r="X327" s="413">
        <v>5.8999999999999997E-2</v>
      </c>
    </row>
    <row r="328" spans="1:27" x14ac:dyDescent="0.2">
      <c r="A328" s="241" t="s">
        <v>1</v>
      </c>
      <c r="B328" s="825"/>
      <c r="C328" s="327">
        <f t="shared" ref="C328:X328" si="74">C325/C324*100-100</f>
        <v>4.5974025974026063</v>
      </c>
      <c r="D328" s="328">
        <f t="shared" si="74"/>
        <v>4.9870129870129887</v>
      </c>
      <c r="E328" s="328">
        <f t="shared" si="74"/>
        <v>-2.2857142857142918</v>
      </c>
      <c r="F328" s="328">
        <f t="shared" si="74"/>
        <v>5.8701298701298725</v>
      </c>
      <c r="G328" s="328">
        <f t="shared" si="74"/>
        <v>2.2337662337662323</v>
      </c>
      <c r="H328" s="328">
        <f t="shared" si="74"/>
        <v>-1.6103896103896034</v>
      </c>
      <c r="I328" s="410">
        <f t="shared" si="74"/>
        <v>7.32467532467534</v>
      </c>
      <c r="J328" s="327">
        <f t="shared" si="74"/>
        <v>-0.2857142857142918</v>
      </c>
      <c r="K328" s="328">
        <f t="shared" si="74"/>
        <v>-5.7142857142857224</v>
      </c>
      <c r="L328" s="328">
        <f t="shared" si="74"/>
        <v>-5.3766233766233853</v>
      </c>
      <c r="M328" s="328">
        <f t="shared" si="74"/>
        <v>0.98701298701297446</v>
      </c>
      <c r="N328" s="328">
        <f t="shared" si="74"/>
        <v>2.2597402597402549</v>
      </c>
      <c r="O328" s="328">
        <f t="shared" si="74"/>
        <v>2.8311688311688243</v>
      </c>
      <c r="P328" s="410">
        <f t="shared" si="74"/>
        <v>3.0649350649350566</v>
      </c>
      <c r="Q328" s="327">
        <f t="shared" si="74"/>
        <v>-2.1298701298701275</v>
      </c>
      <c r="R328" s="328">
        <f t="shared" si="74"/>
        <v>2.5714285714285836</v>
      </c>
      <c r="S328" s="328">
        <f t="shared" si="74"/>
        <v>-6.3636363636363598</v>
      </c>
      <c r="T328" s="328">
        <f t="shared" si="74"/>
        <v>-2.9870129870129887</v>
      </c>
      <c r="U328" s="328">
        <f t="shared" si="74"/>
        <v>-4.7272727272727195</v>
      </c>
      <c r="V328" s="328">
        <f t="shared" si="74"/>
        <v>-3.2467532467532436</v>
      </c>
      <c r="W328" s="410">
        <f t="shared" si="74"/>
        <v>-4.3896103896103824</v>
      </c>
      <c r="X328" s="411">
        <f t="shared" si="74"/>
        <v>-0.33766233766233711</v>
      </c>
    </row>
    <row r="329" spans="1:27" ht="13.5" thickBot="1" x14ac:dyDescent="0.25">
      <c r="A329" s="231" t="s">
        <v>27</v>
      </c>
      <c r="B329" s="256"/>
      <c r="C329" s="220">
        <f t="shared" ref="C329:X329" si="75">C325-C312</f>
        <v>60</v>
      </c>
      <c r="D329" s="221">
        <f t="shared" si="75"/>
        <v>99</v>
      </c>
      <c r="E329" s="221">
        <f t="shared" si="75"/>
        <v>39</v>
      </c>
      <c r="F329" s="221">
        <f t="shared" si="75"/>
        <v>142</v>
      </c>
      <c r="G329" s="221">
        <f t="shared" si="75"/>
        <v>114</v>
      </c>
      <c r="H329" s="221">
        <f t="shared" si="75"/>
        <v>93</v>
      </c>
      <c r="I329" s="226">
        <f t="shared" si="75"/>
        <v>103</v>
      </c>
      <c r="J329" s="220">
        <f t="shared" si="75"/>
        <v>43</v>
      </c>
      <c r="K329" s="221">
        <f t="shared" si="75"/>
        <v>143</v>
      </c>
      <c r="L329" s="221">
        <f t="shared" si="75"/>
        <v>-3</v>
      </c>
      <c r="M329" s="221">
        <f t="shared" si="75"/>
        <v>-26</v>
      </c>
      <c r="N329" s="221">
        <f t="shared" si="75"/>
        <v>47</v>
      </c>
      <c r="O329" s="221">
        <f t="shared" si="75"/>
        <v>110</v>
      </c>
      <c r="P329" s="226">
        <f t="shared" si="75"/>
        <v>26</v>
      </c>
      <c r="Q329" s="220">
        <f t="shared" si="75"/>
        <v>170</v>
      </c>
      <c r="R329" s="221">
        <f t="shared" si="75"/>
        <v>173</v>
      </c>
      <c r="S329" s="221">
        <f t="shared" si="75"/>
        <v>158</v>
      </c>
      <c r="T329" s="221">
        <f t="shared" si="75"/>
        <v>93</v>
      </c>
      <c r="U329" s="221">
        <f t="shared" si="75"/>
        <v>310</v>
      </c>
      <c r="V329" s="221">
        <f t="shared" si="75"/>
        <v>173</v>
      </c>
      <c r="W329" s="226">
        <f t="shared" si="75"/>
        <v>75</v>
      </c>
      <c r="X329" s="370">
        <f t="shared" si="75"/>
        <v>103</v>
      </c>
    </row>
    <row r="330" spans="1:27" x14ac:dyDescent="0.2">
      <c r="A330" s="267" t="s">
        <v>52</v>
      </c>
      <c r="B330" s="267"/>
      <c r="C330" s="261">
        <v>61</v>
      </c>
      <c r="D330" s="262">
        <v>61</v>
      </c>
      <c r="E330" s="262">
        <v>61</v>
      </c>
      <c r="F330" s="262">
        <v>16</v>
      </c>
      <c r="G330" s="262">
        <v>61</v>
      </c>
      <c r="H330" s="262">
        <v>60</v>
      </c>
      <c r="I330" s="263">
        <v>60</v>
      </c>
      <c r="J330" s="261">
        <v>61</v>
      </c>
      <c r="K330" s="262">
        <v>61</v>
      </c>
      <c r="L330" s="262">
        <v>61</v>
      </c>
      <c r="M330" s="262">
        <v>17</v>
      </c>
      <c r="N330" s="262">
        <v>61</v>
      </c>
      <c r="O330" s="262">
        <v>61</v>
      </c>
      <c r="P330" s="263">
        <v>61</v>
      </c>
      <c r="Q330" s="261">
        <v>61</v>
      </c>
      <c r="R330" s="262">
        <v>61</v>
      </c>
      <c r="S330" s="262">
        <v>61</v>
      </c>
      <c r="T330" s="262">
        <v>16</v>
      </c>
      <c r="U330" s="262">
        <v>61</v>
      </c>
      <c r="V330" s="262">
        <v>61</v>
      </c>
      <c r="W330" s="263">
        <v>61</v>
      </c>
      <c r="X330" s="371">
        <f>SUM(C330:W330)</f>
        <v>1145</v>
      </c>
      <c r="Y330" s="200" t="s">
        <v>56</v>
      </c>
      <c r="Z330" s="265">
        <f>X317-X330</f>
        <v>2</v>
      </c>
      <c r="AA330" s="306">
        <f>Z330/X317</f>
        <v>1.7436791630340018E-3</v>
      </c>
    </row>
    <row r="331" spans="1:27" x14ac:dyDescent="0.2">
      <c r="A331" s="267" t="s">
        <v>28</v>
      </c>
      <c r="B331" s="267"/>
      <c r="C331" s="218">
        <v>140.5</v>
      </c>
      <c r="D331" s="269">
        <v>140.5</v>
      </c>
      <c r="E331" s="269">
        <v>143</v>
      </c>
      <c r="F331" s="269">
        <v>140.5</v>
      </c>
      <c r="G331" s="269">
        <v>141.5</v>
      </c>
      <c r="H331" s="269">
        <v>143</v>
      </c>
      <c r="I331" s="219">
        <v>140.5</v>
      </c>
      <c r="J331" s="218">
        <v>141.5</v>
      </c>
      <c r="K331" s="269">
        <v>143</v>
      </c>
      <c r="L331" s="269">
        <v>142</v>
      </c>
      <c r="M331" s="269">
        <v>140.5</v>
      </c>
      <c r="N331" s="269">
        <v>143</v>
      </c>
      <c r="O331" s="269">
        <v>141</v>
      </c>
      <c r="P331" s="219">
        <v>140.5</v>
      </c>
      <c r="Q331" s="218">
        <v>143</v>
      </c>
      <c r="R331" s="269">
        <v>141.5</v>
      </c>
      <c r="S331" s="269">
        <v>143</v>
      </c>
      <c r="T331" s="269">
        <v>143</v>
      </c>
      <c r="U331" s="269">
        <v>143.5</v>
      </c>
      <c r="V331" s="269">
        <v>143</v>
      </c>
      <c r="W331" s="219">
        <v>143</v>
      </c>
      <c r="X331" s="331"/>
      <c r="Y331" s="200" t="s">
        <v>57</v>
      </c>
      <c r="Z331" s="200">
        <v>139.28</v>
      </c>
    </row>
    <row r="332" spans="1:27" ht="13.5" thickBot="1" x14ac:dyDescent="0.25">
      <c r="A332" s="268" t="s">
        <v>26</v>
      </c>
      <c r="B332" s="268"/>
      <c r="C332" s="550">
        <f t="shared" ref="C332:W332" si="76">C331-C318</f>
        <v>3</v>
      </c>
      <c r="D332" s="551">
        <f t="shared" si="76"/>
        <v>3</v>
      </c>
      <c r="E332" s="551">
        <f t="shared" si="76"/>
        <v>3</v>
      </c>
      <c r="F332" s="551">
        <f t="shared" si="76"/>
        <v>3</v>
      </c>
      <c r="G332" s="551">
        <f t="shared" si="76"/>
        <v>3</v>
      </c>
      <c r="H332" s="551">
        <f t="shared" si="76"/>
        <v>3</v>
      </c>
      <c r="I332" s="533">
        <f t="shared" si="76"/>
        <v>3</v>
      </c>
      <c r="J332" s="550">
        <f t="shared" si="76"/>
        <v>3</v>
      </c>
      <c r="K332" s="551">
        <f t="shared" si="76"/>
        <v>3</v>
      </c>
      <c r="L332" s="551">
        <f t="shared" si="76"/>
        <v>3</v>
      </c>
      <c r="M332" s="551">
        <f t="shared" si="76"/>
        <v>3</v>
      </c>
      <c r="N332" s="551">
        <f t="shared" si="76"/>
        <v>3</v>
      </c>
      <c r="O332" s="551">
        <f t="shared" si="76"/>
        <v>3</v>
      </c>
      <c r="P332" s="533">
        <f t="shared" si="76"/>
        <v>3</v>
      </c>
      <c r="Q332" s="550">
        <f t="shared" si="76"/>
        <v>3</v>
      </c>
      <c r="R332" s="551">
        <f t="shared" si="76"/>
        <v>3</v>
      </c>
      <c r="S332" s="551">
        <f t="shared" si="76"/>
        <v>3</v>
      </c>
      <c r="T332" s="551">
        <f t="shared" si="76"/>
        <v>3</v>
      </c>
      <c r="U332" s="551">
        <f t="shared" si="76"/>
        <v>3</v>
      </c>
      <c r="V332" s="551">
        <f t="shared" si="76"/>
        <v>3</v>
      </c>
      <c r="W332" s="533">
        <f t="shared" si="76"/>
        <v>3</v>
      </c>
      <c r="X332" s="333"/>
      <c r="Y332" s="200" t="s">
        <v>26</v>
      </c>
      <c r="Z332" s="200">
        <f>Z331-Z318</f>
        <v>3.1100000000000136</v>
      </c>
    </row>
    <row r="334" spans="1:27" ht="13.5" thickBot="1" x14ac:dyDescent="0.25"/>
    <row r="335" spans="1:27" ht="13.5" thickBot="1" x14ac:dyDescent="0.25">
      <c r="A335" s="272" t="s">
        <v>240</v>
      </c>
      <c r="B335" s="230"/>
      <c r="C335" s="934" t="s">
        <v>53</v>
      </c>
      <c r="D335" s="935"/>
      <c r="E335" s="935"/>
      <c r="F335" s="935"/>
      <c r="G335" s="935"/>
      <c r="H335" s="935"/>
      <c r="I335" s="936"/>
      <c r="J335" s="934" t="s">
        <v>114</v>
      </c>
      <c r="K335" s="935"/>
      <c r="L335" s="935"/>
      <c r="M335" s="935"/>
      <c r="N335" s="935"/>
      <c r="O335" s="935"/>
      <c r="P335" s="936"/>
      <c r="Q335" s="934" t="s">
        <v>63</v>
      </c>
      <c r="R335" s="935"/>
      <c r="S335" s="935"/>
      <c r="T335" s="935"/>
      <c r="U335" s="935"/>
      <c r="V335" s="935"/>
      <c r="W335" s="936"/>
      <c r="X335" s="1052" t="s">
        <v>0</v>
      </c>
      <c r="Y335" s="200">
        <v>229</v>
      </c>
    </row>
    <row r="336" spans="1:27" ht="13.5" thickBot="1" x14ac:dyDescent="0.25">
      <c r="A336" s="231" t="s">
        <v>54</v>
      </c>
      <c r="B336" s="824"/>
      <c r="C336" s="295">
        <v>1</v>
      </c>
      <c r="D336" s="225">
        <v>2</v>
      </c>
      <c r="E336" s="225">
        <v>3</v>
      </c>
      <c r="F336" s="225">
        <v>4</v>
      </c>
      <c r="G336" s="225">
        <v>5</v>
      </c>
      <c r="H336" s="225">
        <v>6</v>
      </c>
      <c r="I336" s="342">
        <v>7</v>
      </c>
      <c r="J336" s="295">
        <v>1</v>
      </c>
      <c r="K336" s="225">
        <v>2</v>
      </c>
      <c r="L336" s="225">
        <v>3</v>
      </c>
      <c r="M336" s="225">
        <v>4</v>
      </c>
      <c r="N336" s="225">
        <v>5</v>
      </c>
      <c r="O336" s="225">
        <v>6</v>
      </c>
      <c r="P336" s="342">
        <v>7</v>
      </c>
      <c r="Q336" s="295">
        <v>1</v>
      </c>
      <c r="R336" s="225">
        <v>2</v>
      </c>
      <c r="S336" s="225">
        <v>3</v>
      </c>
      <c r="T336" s="225">
        <v>4</v>
      </c>
      <c r="U336" s="225">
        <v>5</v>
      </c>
      <c r="V336" s="225">
        <v>6</v>
      </c>
      <c r="W336" s="342">
        <v>7</v>
      </c>
      <c r="X336" s="1053"/>
    </row>
    <row r="337" spans="1:27" x14ac:dyDescent="0.2">
      <c r="A337" s="236" t="s">
        <v>3</v>
      </c>
      <c r="B337" s="236"/>
      <c r="C337" s="296">
        <v>3940</v>
      </c>
      <c r="D337" s="297">
        <v>3940</v>
      </c>
      <c r="E337" s="298">
        <v>3940</v>
      </c>
      <c r="F337" s="298">
        <v>3940</v>
      </c>
      <c r="G337" s="298">
        <v>3940</v>
      </c>
      <c r="H337" s="298">
        <v>3940</v>
      </c>
      <c r="I337" s="393">
        <v>3940</v>
      </c>
      <c r="J337" s="562">
        <v>3940</v>
      </c>
      <c r="K337" s="298">
        <v>3940</v>
      </c>
      <c r="L337" s="298">
        <v>3940</v>
      </c>
      <c r="M337" s="298">
        <v>3940</v>
      </c>
      <c r="N337" s="298">
        <v>3940</v>
      </c>
      <c r="O337" s="298">
        <v>3940</v>
      </c>
      <c r="P337" s="393">
        <v>3940</v>
      </c>
      <c r="Q337" s="562">
        <v>3940</v>
      </c>
      <c r="R337" s="298">
        <v>3940</v>
      </c>
      <c r="S337" s="298">
        <v>3940</v>
      </c>
      <c r="T337" s="298">
        <v>3940</v>
      </c>
      <c r="U337" s="298">
        <v>3940</v>
      </c>
      <c r="V337" s="298">
        <v>3940</v>
      </c>
      <c r="W337" s="393">
        <v>3940</v>
      </c>
      <c r="X337" s="389">
        <v>3940</v>
      </c>
    </row>
    <row r="338" spans="1:27" x14ac:dyDescent="0.2">
      <c r="A338" s="241" t="s">
        <v>6</v>
      </c>
      <c r="B338" s="241"/>
      <c r="C338" s="300">
        <v>4200</v>
      </c>
      <c r="D338" s="301">
        <v>4055</v>
      </c>
      <c r="E338" s="301">
        <v>3893</v>
      </c>
      <c r="F338" s="301">
        <v>4211</v>
      </c>
      <c r="G338" s="301">
        <v>3990</v>
      </c>
      <c r="H338" s="301">
        <v>3898</v>
      </c>
      <c r="I338" s="394">
        <v>4290</v>
      </c>
      <c r="J338" s="300">
        <v>3941</v>
      </c>
      <c r="K338" s="301">
        <v>3786</v>
      </c>
      <c r="L338" s="301">
        <v>3809</v>
      </c>
      <c r="M338" s="301">
        <v>3671</v>
      </c>
      <c r="N338" s="301">
        <v>3956</v>
      </c>
      <c r="O338" s="301">
        <v>4015</v>
      </c>
      <c r="P338" s="394">
        <v>4122</v>
      </c>
      <c r="Q338" s="300">
        <v>3825</v>
      </c>
      <c r="R338" s="301">
        <v>3862</v>
      </c>
      <c r="S338" s="301">
        <v>3708</v>
      </c>
      <c r="T338" s="301">
        <v>3889</v>
      </c>
      <c r="U338" s="301">
        <v>3728</v>
      </c>
      <c r="V338" s="301">
        <v>3746</v>
      </c>
      <c r="W338" s="394">
        <v>3771</v>
      </c>
      <c r="X338" s="390">
        <v>3924</v>
      </c>
    </row>
    <row r="339" spans="1:27" x14ac:dyDescent="0.2">
      <c r="A339" s="231" t="s">
        <v>7</v>
      </c>
      <c r="B339" s="231"/>
      <c r="C339" s="302">
        <v>100</v>
      </c>
      <c r="D339" s="303">
        <v>100</v>
      </c>
      <c r="E339" s="304">
        <v>100</v>
      </c>
      <c r="F339" s="304">
        <v>100</v>
      </c>
      <c r="G339" s="304">
        <v>100</v>
      </c>
      <c r="H339" s="304">
        <v>100</v>
      </c>
      <c r="I339" s="395">
        <v>100</v>
      </c>
      <c r="J339" s="548">
        <v>83.3</v>
      </c>
      <c r="K339" s="304">
        <v>100</v>
      </c>
      <c r="L339" s="304">
        <v>91.7</v>
      </c>
      <c r="M339" s="304">
        <v>75</v>
      </c>
      <c r="N339" s="304">
        <v>100</v>
      </c>
      <c r="O339" s="304">
        <v>100</v>
      </c>
      <c r="P339" s="395">
        <v>91.7</v>
      </c>
      <c r="Q339" s="548">
        <v>100</v>
      </c>
      <c r="R339" s="304">
        <v>91.7</v>
      </c>
      <c r="S339" s="304">
        <v>83.3</v>
      </c>
      <c r="T339" s="304">
        <v>75</v>
      </c>
      <c r="U339" s="304">
        <v>100</v>
      </c>
      <c r="V339" s="304">
        <v>100</v>
      </c>
      <c r="W339" s="395">
        <v>91.7</v>
      </c>
      <c r="X339" s="391">
        <v>91.2</v>
      </c>
    </row>
    <row r="340" spans="1:27" ht="13.5" thickBot="1" x14ac:dyDescent="0.25">
      <c r="A340" s="231" t="s">
        <v>8</v>
      </c>
      <c r="B340" s="256"/>
      <c r="C340" s="324">
        <v>3.5000000000000003E-2</v>
      </c>
      <c r="D340" s="325">
        <v>4.8000000000000001E-2</v>
      </c>
      <c r="E340" s="407">
        <v>5.1999999999999998E-2</v>
      </c>
      <c r="F340" s="407">
        <v>5.5E-2</v>
      </c>
      <c r="G340" s="407">
        <v>3.2000000000000001E-2</v>
      </c>
      <c r="H340" s="407">
        <v>3.7999999999999999E-2</v>
      </c>
      <c r="I340" s="412">
        <v>5.5E-2</v>
      </c>
      <c r="J340" s="563">
        <v>0.08</v>
      </c>
      <c r="K340" s="407">
        <v>4.7E-2</v>
      </c>
      <c r="L340" s="407">
        <v>4.9000000000000002E-2</v>
      </c>
      <c r="M340" s="407">
        <v>9.0999999999999998E-2</v>
      </c>
      <c r="N340" s="407">
        <v>4.7E-2</v>
      </c>
      <c r="O340" s="407">
        <v>2.8000000000000001E-2</v>
      </c>
      <c r="P340" s="412">
        <v>4.5999999999999999E-2</v>
      </c>
      <c r="Q340" s="563">
        <v>4.2999999999999997E-2</v>
      </c>
      <c r="R340" s="407">
        <v>5.1999999999999998E-2</v>
      </c>
      <c r="S340" s="407">
        <v>5.7000000000000002E-2</v>
      </c>
      <c r="T340" s="407">
        <v>0.08</v>
      </c>
      <c r="U340" s="407">
        <v>3.7999999999999999E-2</v>
      </c>
      <c r="V340" s="407">
        <v>0.04</v>
      </c>
      <c r="W340" s="412">
        <v>5.2999999999999999E-2</v>
      </c>
      <c r="X340" s="413">
        <v>6.2E-2</v>
      </c>
    </row>
    <row r="341" spans="1:27" x14ac:dyDescent="0.2">
      <c r="A341" s="241" t="s">
        <v>1</v>
      </c>
      <c r="B341" s="825"/>
      <c r="C341" s="327">
        <f t="shared" ref="C341:X341" si="77">C338/C337*100-100</f>
        <v>6.5989847715736119</v>
      </c>
      <c r="D341" s="328">
        <f t="shared" si="77"/>
        <v>2.9187817258883371</v>
      </c>
      <c r="E341" s="328">
        <f t="shared" si="77"/>
        <v>-1.1928934010152261</v>
      </c>
      <c r="F341" s="328">
        <f t="shared" si="77"/>
        <v>6.8781725888324701</v>
      </c>
      <c r="G341" s="328">
        <f t="shared" si="77"/>
        <v>1.2690355329949341</v>
      </c>
      <c r="H341" s="328">
        <f t="shared" si="77"/>
        <v>-1.065989847715727</v>
      </c>
      <c r="I341" s="410">
        <f t="shared" si="77"/>
        <v>8.8832487309644677</v>
      </c>
      <c r="J341" s="327">
        <f t="shared" si="77"/>
        <v>2.538071065988845E-2</v>
      </c>
      <c r="K341" s="328">
        <f t="shared" si="77"/>
        <v>-3.9086294416243703</v>
      </c>
      <c r="L341" s="328">
        <f t="shared" si="77"/>
        <v>-3.3248730964466944</v>
      </c>
      <c r="M341" s="328">
        <f t="shared" si="77"/>
        <v>-6.8274111675126932</v>
      </c>
      <c r="N341" s="328">
        <f t="shared" si="77"/>
        <v>0.40609137055838573</v>
      </c>
      <c r="O341" s="328">
        <f t="shared" si="77"/>
        <v>1.9035532994923869</v>
      </c>
      <c r="P341" s="410">
        <f t="shared" si="77"/>
        <v>4.6192893401015169</v>
      </c>
      <c r="Q341" s="327">
        <f t="shared" si="77"/>
        <v>-2.9187817258883229</v>
      </c>
      <c r="R341" s="328">
        <f t="shared" si="77"/>
        <v>-1.9796954314720807</v>
      </c>
      <c r="S341" s="328">
        <f t="shared" si="77"/>
        <v>-5.888324873096451</v>
      </c>
      <c r="T341" s="328">
        <f t="shared" si="77"/>
        <v>-1.2944162436548226</v>
      </c>
      <c r="U341" s="328">
        <f t="shared" si="77"/>
        <v>-5.3807106598984831</v>
      </c>
      <c r="V341" s="328">
        <f t="shared" si="77"/>
        <v>-4.9238578680203062</v>
      </c>
      <c r="W341" s="410">
        <f t="shared" si="77"/>
        <v>-4.2893401015228392</v>
      </c>
      <c r="X341" s="411">
        <f t="shared" si="77"/>
        <v>-0.40609137055837152</v>
      </c>
    </row>
    <row r="342" spans="1:27" ht="13.5" thickBot="1" x14ac:dyDescent="0.25">
      <c r="A342" s="231" t="s">
        <v>27</v>
      </c>
      <c r="B342" s="256"/>
      <c r="C342" s="220">
        <f t="shared" ref="C342:X342" si="78">C338-C325</f>
        <v>173</v>
      </c>
      <c r="D342" s="221">
        <f t="shared" si="78"/>
        <v>13</v>
      </c>
      <c r="E342" s="221">
        <f t="shared" si="78"/>
        <v>131</v>
      </c>
      <c r="F342" s="221">
        <f t="shared" si="78"/>
        <v>135</v>
      </c>
      <c r="G342" s="221">
        <f t="shared" si="78"/>
        <v>54</v>
      </c>
      <c r="H342" s="221">
        <f t="shared" si="78"/>
        <v>110</v>
      </c>
      <c r="I342" s="226">
        <f t="shared" si="78"/>
        <v>158</v>
      </c>
      <c r="J342" s="220">
        <f t="shared" si="78"/>
        <v>102</v>
      </c>
      <c r="K342" s="221">
        <f t="shared" si="78"/>
        <v>156</v>
      </c>
      <c r="L342" s="221">
        <f t="shared" si="78"/>
        <v>166</v>
      </c>
      <c r="M342" s="221">
        <f t="shared" si="78"/>
        <v>-217</v>
      </c>
      <c r="N342" s="221">
        <f t="shared" si="78"/>
        <v>19</v>
      </c>
      <c r="O342" s="221">
        <f t="shared" si="78"/>
        <v>56</v>
      </c>
      <c r="P342" s="226">
        <f t="shared" si="78"/>
        <v>154</v>
      </c>
      <c r="Q342" s="220">
        <f t="shared" si="78"/>
        <v>57</v>
      </c>
      <c r="R342" s="221">
        <f t="shared" si="78"/>
        <v>-87</v>
      </c>
      <c r="S342" s="221">
        <f t="shared" si="78"/>
        <v>103</v>
      </c>
      <c r="T342" s="221">
        <f t="shared" si="78"/>
        <v>154</v>
      </c>
      <c r="U342" s="221">
        <f t="shared" si="78"/>
        <v>60</v>
      </c>
      <c r="V342" s="221">
        <f t="shared" si="78"/>
        <v>21</v>
      </c>
      <c r="W342" s="226">
        <f t="shared" si="78"/>
        <v>90</v>
      </c>
      <c r="X342" s="370">
        <f t="shared" si="78"/>
        <v>87</v>
      </c>
    </row>
    <row r="343" spans="1:27" x14ac:dyDescent="0.2">
      <c r="A343" s="267" t="s">
        <v>52</v>
      </c>
      <c r="B343" s="267"/>
      <c r="C343" s="261">
        <v>61</v>
      </c>
      <c r="D343" s="262">
        <v>61</v>
      </c>
      <c r="E343" s="262">
        <v>61</v>
      </c>
      <c r="F343" s="262">
        <v>16</v>
      </c>
      <c r="G343" s="262">
        <v>61</v>
      </c>
      <c r="H343" s="262">
        <v>61</v>
      </c>
      <c r="I343" s="263">
        <v>61</v>
      </c>
      <c r="J343" s="261">
        <v>61</v>
      </c>
      <c r="K343" s="262">
        <v>61</v>
      </c>
      <c r="L343" s="262">
        <v>61</v>
      </c>
      <c r="M343" s="262">
        <v>17</v>
      </c>
      <c r="N343" s="262">
        <v>61</v>
      </c>
      <c r="O343" s="262">
        <v>60</v>
      </c>
      <c r="P343" s="263">
        <v>60</v>
      </c>
      <c r="Q343" s="261">
        <v>61</v>
      </c>
      <c r="R343" s="262">
        <v>61</v>
      </c>
      <c r="S343" s="262">
        <v>61</v>
      </c>
      <c r="T343" s="262">
        <v>16</v>
      </c>
      <c r="U343" s="262">
        <v>61</v>
      </c>
      <c r="V343" s="262">
        <v>61</v>
      </c>
      <c r="W343" s="263">
        <v>61</v>
      </c>
      <c r="X343" s="371">
        <f>SUM(C343:W343)</f>
        <v>1145</v>
      </c>
      <c r="Y343" s="200" t="s">
        <v>56</v>
      </c>
      <c r="Z343" s="265">
        <f>X330-X343</f>
        <v>0</v>
      </c>
      <c r="AA343" s="306">
        <f>Z343/X330</f>
        <v>0</v>
      </c>
    </row>
    <row r="344" spans="1:27" x14ac:dyDescent="0.2">
      <c r="A344" s="267" t="s">
        <v>28</v>
      </c>
      <c r="B344" s="267"/>
      <c r="C344" s="218">
        <v>142.5</v>
      </c>
      <c r="D344" s="269">
        <v>143</v>
      </c>
      <c r="E344" s="269">
        <v>145.5</v>
      </c>
      <c r="F344" s="269">
        <v>142.5</v>
      </c>
      <c r="G344" s="269">
        <v>144</v>
      </c>
      <c r="H344" s="269">
        <v>145.5</v>
      </c>
      <c r="I344" s="219">
        <v>142.5</v>
      </c>
      <c r="J344" s="218">
        <v>144</v>
      </c>
      <c r="K344" s="269">
        <v>145.5</v>
      </c>
      <c r="L344" s="269">
        <v>144.5</v>
      </c>
      <c r="M344" s="269">
        <v>143</v>
      </c>
      <c r="N344" s="269">
        <v>145.5</v>
      </c>
      <c r="O344" s="269">
        <v>143.5</v>
      </c>
      <c r="P344" s="219">
        <v>142.5</v>
      </c>
      <c r="Q344" s="218">
        <v>145.5</v>
      </c>
      <c r="R344" s="269">
        <v>144</v>
      </c>
      <c r="S344" s="269">
        <v>145.5</v>
      </c>
      <c r="T344" s="269">
        <v>145.5</v>
      </c>
      <c r="U344" s="269">
        <v>146</v>
      </c>
      <c r="V344" s="269">
        <v>145.5</v>
      </c>
      <c r="W344" s="219">
        <v>145.5</v>
      </c>
      <c r="X344" s="331"/>
      <c r="Y344" s="200" t="s">
        <v>57</v>
      </c>
      <c r="Z344" s="200">
        <v>142.05000000000001</v>
      </c>
    </row>
    <row r="345" spans="1:27" ht="13.5" thickBot="1" x14ac:dyDescent="0.25">
      <c r="A345" s="268" t="s">
        <v>26</v>
      </c>
      <c r="B345" s="268"/>
      <c r="C345" s="550">
        <f t="shared" ref="C345:W345" si="79">C344-C331</f>
        <v>2</v>
      </c>
      <c r="D345" s="551">
        <f t="shared" si="79"/>
        <v>2.5</v>
      </c>
      <c r="E345" s="551">
        <f t="shared" si="79"/>
        <v>2.5</v>
      </c>
      <c r="F345" s="551">
        <f t="shared" si="79"/>
        <v>2</v>
      </c>
      <c r="G345" s="551">
        <f t="shared" si="79"/>
        <v>2.5</v>
      </c>
      <c r="H345" s="551">
        <f t="shared" si="79"/>
        <v>2.5</v>
      </c>
      <c r="I345" s="533">
        <f t="shared" si="79"/>
        <v>2</v>
      </c>
      <c r="J345" s="550">
        <f t="shared" si="79"/>
        <v>2.5</v>
      </c>
      <c r="K345" s="551">
        <f t="shared" si="79"/>
        <v>2.5</v>
      </c>
      <c r="L345" s="551">
        <f t="shared" si="79"/>
        <v>2.5</v>
      </c>
      <c r="M345" s="551">
        <f t="shared" si="79"/>
        <v>2.5</v>
      </c>
      <c r="N345" s="551">
        <f t="shared" si="79"/>
        <v>2.5</v>
      </c>
      <c r="O345" s="551">
        <f t="shared" si="79"/>
        <v>2.5</v>
      </c>
      <c r="P345" s="533">
        <f t="shared" si="79"/>
        <v>2</v>
      </c>
      <c r="Q345" s="550">
        <f t="shared" si="79"/>
        <v>2.5</v>
      </c>
      <c r="R345" s="551">
        <f t="shared" si="79"/>
        <v>2.5</v>
      </c>
      <c r="S345" s="551">
        <f t="shared" si="79"/>
        <v>2.5</v>
      </c>
      <c r="T345" s="551">
        <f t="shared" si="79"/>
        <v>2.5</v>
      </c>
      <c r="U345" s="551">
        <f t="shared" si="79"/>
        <v>2.5</v>
      </c>
      <c r="V345" s="551">
        <f t="shared" si="79"/>
        <v>2.5</v>
      </c>
      <c r="W345" s="533">
        <f t="shared" si="79"/>
        <v>2.5</v>
      </c>
      <c r="X345" s="333"/>
      <c r="Y345" s="200" t="s">
        <v>26</v>
      </c>
      <c r="Z345" s="200">
        <f>Z344-Z331</f>
        <v>2.7700000000000102</v>
      </c>
    </row>
    <row r="346" spans="1:27" x14ac:dyDescent="0.2">
      <c r="M346" s="200" t="s">
        <v>65</v>
      </c>
    </row>
    <row r="347" spans="1:27" ht="13.5" thickBot="1" x14ac:dyDescent="0.25"/>
    <row r="348" spans="1:27" ht="13.5" thickBot="1" x14ac:dyDescent="0.25">
      <c r="A348" s="272" t="s">
        <v>242</v>
      </c>
      <c r="B348" s="230"/>
      <c r="C348" s="934" t="s">
        <v>53</v>
      </c>
      <c r="D348" s="935"/>
      <c r="E348" s="935"/>
      <c r="F348" s="935"/>
      <c r="G348" s="935"/>
      <c r="H348" s="935"/>
      <c r="I348" s="936"/>
      <c r="J348" s="934" t="s">
        <v>114</v>
      </c>
      <c r="K348" s="935"/>
      <c r="L348" s="935"/>
      <c r="M348" s="935"/>
      <c r="N348" s="935"/>
      <c r="O348" s="935"/>
      <c r="P348" s="936"/>
      <c r="Q348" s="934" t="s">
        <v>63</v>
      </c>
      <c r="R348" s="935"/>
      <c r="S348" s="935"/>
      <c r="T348" s="935"/>
      <c r="U348" s="935"/>
      <c r="V348" s="935"/>
      <c r="W348" s="936"/>
      <c r="X348" s="1052" t="s">
        <v>0</v>
      </c>
      <c r="Y348" s="200">
        <v>231</v>
      </c>
    </row>
    <row r="349" spans="1:27" ht="13.5" thickBot="1" x14ac:dyDescent="0.25">
      <c r="A349" s="231" t="s">
        <v>54</v>
      </c>
      <c r="B349" s="824"/>
      <c r="C349" s="295">
        <v>1</v>
      </c>
      <c r="D349" s="225">
        <v>2</v>
      </c>
      <c r="E349" s="225">
        <v>3</v>
      </c>
      <c r="F349" s="225">
        <v>4</v>
      </c>
      <c r="G349" s="225">
        <v>5</v>
      </c>
      <c r="H349" s="225">
        <v>6</v>
      </c>
      <c r="I349" s="342">
        <v>7</v>
      </c>
      <c r="J349" s="295">
        <v>1</v>
      </c>
      <c r="K349" s="225">
        <v>2</v>
      </c>
      <c r="L349" s="225">
        <v>3</v>
      </c>
      <c r="M349" s="225">
        <v>4</v>
      </c>
      <c r="N349" s="225">
        <v>5</v>
      </c>
      <c r="O349" s="225">
        <v>6</v>
      </c>
      <c r="P349" s="342">
        <v>7</v>
      </c>
      <c r="Q349" s="295">
        <v>1</v>
      </c>
      <c r="R349" s="225">
        <v>2</v>
      </c>
      <c r="S349" s="225">
        <v>3</v>
      </c>
      <c r="T349" s="225">
        <v>4</v>
      </c>
      <c r="U349" s="225">
        <v>5</v>
      </c>
      <c r="V349" s="225">
        <v>6</v>
      </c>
      <c r="W349" s="342">
        <v>7</v>
      </c>
      <c r="X349" s="1053"/>
    </row>
    <row r="350" spans="1:27" x14ac:dyDescent="0.2">
      <c r="A350" s="236" t="s">
        <v>3</v>
      </c>
      <c r="B350" s="236"/>
      <c r="C350" s="296">
        <v>4010</v>
      </c>
      <c r="D350" s="297">
        <v>4010</v>
      </c>
      <c r="E350" s="298">
        <v>4010</v>
      </c>
      <c r="F350" s="298">
        <v>4010</v>
      </c>
      <c r="G350" s="298">
        <v>4010</v>
      </c>
      <c r="H350" s="298">
        <v>4010</v>
      </c>
      <c r="I350" s="393">
        <v>4010</v>
      </c>
      <c r="J350" s="562">
        <v>4010</v>
      </c>
      <c r="K350" s="298">
        <v>4010</v>
      </c>
      <c r="L350" s="298">
        <v>4010</v>
      </c>
      <c r="M350" s="298">
        <v>4010</v>
      </c>
      <c r="N350" s="298">
        <v>4010</v>
      </c>
      <c r="O350" s="298">
        <v>4010</v>
      </c>
      <c r="P350" s="393">
        <v>4010</v>
      </c>
      <c r="Q350" s="562">
        <v>4010</v>
      </c>
      <c r="R350" s="298">
        <v>4010</v>
      </c>
      <c r="S350" s="298">
        <v>4010</v>
      </c>
      <c r="T350" s="298">
        <v>4010</v>
      </c>
      <c r="U350" s="298">
        <v>4010</v>
      </c>
      <c r="V350" s="298">
        <v>4010</v>
      </c>
      <c r="W350" s="393">
        <v>4010</v>
      </c>
      <c r="X350" s="389">
        <v>4010</v>
      </c>
    </row>
    <row r="351" spans="1:27" x14ac:dyDescent="0.2">
      <c r="A351" s="241" t="s">
        <v>6</v>
      </c>
      <c r="B351" s="241"/>
      <c r="C351" s="300">
        <v>4144</v>
      </c>
      <c r="D351" s="301">
        <v>4140</v>
      </c>
      <c r="E351" s="301">
        <v>3924</v>
      </c>
      <c r="F351" s="301">
        <v>4149</v>
      </c>
      <c r="G351" s="301">
        <v>4116</v>
      </c>
      <c r="H351" s="301">
        <v>4025</v>
      </c>
      <c r="I351" s="394">
        <v>4238</v>
      </c>
      <c r="J351" s="300">
        <v>4103</v>
      </c>
      <c r="K351" s="301">
        <v>3807</v>
      </c>
      <c r="L351" s="301">
        <v>4081</v>
      </c>
      <c r="M351" s="301">
        <v>3943</v>
      </c>
      <c r="N351" s="301">
        <v>4066</v>
      </c>
      <c r="O351" s="301">
        <v>4074</v>
      </c>
      <c r="P351" s="394">
        <v>4052</v>
      </c>
      <c r="Q351" s="300">
        <v>3876</v>
      </c>
      <c r="R351" s="301">
        <v>3958</v>
      </c>
      <c r="S351" s="301">
        <v>3799</v>
      </c>
      <c r="T351" s="301">
        <v>3867</v>
      </c>
      <c r="U351" s="301">
        <v>3760</v>
      </c>
      <c r="V351" s="301">
        <v>3903</v>
      </c>
      <c r="W351" s="394">
        <v>3870</v>
      </c>
      <c r="X351" s="390">
        <v>3995</v>
      </c>
    </row>
    <row r="352" spans="1:27" x14ac:dyDescent="0.2">
      <c r="A352" s="231" t="s">
        <v>7</v>
      </c>
      <c r="B352" s="231"/>
      <c r="C352" s="302">
        <v>100</v>
      </c>
      <c r="D352" s="303">
        <v>91.7</v>
      </c>
      <c r="E352" s="304">
        <v>91.7</v>
      </c>
      <c r="F352" s="304">
        <v>100</v>
      </c>
      <c r="G352" s="304">
        <v>75</v>
      </c>
      <c r="H352" s="304">
        <v>100</v>
      </c>
      <c r="I352" s="395">
        <v>100</v>
      </c>
      <c r="J352" s="548">
        <v>91.7</v>
      </c>
      <c r="K352" s="304">
        <v>92.3</v>
      </c>
      <c r="L352" s="304">
        <v>100</v>
      </c>
      <c r="M352" s="304">
        <v>100</v>
      </c>
      <c r="N352" s="304">
        <v>83.3</v>
      </c>
      <c r="O352" s="304">
        <v>100</v>
      </c>
      <c r="P352" s="395">
        <v>91.7</v>
      </c>
      <c r="Q352" s="548">
        <v>100</v>
      </c>
      <c r="R352" s="304">
        <v>100</v>
      </c>
      <c r="S352" s="304">
        <v>91.7</v>
      </c>
      <c r="T352" s="304">
        <v>75</v>
      </c>
      <c r="U352" s="304">
        <v>91.7</v>
      </c>
      <c r="V352" s="304">
        <v>100</v>
      </c>
      <c r="W352" s="395">
        <v>100</v>
      </c>
      <c r="X352" s="391">
        <v>91.8</v>
      </c>
    </row>
    <row r="353" spans="1:27" ht="13.5" thickBot="1" x14ac:dyDescent="0.25">
      <c r="A353" s="231" t="s">
        <v>8</v>
      </c>
      <c r="B353" s="256"/>
      <c r="C353" s="324">
        <v>0.02</v>
      </c>
      <c r="D353" s="325">
        <v>5.5E-2</v>
      </c>
      <c r="E353" s="407">
        <v>5.8000000000000003E-2</v>
      </c>
      <c r="F353" s="407">
        <v>0.05</v>
      </c>
      <c r="G353" s="407">
        <v>7.0000000000000007E-2</v>
      </c>
      <c r="H353" s="407">
        <v>2.4E-2</v>
      </c>
      <c r="I353" s="412">
        <v>3.5999999999999997E-2</v>
      </c>
      <c r="J353" s="563">
        <v>5.0999999999999997E-2</v>
      </c>
      <c r="K353" s="407">
        <v>4.7E-2</v>
      </c>
      <c r="L353" s="407">
        <v>2.1999999999999999E-2</v>
      </c>
      <c r="M353" s="407">
        <v>6.4000000000000001E-2</v>
      </c>
      <c r="N353" s="407">
        <v>6.5000000000000002E-2</v>
      </c>
      <c r="O353" s="407">
        <v>3.7999999999999999E-2</v>
      </c>
      <c r="P353" s="412">
        <v>0.06</v>
      </c>
      <c r="Q353" s="563">
        <v>3.4000000000000002E-2</v>
      </c>
      <c r="R353" s="407">
        <v>4.4999999999999998E-2</v>
      </c>
      <c r="S353" s="407">
        <v>5.7000000000000002E-2</v>
      </c>
      <c r="T353" s="407">
        <v>8.4000000000000005E-2</v>
      </c>
      <c r="U353" s="407">
        <v>5.0999999999999997E-2</v>
      </c>
      <c r="V353" s="407">
        <v>4.5999999999999999E-2</v>
      </c>
      <c r="W353" s="412">
        <v>4.9000000000000002E-2</v>
      </c>
      <c r="X353" s="413">
        <v>5.7000000000000002E-2</v>
      </c>
    </row>
    <row r="354" spans="1:27" x14ac:dyDescent="0.2">
      <c r="A354" s="241" t="s">
        <v>1</v>
      </c>
      <c r="B354" s="825"/>
      <c r="C354" s="327">
        <f t="shared" ref="C354:X354" si="80">C351/C350*100-100</f>
        <v>3.3416458852867805</v>
      </c>
      <c r="D354" s="328">
        <f t="shared" si="80"/>
        <v>3.2418952618454</v>
      </c>
      <c r="E354" s="328">
        <f t="shared" si="80"/>
        <v>-2.1446384039900295</v>
      </c>
      <c r="F354" s="328">
        <f t="shared" si="80"/>
        <v>3.4663341645885311</v>
      </c>
      <c r="G354" s="328">
        <f t="shared" si="80"/>
        <v>2.6433915211970174</v>
      </c>
      <c r="H354" s="328">
        <f t="shared" si="80"/>
        <v>0.37406483790522316</v>
      </c>
      <c r="I354" s="410">
        <f t="shared" si="80"/>
        <v>5.6857855361595995</v>
      </c>
      <c r="J354" s="327">
        <f t="shared" si="80"/>
        <v>2.3192019950124774</v>
      </c>
      <c r="K354" s="328">
        <f t="shared" si="80"/>
        <v>-5.0623441396508753</v>
      </c>
      <c r="L354" s="328">
        <f t="shared" si="80"/>
        <v>1.7705735660847921</v>
      </c>
      <c r="M354" s="328">
        <f t="shared" si="80"/>
        <v>-1.6708229426433974</v>
      </c>
      <c r="N354" s="328">
        <f t="shared" si="80"/>
        <v>1.3965087281795547</v>
      </c>
      <c r="O354" s="328">
        <f t="shared" si="80"/>
        <v>1.5960099750623442</v>
      </c>
      <c r="P354" s="410">
        <f t="shared" si="80"/>
        <v>1.0473815461346589</v>
      </c>
      <c r="Q354" s="327">
        <f t="shared" si="80"/>
        <v>-3.3416458852867805</v>
      </c>
      <c r="R354" s="328">
        <f t="shared" si="80"/>
        <v>-1.2967581047381458</v>
      </c>
      <c r="S354" s="328">
        <f t="shared" si="80"/>
        <v>-5.2618453865336647</v>
      </c>
      <c r="T354" s="328">
        <f t="shared" si="80"/>
        <v>-3.5660847880299258</v>
      </c>
      <c r="U354" s="328">
        <f t="shared" si="80"/>
        <v>-6.2344139650872847</v>
      </c>
      <c r="V354" s="328">
        <f t="shared" si="80"/>
        <v>-2.6683291770573589</v>
      </c>
      <c r="W354" s="410">
        <f t="shared" si="80"/>
        <v>-3.4912718204488868</v>
      </c>
      <c r="X354" s="411">
        <f t="shared" si="80"/>
        <v>-0.37406483790523737</v>
      </c>
    </row>
    <row r="355" spans="1:27" ht="13.5" thickBot="1" x14ac:dyDescent="0.25">
      <c r="A355" s="231" t="s">
        <v>27</v>
      </c>
      <c r="B355" s="256"/>
      <c r="C355" s="220">
        <f t="shared" ref="C355:X355" si="81">C351-C338</f>
        <v>-56</v>
      </c>
      <c r="D355" s="221">
        <f t="shared" si="81"/>
        <v>85</v>
      </c>
      <c r="E355" s="221">
        <f t="shared" si="81"/>
        <v>31</v>
      </c>
      <c r="F355" s="221">
        <f t="shared" si="81"/>
        <v>-62</v>
      </c>
      <c r="G355" s="221">
        <f t="shared" si="81"/>
        <v>126</v>
      </c>
      <c r="H355" s="221">
        <f t="shared" si="81"/>
        <v>127</v>
      </c>
      <c r="I355" s="226">
        <f t="shared" si="81"/>
        <v>-52</v>
      </c>
      <c r="J355" s="220">
        <f t="shared" si="81"/>
        <v>162</v>
      </c>
      <c r="K355" s="221">
        <f t="shared" si="81"/>
        <v>21</v>
      </c>
      <c r="L355" s="221">
        <f t="shared" si="81"/>
        <v>272</v>
      </c>
      <c r="M355" s="221">
        <f t="shared" si="81"/>
        <v>272</v>
      </c>
      <c r="N355" s="221">
        <f t="shared" si="81"/>
        <v>110</v>
      </c>
      <c r="O355" s="221">
        <f t="shared" si="81"/>
        <v>59</v>
      </c>
      <c r="P355" s="226">
        <f t="shared" si="81"/>
        <v>-70</v>
      </c>
      <c r="Q355" s="220">
        <f t="shared" si="81"/>
        <v>51</v>
      </c>
      <c r="R355" s="221">
        <f t="shared" si="81"/>
        <v>96</v>
      </c>
      <c r="S355" s="221">
        <f t="shared" si="81"/>
        <v>91</v>
      </c>
      <c r="T355" s="221">
        <f t="shared" si="81"/>
        <v>-22</v>
      </c>
      <c r="U355" s="221">
        <f t="shared" si="81"/>
        <v>32</v>
      </c>
      <c r="V355" s="221">
        <f t="shared" si="81"/>
        <v>157</v>
      </c>
      <c r="W355" s="226">
        <f t="shared" si="81"/>
        <v>99</v>
      </c>
      <c r="X355" s="370">
        <f t="shared" si="81"/>
        <v>71</v>
      </c>
    </row>
    <row r="356" spans="1:27" x14ac:dyDescent="0.2">
      <c r="A356" s="267" t="s">
        <v>52</v>
      </c>
      <c r="B356" s="267"/>
      <c r="C356" s="261">
        <v>61</v>
      </c>
      <c r="D356" s="262">
        <v>61</v>
      </c>
      <c r="E356" s="262">
        <v>61</v>
      </c>
      <c r="F356" s="262">
        <v>16</v>
      </c>
      <c r="G356" s="262">
        <v>61</v>
      </c>
      <c r="H356" s="262">
        <v>61</v>
      </c>
      <c r="I356" s="263">
        <v>61</v>
      </c>
      <c r="J356" s="261">
        <v>61</v>
      </c>
      <c r="K356" s="262">
        <v>61</v>
      </c>
      <c r="L356" s="262">
        <v>61</v>
      </c>
      <c r="M356" s="262">
        <v>17</v>
      </c>
      <c r="N356" s="262">
        <v>61</v>
      </c>
      <c r="O356" s="262">
        <v>60</v>
      </c>
      <c r="P356" s="263">
        <v>60</v>
      </c>
      <c r="Q356" s="261">
        <v>61</v>
      </c>
      <c r="R356" s="262">
        <v>61</v>
      </c>
      <c r="S356" s="262">
        <v>61</v>
      </c>
      <c r="T356" s="262">
        <v>15</v>
      </c>
      <c r="U356" s="262">
        <v>61</v>
      </c>
      <c r="V356" s="262">
        <v>61</v>
      </c>
      <c r="W356" s="263">
        <v>61</v>
      </c>
      <c r="X356" s="371">
        <f>SUM(C356:W356)</f>
        <v>1144</v>
      </c>
      <c r="Y356" s="200" t="s">
        <v>56</v>
      </c>
      <c r="Z356" s="265">
        <f>X343-X356</f>
        <v>1</v>
      </c>
      <c r="AA356" s="306">
        <f>Z356/X343</f>
        <v>8.7336244541484718E-4</v>
      </c>
    </row>
    <row r="357" spans="1:27" x14ac:dyDescent="0.2">
      <c r="A357" s="267" t="s">
        <v>28</v>
      </c>
      <c r="B357" s="267"/>
      <c r="C357" s="218">
        <v>144</v>
      </c>
      <c r="D357" s="269">
        <v>144.5</v>
      </c>
      <c r="E357" s="269">
        <v>147.5</v>
      </c>
      <c r="F357" s="269">
        <v>144.5</v>
      </c>
      <c r="G357" s="269">
        <v>145.5</v>
      </c>
      <c r="H357" s="269">
        <v>147.5</v>
      </c>
      <c r="I357" s="219">
        <v>144.5</v>
      </c>
      <c r="J357" s="218">
        <v>145.5</v>
      </c>
      <c r="K357" s="269">
        <v>147.5</v>
      </c>
      <c r="L357" s="269">
        <v>146</v>
      </c>
      <c r="M357" s="269">
        <v>145</v>
      </c>
      <c r="N357" s="269">
        <v>147.5</v>
      </c>
      <c r="O357" s="269">
        <v>145.5</v>
      </c>
      <c r="P357" s="219">
        <v>144.5</v>
      </c>
      <c r="Q357" s="218">
        <v>147.5</v>
      </c>
      <c r="R357" s="269">
        <v>146</v>
      </c>
      <c r="S357" s="269">
        <v>147.5</v>
      </c>
      <c r="T357" s="269">
        <v>147.5</v>
      </c>
      <c r="U357" s="269">
        <v>148</v>
      </c>
      <c r="V357" s="269">
        <v>147.5</v>
      </c>
      <c r="W357" s="219">
        <v>147.5</v>
      </c>
      <c r="X357" s="331"/>
      <c r="Y357" s="200" t="s">
        <v>57</v>
      </c>
      <c r="Z357" s="200">
        <v>144.47999999999999</v>
      </c>
    </row>
    <row r="358" spans="1:27" ht="13.5" thickBot="1" x14ac:dyDescent="0.25">
      <c r="A358" s="268" t="s">
        <v>26</v>
      </c>
      <c r="B358" s="268"/>
      <c r="C358" s="550">
        <f t="shared" ref="C358:W358" si="82">C357-C344</f>
        <v>1.5</v>
      </c>
      <c r="D358" s="551">
        <f t="shared" si="82"/>
        <v>1.5</v>
      </c>
      <c r="E358" s="551">
        <f t="shared" si="82"/>
        <v>2</v>
      </c>
      <c r="F358" s="551">
        <f t="shared" si="82"/>
        <v>2</v>
      </c>
      <c r="G358" s="551">
        <f t="shared" si="82"/>
        <v>1.5</v>
      </c>
      <c r="H358" s="551">
        <f t="shared" si="82"/>
        <v>2</v>
      </c>
      <c r="I358" s="533">
        <f t="shared" si="82"/>
        <v>2</v>
      </c>
      <c r="J358" s="550">
        <f t="shared" si="82"/>
        <v>1.5</v>
      </c>
      <c r="K358" s="551">
        <f t="shared" si="82"/>
        <v>2</v>
      </c>
      <c r="L358" s="551">
        <f t="shared" si="82"/>
        <v>1.5</v>
      </c>
      <c r="M358" s="551">
        <f t="shared" si="82"/>
        <v>2</v>
      </c>
      <c r="N358" s="551">
        <f t="shared" si="82"/>
        <v>2</v>
      </c>
      <c r="O358" s="551">
        <f t="shared" si="82"/>
        <v>2</v>
      </c>
      <c r="P358" s="533">
        <f t="shared" si="82"/>
        <v>2</v>
      </c>
      <c r="Q358" s="550">
        <f t="shared" si="82"/>
        <v>2</v>
      </c>
      <c r="R358" s="551">
        <f t="shared" si="82"/>
        <v>2</v>
      </c>
      <c r="S358" s="551">
        <f t="shared" si="82"/>
        <v>2</v>
      </c>
      <c r="T358" s="551">
        <f t="shared" si="82"/>
        <v>2</v>
      </c>
      <c r="U358" s="551">
        <f t="shared" si="82"/>
        <v>2</v>
      </c>
      <c r="V358" s="551">
        <f t="shared" si="82"/>
        <v>2</v>
      </c>
      <c r="W358" s="533">
        <f t="shared" si="82"/>
        <v>2</v>
      </c>
      <c r="X358" s="333"/>
      <c r="Y358" s="200" t="s">
        <v>26</v>
      </c>
      <c r="Z358" s="200">
        <f>Z357-Z344</f>
        <v>2.4299999999999784</v>
      </c>
    </row>
    <row r="360" spans="1:27" ht="13.5" thickBot="1" x14ac:dyDescent="0.25"/>
    <row r="361" spans="1:27" ht="13.5" thickBot="1" x14ac:dyDescent="0.25">
      <c r="A361" s="272" t="s">
        <v>243</v>
      </c>
      <c r="B361" s="230"/>
      <c r="C361" s="934" t="s">
        <v>53</v>
      </c>
      <c r="D361" s="935"/>
      <c r="E361" s="935"/>
      <c r="F361" s="935"/>
      <c r="G361" s="935"/>
      <c r="H361" s="935"/>
      <c r="I361" s="936"/>
      <c r="J361" s="934" t="s">
        <v>114</v>
      </c>
      <c r="K361" s="935"/>
      <c r="L361" s="935"/>
      <c r="M361" s="935"/>
      <c r="N361" s="935"/>
      <c r="O361" s="935"/>
      <c r="P361" s="936"/>
      <c r="Q361" s="934" t="s">
        <v>63</v>
      </c>
      <c r="R361" s="935"/>
      <c r="S361" s="935"/>
      <c r="T361" s="935"/>
      <c r="U361" s="935"/>
      <c r="V361" s="935"/>
      <c r="W361" s="936"/>
      <c r="X361" s="1052" t="s">
        <v>0</v>
      </c>
    </row>
    <row r="362" spans="1:27" ht="13.5" thickBot="1" x14ac:dyDescent="0.25">
      <c r="A362" s="231" t="s">
        <v>54</v>
      </c>
      <c r="B362" s="824"/>
      <c r="C362" s="295">
        <v>1</v>
      </c>
      <c r="D362" s="225">
        <v>2</v>
      </c>
      <c r="E362" s="225">
        <v>3</v>
      </c>
      <c r="F362" s="225">
        <v>4</v>
      </c>
      <c r="G362" s="225">
        <v>5</v>
      </c>
      <c r="H362" s="225">
        <v>6</v>
      </c>
      <c r="I362" s="342">
        <v>7</v>
      </c>
      <c r="J362" s="295">
        <v>1</v>
      </c>
      <c r="K362" s="225">
        <v>2</v>
      </c>
      <c r="L362" s="225">
        <v>3</v>
      </c>
      <c r="M362" s="225">
        <v>4</v>
      </c>
      <c r="N362" s="225">
        <v>5</v>
      </c>
      <c r="O362" s="225">
        <v>6</v>
      </c>
      <c r="P362" s="342">
        <v>7</v>
      </c>
      <c r="Q362" s="295">
        <v>1</v>
      </c>
      <c r="R362" s="225">
        <v>2</v>
      </c>
      <c r="S362" s="225">
        <v>3</v>
      </c>
      <c r="T362" s="225">
        <v>4</v>
      </c>
      <c r="U362" s="225">
        <v>5</v>
      </c>
      <c r="V362" s="225">
        <v>6</v>
      </c>
      <c r="W362" s="342">
        <v>7</v>
      </c>
      <c r="X362" s="1053"/>
    </row>
    <row r="363" spans="1:27" x14ac:dyDescent="0.2">
      <c r="A363" s="236" t="s">
        <v>3</v>
      </c>
      <c r="B363" s="236"/>
      <c r="C363" s="296">
        <v>4070</v>
      </c>
      <c r="D363" s="297">
        <v>4070</v>
      </c>
      <c r="E363" s="298">
        <v>4070</v>
      </c>
      <c r="F363" s="298">
        <v>4070</v>
      </c>
      <c r="G363" s="298">
        <v>4070</v>
      </c>
      <c r="H363" s="298">
        <v>4070</v>
      </c>
      <c r="I363" s="393">
        <v>4070</v>
      </c>
      <c r="J363" s="562">
        <v>4070</v>
      </c>
      <c r="K363" s="298">
        <v>4070</v>
      </c>
      <c r="L363" s="298">
        <v>4070</v>
      </c>
      <c r="M363" s="298">
        <v>4070</v>
      </c>
      <c r="N363" s="298">
        <v>4070</v>
      </c>
      <c r="O363" s="298">
        <v>4070</v>
      </c>
      <c r="P363" s="393">
        <v>4070</v>
      </c>
      <c r="Q363" s="562">
        <v>4070</v>
      </c>
      <c r="R363" s="298">
        <v>4070</v>
      </c>
      <c r="S363" s="298">
        <v>4070</v>
      </c>
      <c r="T363" s="298">
        <v>4070</v>
      </c>
      <c r="U363" s="298">
        <v>4070</v>
      </c>
      <c r="V363" s="298">
        <v>4070</v>
      </c>
      <c r="W363" s="393">
        <v>4070</v>
      </c>
      <c r="X363" s="389">
        <v>4070</v>
      </c>
    </row>
    <row r="364" spans="1:27" x14ac:dyDescent="0.2">
      <c r="A364" s="241" t="s">
        <v>6</v>
      </c>
      <c r="B364" s="241"/>
      <c r="C364" s="300">
        <v>4255</v>
      </c>
      <c r="D364" s="301">
        <v>4272</v>
      </c>
      <c r="E364" s="301">
        <v>4035</v>
      </c>
      <c r="F364" s="301">
        <v>4459</v>
      </c>
      <c r="G364" s="301">
        <v>4136</v>
      </c>
      <c r="H364" s="301">
        <v>4103</v>
      </c>
      <c r="I364" s="394">
        <v>4305</v>
      </c>
      <c r="J364" s="300">
        <v>4122</v>
      </c>
      <c r="K364" s="301">
        <v>3872</v>
      </c>
      <c r="L364" s="301">
        <v>3969</v>
      </c>
      <c r="M364" s="301">
        <v>4248</v>
      </c>
      <c r="N364" s="301">
        <v>4221</v>
      </c>
      <c r="O364" s="301">
        <v>4169</v>
      </c>
      <c r="P364" s="394">
        <v>4227</v>
      </c>
      <c r="Q364" s="300">
        <v>3961</v>
      </c>
      <c r="R364" s="301">
        <v>4156</v>
      </c>
      <c r="S364" s="301">
        <v>3757</v>
      </c>
      <c r="T364" s="301">
        <v>3928</v>
      </c>
      <c r="U364" s="301">
        <v>3914</v>
      </c>
      <c r="V364" s="301">
        <v>3953</v>
      </c>
      <c r="W364" s="394">
        <v>3928</v>
      </c>
      <c r="X364" s="390">
        <v>4082</v>
      </c>
    </row>
    <row r="365" spans="1:27" x14ac:dyDescent="0.2">
      <c r="A365" s="231" t="s">
        <v>7</v>
      </c>
      <c r="B365" s="231"/>
      <c r="C365" s="302">
        <v>100</v>
      </c>
      <c r="D365" s="303">
        <v>100</v>
      </c>
      <c r="E365" s="304">
        <v>100</v>
      </c>
      <c r="F365" s="304">
        <v>100</v>
      </c>
      <c r="G365" s="304">
        <v>91.7</v>
      </c>
      <c r="H365" s="304">
        <v>100</v>
      </c>
      <c r="I365" s="395">
        <v>100</v>
      </c>
      <c r="J365" s="548">
        <v>100</v>
      </c>
      <c r="K365" s="304">
        <v>100</v>
      </c>
      <c r="L365" s="304">
        <v>100</v>
      </c>
      <c r="M365" s="304">
        <v>100</v>
      </c>
      <c r="N365" s="304">
        <v>91.7</v>
      </c>
      <c r="O365" s="304">
        <v>100</v>
      </c>
      <c r="P365" s="395">
        <v>100</v>
      </c>
      <c r="Q365" s="548">
        <v>100</v>
      </c>
      <c r="R365" s="304">
        <v>100</v>
      </c>
      <c r="S365" s="304">
        <v>91.7</v>
      </c>
      <c r="T365" s="304">
        <v>100</v>
      </c>
      <c r="U365" s="304">
        <v>100</v>
      </c>
      <c r="V365" s="304">
        <v>100</v>
      </c>
      <c r="W365" s="395">
        <v>100</v>
      </c>
      <c r="X365" s="391">
        <v>93.3</v>
      </c>
    </row>
    <row r="366" spans="1:27" ht="13.5" thickBot="1" x14ac:dyDescent="0.25">
      <c r="A366" s="231" t="s">
        <v>8</v>
      </c>
      <c r="B366" s="256"/>
      <c r="C366" s="324">
        <v>3.1E-2</v>
      </c>
      <c r="D366" s="325">
        <v>4.9000000000000002E-2</v>
      </c>
      <c r="E366" s="407">
        <v>4.9000000000000002E-2</v>
      </c>
      <c r="F366" s="407">
        <v>1.2999999999999999E-2</v>
      </c>
      <c r="G366" s="407">
        <v>5.8000000000000003E-2</v>
      </c>
      <c r="H366" s="407">
        <v>2.7E-2</v>
      </c>
      <c r="I366" s="412">
        <v>4.7E-2</v>
      </c>
      <c r="J366" s="563">
        <v>2.7E-2</v>
      </c>
      <c r="K366" s="407">
        <v>4.2999999999999997E-2</v>
      </c>
      <c r="L366" s="407">
        <v>4.4999999999999998E-2</v>
      </c>
      <c r="M366" s="407">
        <v>0.03</v>
      </c>
      <c r="N366" s="407">
        <v>4.7E-2</v>
      </c>
      <c r="O366" s="407">
        <v>3.5999999999999997E-2</v>
      </c>
      <c r="P366" s="412">
        <v>4.4999999999999998E-2</v>
      </c>
      <c r="Q366" s="563">
        <v>3.5000000000000003E-2</v>
      </c>
      <c r="R366" s="407">
        <v>4.2000000000000003E-2</v>
      </c>
      <c r="S366" s="407">
        <v>4.3999999999999997E-2</v>
      </c>
      <c r="T366" s="407">
        <v>5.8000000000000003E-2</v>
      </c>
      <c r="U366" s="407">
        <v>4.9000000000000002E-2</v>
      </c>
      <c r="V366" s="407">
        <v>4.1000000000000002E-2</v>
      </c>
      <c r="W366" s="412">
        <v>4.2999999999999997E-2</v>
      </c>
      <c r="X366" s="413">
        <v>5.7000000000000002E-2</v>
      </c>
    </row>
    <row r="367" spans="1:27" x14ac:dyDescent="0.2">
      <c r="A367" s="241" t="s">
        <v>1</v>
      </c>
      <c r="B367" s="825"/>
      <c r="C367" s="327">
        <f t="shared" ref="C367:X367" si="83">C364/C363*100-100</f>
        <v>4.5454545454545467</v>
      </c>
      <c r="D367" s="328">
        <f t="shared" si="83"/>
        <v>4.9631449631449556</v>
      </c>
      <c r="E367" s="328">
        <f t="shared" si="83"/>
        <v>-0.85995085995087095</v>
      </c>
      <c r="F367" s="328">
        <f t="shared" si="83"/>
        <v>9.5577395577395521</v>
      </c>
      <c r="G367" s="328">
        <f t="shared" si="83"/>
        <v>1.6216216216216282</v>
      </c>
      <c r="H367" s="328">
        <f t="shared" si="83"/>
        <v>0.81081081081080697</v>
      </c>
      <c r="I367" s="410">
        <f t="shared" si="83"/>
        <v>5.7739557739557625</v>
      </c>
      <c r="J367" s="327">
        <f t="shared" si="83"/>
        <v>1.2776412776412656</v>
      </c>
      <c r="K367" s="328">
        <f t="shared" si="83"/>
        <v>-4.864864864864856</v>
      </c>
      <c r="L367" s="328">
        <f t="shared" si="83"/>
        <v>-2.4815724815724849</v>
      </c>
      <c r="M367" s="328">
        <f t="shared" si="83"/>
        <v>4.3734643734643726</v>
      </c>
      <c r="N367" s="328">
        <f t="shared" si="83"/>
        <v>3.7100737100737007</v>
      </c>
      <c r="O367" s="328">
        <f t="shared" si="83"/>
        <v>2.4324324324324351</v>
      </c>
      <c r="P367" s="410">
        <f t="shared" si="83"/>
        <v>3.85749385749385</v>
      </c>
      <c r="Q367" s="327">
        <f t="shared" si="83"/>
        <v>-2.678132678132684</v>
      </c>
      <c r="R367" s="328">
        <f t="shared" si="83"/>
        <v>2.1130221130221116</v>
      </c>
      <c r="S367" s="328">
        <f t="shared" si="83"/>
        <v>-7.6904176904176893</v>
      </c>
      <c r="T367" s="328">
        <f t="shared" si="83"/>
        <v>-3.4889434889434909</v>
      </c>
      <c r="U367" s="328">
        <f t="shared" si="83"/>
        <v>-3.8329238329238251</v>
      </c>
      <c r="V367" s="328">
        <f t="shared" si="83"/>
        <v>-2.8746928746928688</v>
      </c>
      <c r="W367" s="410">
        <f t="shared" si="83"/>
        <v>-3.4889434889434909</v>
      </c>
      <c r="X367" s="411">
        <f t="shared" si="83"/>
        <v>0.29484029484029861</v>
      </c>
    </row>
    <row r="368" spans="1:27" ht="13.5" thickBot="1" x14ac:dyDescent="0.25">
      <c r="A368" s="231" t="s">
        <v>27</v>
      </c>
      <c r="B368" s="256"/>
      <c r="C368" s="220">
        <f t="shared" ref="C368:X368" si="84">C364-C351</f>
        <v>111</v>
      </c>
      <c r="D368" s="221">
        <f t="shared" si="84"/>
        <v>132</v>
      </c>
      <c r="E368" s="221">
        <f t="shared" si="84"/>
        <v>111</v>
      </c>
      <c r="F368" s="221">
        <f t="shared" si="84"/>
        <v>310</v>
      </c>
      <c r="G368" s="221">
        <f t="shared" si="84"/>
        <v>20</v>
      </c>
      <c r="H368" s="221">
        <f t="shared" si="84"/>
        <v>78</v>
      </c>
      <c r="I368" s="226">
        <f t="shared" si="84"/>
        <v>67</v>
      </c>
      <c r="J368" s="220">
        <f t="shared" si="84"/>
        <v>19</v>
      </c>
      <c r="K368" s="221">
        <f t="shared" si="84"/>
        <v>65</v>
      </c>
      <c r="L368" s="221">
        <f t="shared" si="84"/>
        <v>-112</v>
      </c>
      <c r="M368" s="221">
        <f t="shared" si="84"/>
        <v>305</v>
      </c>
      <c r="N368" s="221">
        <f t="shared" si="84"/>
        <v>155</v>
      </c>
      <c r="O368" s="221">
        <f t="shared" si="84"/>
        <v>95</v>
      </c>
      <c r="P368" s="226">
        <f t="shared" si="84"/>
        <v>175</v>
      </c>
      <c r="Q368" s="220">
        <f t="shared" si="84"/>
        <v>85</v>
      </c>
      <c r="R368" s="221">
        <f t="shared" si="84"/>
        <v>198</v>
      </c>
      <c r="S368" s="221">
        <f t="shared" si="84"/>
        <v>-42</v>
      </c>
      <c r="T368" s="221">
        <f t="shared" si="84"/>
        <v>61</v>
      </c>
      <c r="U368" s="221">
        <f t="shared" si="84"/>
        <v>154</v>
      </c>
      <c r="V368" s="221">
        <f t="shared" si="84"/>
        <v>50</v>
      </c>
      <c r="W368" s="226">
        <f t="shared" si="84"/>
        <v>58</v>
      </c>
      <c r="X368" s="370">
        <f t="shared" si="84"/>
        <v>87</v>
      </c>
    </row>
    <row r="369" spans="1:27" x14ac:dyDescent="0.2">
      <c r="A369" s="267" t="s">
        <v>52</v>
      </c>
      <c r="B369" s="267"/>
      <c r="C369" s="261">
        <v>58</v>
      </c>
      <c r="D369" s="262">
        <v>58</v>
      </c>
      <c r="E369" s="262">
        <v>58</v>
      </c>
      <c r="F369" s="262">
        <v>18</v>
      </c>
      <c r="G369" s="262">
        <v>57</v>
      </c>
      <c r="H369" s="262">
        <v>57</v>
      </c>
      <c r="I369" s="263">
        <v>58</v>
      </c>
      <c r="J369" s="261">
        <v>57</v>
      </c>
      <c r="K369" s="262">
        <v>58</v>
      </c>
      <c r="L369" s="262">
        <v>58</v>
      </c>
      <c r="M369" s="262">
        <v>17</v>
      </c>
      <c r="N369" s="262">
        <v>58</v>
      </c>
      <c r="O369" s="262">
        <v>58</v>
      </c>
      <c r="P369" s="263">
        <v>58</v>
      </c>
      <c r="Q369" s="261">
        <v>57</v>
      </c>
      <c r="R369" s="262">
        <v>58</v>
      </c>
      <c r="S369" s="262">
        <v>58</v>
      </c>
      <c r="T369" s="262">
        <v>18</v>
      </c>
      <c r="U369" s="262">
        <v>58</v>
      </c>
      <c r="V369" s="262">
        <v>58</v>
      </c>
      <c r="W369" s="263">
        <v>58</v>
      </c>
      <c r="X369" s="371">
        <f>SUM(C369:W369)</f>
        <v>1093</v>
      </c>
      <c r="Y369" s="200" t="s">
        <v>56</v>
      </c>
      <c r="Z369" s="265">
        <f>X356-X369</f>
        <v>51</v>
      </c>
      <c r="AA369" s="306">
        <f>Z369/X356</f>
        <v>4.4580419580419584E-2</v>
      </c>
    </row>
    <row r="370" spans="1:27" x14ac:dyDescent="0.2">
      <c r="A370" s="267" t="s">
        <v>28</v>
      </c>
      <c r="B370" s="267"/>
      <c r="C370" s="218">
        <v>145</v>
      </c>
      <c r="D370" s="269">
        <v>145.5</v>
      </c>
      <c r="E370" s="269">
        <v>148.5</v>
      </c>
      <c r="F370" s="269">
        <v>145.5</v>
      </c>
      <c r="G370" s="269">
        <v>146.5</v>
      </c>
      <c r="H370" s="269">
        <v>148.5</v>
      </c>
      <c r="I370" s="219">
        <v>145.5</v>
      </c>
      <c r="J370" s="218">
        <v>146.5</v>
      </c>
      <c r="K370" s="269">
        <v>148.5</v>
      </c>
      <c r="L370" s="269">
        <v>147.5</v>
      </c>
      <c r="M370" s="269">
        <v>146</v>
      </c>
      <c r="N370" s="269">
        <v>148.5</v>
      </c>
      <c r="O370" s="269">
        <v>146.5</v>
      </c>
      <c r="P370" s="219">
        <v>145.5</v>
      </c>
      <c r="Q370" s="218">
        <v>148.5</v>
      </c>
      <c r="R370" s="269">
        <v>147</v>
      </c>
      <c r="S370" s="269">
        <v>148.5</v>
      </c>
      <c r="T370" s="269">
        <v>148.5</v>
      </c>
      <c r="U370" s="269">
        <v>149</v>
      </c>
      <c r="V370" s="269">
        <v>148.5</v>
      </c>
      <c r="W370" s="219">
        <v>148.5</v>
      </c>
      <c r="X370" s="331"/>
      <c r="Y370" s="200" t="s">
        <v>57</v>
      </c>
      <c r="Z370" s="200">
        <v>146.27000000000001</v>
      </c>
    </row>
    <row r="371" spans="1:27" ht="13.5" thickBot="1" x14ac:dyDescent="0.25">
      <c r="A371" s="268" t="s">
        <v>26</v>
      </c>
      <c r="B371" s="268"/>
      <c r="C371" s="550">
        <f t="shared" ref="C371:W371" si="85">C370-C357</f>
        <v>1</v>
      </c>
      <c r="D371" s="551">
        <f t="shared" si="85"/>
        <v>1</v>
      </c>
      <c r="E371" s="551">
        <f t="shared" si="85"/>
        <v>1</v>
      </c>
      <c r="F371" s="551">
        <f t="shared" si="85"/>
        <v>1</v>
      </c>
      <c r="G371" s="551">
        <f t="shared" si="85"/>
        <v>1</v>
      </c>
      <c r="H371" s="551">
        <f t="shared" si="85"/>
        <v>1</v>
      </c>
      <c r="I371" s="533">
        <f t="shared" si="85"/>
        <v>1</v>
      </c>
      <c r="J371" s="550">
        <f t="shared" si="85"/>
        <v>1</v>
      </c>
      <c r="K371" s="551">
        <f t="shared" si="85"/>
        <v>1</v>
      </c>
      <c r="L371" s="551">
        <f t="shared" si="85"/>
        <v>1.5</v>
      </c>
      <c r="M371" s="551">
        <f t="shared" si="85"/>
        <v>1</v>
      </c>
      <c r="N371" s="551">
        <f t="shared" si="85"/>
        <v>1</v>
      </c>
      <c r="O371" s="551">
        <f t="shared" si="85"/>
        <v>1</v>
      </c>
      <c r="P371" s="533">
        <f t="shared" si="85"/>
        <v>1</v>
      </c>
      <c r="Q371" s="550">
        <f t="shared" si="85"/>
        <v>1</v>
      </c>
      <c r="R371" s="551">
        <f t="shared" si="85"/>
        <v>1</v>
      </c>
      <c r="S371" s="551">
        <f t="shared" si="85"/>
        <v>1</v>
      </c>
      <c r="T371" s="551">
        <f t="shared" si="85"/>
        <v>1</v>
      </c>
      <c r="U371" s="551">
        <f t="shared" si="85"/>
        <v>1</v>
      </c>
      <c r="V371" s="551">
        <f t="shared" si="85"/>
        <v>1</v>
      </c>
      <c r="W371" s="533">
        <f t="shared" si="85"/>
        <v>1</v>
      </c>
      <c r="X371" s="333"/>
      <c r="Y371" s="200" t="s">
        <v>26</v>
      </c>
      <c r="Z371" s="200">
        <f>Z370-Z357</f>
        <v>1.7900000000000205</v>
      </c>
    </row>
    <row r="372" spans="1:27" x14ac:dyDescent="0.2">
      <c r="M372" s="200" t="s">
        <v>65</v>
      </c>
    </row>
    <row r="373" spans="1:27" ht="13.5" thickBot="1" x14ac:dyDescent="0.25"/>
    <row r="374" spans="1:27" ht="13.5" thickBot="1" x14ac:dyDescent="0.25">
      <c r="A374" s="272" t="s">
        <v>244</v>
      </c>
      <c r="B374" s="230"/>
      <c r="C374" s="934" t="s">
        <v>53</v>
      </c>
      <c r="D374" s="935"/>
      <c r="E374" s="935"/>
      <c r="F374" s="935"/>
      <c r="G374" s="935"/>
      <c r="H374" s="935"/>
      <c r="I374" s="936"/>
      <c r="J374" s="934" t="s">
        <v>114</v>
      </c>
      <c r="K374" s="935"/>
      <c r="L374" s="935"/>
      <c r="M374" s="935"/>
      <c r="N374" s="935"/>
      <c r="O374" s="935"/>
      <c r="P374" s="936"/>
      <c r="Q374" s="934" t="s">
        <v>63</v>
      </c>
      <c r="R374" s="935"/>
      <c r="S374" s="935"/>
      <c r="T374" s="935"/>
      <c r="U374" s="935"/>
      <c r="V374" s="935"/>
      <c r="W374" s="936"/>
      <c r="X374" s="1052" t="s">
        <v>0</v>
      </c>
    </row>
    <row r="375" spans="1:27" x14ac:dyDescent="0.2">
      <c r="A375" s="231" t="s">
        <v>54</v>
      </c>
      <c r="B375" s="824"/>
      <c r="C375" s="295">
        <v>1</v>
      </c>
      <c r="D375" s="225">
        <v>2</v>
      </c>
      <c r="E375" s="225">
        <v>3</v>
      </c>
      <c r="F375" s="225">
        <v>4</v>
      </c>
      <c r="G375" s="225">
        <v>5</v>
      </c>
      <c r="H375" s="225">
        <v>6</v>
      </c>
      <c r="I375" s="342">
        <v>7</v>
      </c>
      <c r="J375" s="295">
        <v>1</v>
      </c>
      <c r="K375" s="225">
        <v>2</v>
      </c>
      <c r="L375" s="225">
        <v>3</v>
      </c>
      <c r="M375" s="225">
        <v>4</v>
      </c>
      <c r="N375" s="225">
        <v>5</v>
      </c>
      <c r="O375" s="225">
        <v>6</v>
      </c>
      <c r="P375" s="342">
        <v>7</v>
      </c>
      <c r="Q375" s="295">
        <v>1</v>
      </c>
      <c r="R375" s="225">
        <v>2</v>
      </c>
      <c r="S375" s="225">
        <v>3</v>
      </c>
      <c r="T375" s="225">
        <v>4</v>
      </c>
      <c r="U375" s="225">
        <v>5</v>
      </c>
      <c r="V375" s="225">
        <v>6</v>
      </c>
      <c r="W375" s="342">
        <v>7</v>
      </c>
      <c r="X375" s="1053"/>
    </row>
    <row r="376" spans="1:27" x14ac:dyDescent="0.2">
      <c r="A376" s="236" t="s">
        <v>3</v>
      </c>
      <c r="B376" s="236"/>
      <c r="C376" s="296">
        <v>4120</v>
      </c>
      <c r="D376" s="296">
        <v>4120</v>
      </c>
      <c r="E376" s="296">
        <v>4120</v>
      </c>
      <c r="F376" s="296">
        <v>4120</v>
      </c>
      <c r="G376" s="296">
        <v>4120</v>
      </c>
      <c r="H376" s="296">
        <v>4120</v>
      </c>
      <c r="I376" s="296">
        <v>4120</v>
      </c>
      <c r="J376" s="296">
        <v>4120</v>
      </c>
      <c r="K376" s="296">
        <v>4120</v>
      </c>
      <c r="L376" s="296">
        <v>4120</v>
      </c>
      <c r="M376" s="296">
        <v>4120</v>
      </c>
      <c r="N376" s="296">
        <v>4120</v>
      </c>
      <c r="O376" s="296">
        <v>4120</v>
      </c>
      <c r="P376" s="296">
        <v>4120</v>
      </c>
      <c r="Q376" s="296">
        <v>4120</v>
      </c>
      <c r="R376" s="296">
        <v>4120</v>
      </c>
      <c r="S376" s="296">
        <v>4120</v>
      </c>
      <c r="T376" s="296">
        <v>4120</v>
      </c>
      <c r="U376" s="296">
        <v>4120</v>
      </c>
      <c r="V376" s="296">
        <v>4120</v>
      </c>
      <c r="W376" s="296">
        <v>4120</v>
      </c>
      <c r="X376" s="296">
        <v>4120</v>
      </c>
    </row>
    <row r="377" spans="1:27" x14ac:dyDescent="0.2">
      <c r="A377" s="241" t="s">
        <v>6</v>
      </c>
      <c r="B377" s="241"/>
      <c r="C377" s="300">
        <v>4218</v>
      </c>
      <c r="D377" s="301">
        <v>4342</v>
      </c>
      <c r="E377" s="301">
        <v>4143</v>
      </c>
      <c r="F377" s="301">
        <v>4307</v>
      </c>
      <c r="G377" s="301">
        <v>4225</v>
      </c>
      <c r="H377" s="301">
        <v>4130</v>
      </c>
      <c r="I377" s="394">
        <v>4473</v>
      </c>
      <c r="J377" s="300">
        <v>4219</v>
      </c>
      <c r="K377" s="301">
        <v>3889</v>
      </c>
      <c r="L377" s="301">
        <v>4013</v>
      </c>
      <c r="M377" s="301">
        <v>4333</v>
      </c>
      <c r="N377" s="301">
        <v>4242</v>
      </c>
      <c r="O377" s="301">
        <v>4180</v>
      </c>
      <c r="P377" s="394">
        <v>4150</v>
      </c>
      <c r="Q377" s="300">
        <v>4062</v>
      </c>
      <c r="R377" s="301">
        <v>4199</v>
      </c>
      <c r="S377" s="301">
        <v>3841</v>
      </c>
      <c r="T377" s="301">
        <v>3998</v>
      </c>
      <c r="U377" s="301">
        <v>3954</v>
      </c>
      <c r="V377" s="301">
        <v>4103</v>
      </c>
      <c r="W377" s="394">
        <v>4046</v>
      </c>
      <c r="X377" s="390">
        <v>4143</v>
      </c>
    </row>
    <row r="378" spans="1:27" x14ac:dyDescent="0.2">
      <c r="A378" s="231" t="s">
        <v>7</v>
      </c>
      <c r="B378" s="231"/>
      <c r="C378" s="302">
        <v>100</v>
      </c>
      <c r="D378" s="303">
        <v>92.3</v>
      </c>
      <c r="E378" s="304">
        <v>100</v>
      </c>
      <c r="F378" s="304">
        <v>100</v>
      </c>
      <c r="G378" s="304">
        <v>100</v>
      </c>
      <c r="H378" s="304">
        <v>92.9</v>
      </c>
      <c r="I378" s="395">
        <v>92.9</v>
      </c>
      <c r="J378" s="548">
        <v>90.9</v>
      </c>
      <c r="K378" s="304">
        <v>100</v>
      </c>
      <c r="L378" s="304">
        <v>100</v>
      </c>
      <c r="M378" s="304">
        <v>100</v>
      </c>
      <c r="N378" s="304">
        <v>100</v>
      </c>
      <c r="O378" s="304">
        <v>100</v>
      </c>
      <c r="P378" s="395">
        <v>91.7</v>
      </c>
      <c r="Q378" s="548">
        <v>100</v>
      </c>
      <c r="R378" s="304">
        <v>91.7</v>
      </c>
      <c r="S378" s="304">
        <v>100</v>
      </c>
      <c r="T378" s="304">
        <v>100</v>
      </c>
      <c r="U378" s="304">
        <v>100</v>
      </c>
      <c r="V378" s="304">
        <v>100</v>
      </c>
      <c r="W378" s="395">
        <v>90.9</v>
      </c>
      <c r="X378" s="391">
        <v>89.7</v>
      </c>
    </row>
    <row r="379" spans="1:27" ht="13.5" thickBot="1" x14ac:dyDescent="0.25">
      <c r="A379" s="231" t="s">
        <v>8</v>
      </c>
      <c r="B379" s="256"/>
      <c r="C379" s="324">
        <v>3.9E-2</v>
      </c>
      <c r="D379" s="325">
        <v>5.8999999999999997E-2</v>
      </c>
      <c r="E379" s="407">
        <v>3.7999999999999999E-2</v>
      </c>
      <c r="F379" s="407">
        <v>3.9E-2</v>
      </c>
      <c r="G379" s="407">
        <v>4.7E-2</v>
      </c>
      <c r="H379" s="407">
        <v>5.8000000000000003E-2</v>
      </c>
      <c r="I379" s="412">
        <v>4.8000000000000001E-2</v>
      </c>
      <c r="J379" s="563">
        <v>5.6000000000000001E-2</v>
      </c>
      <c r="K379" s="407">
        <v>5.1999999999999998E-2</v>
      </c>
      <c r="L379" s="407">
        <v>4.5999999999999999E-2</v>
      </c>
      <c r="M379" s="407">
        <v>3.1E-2</v>
      </c>
      <c r="N379" s="407">
        <v>5.8999999999999997E-2</v>
      </c>
      <c r="O379" s="407">
        <v>2.8000000000000001E-2</v>
      </c>
      <c r="P379" s="412">
        <v>0.08</v>
      </c>
      <c r="Q379" s="563">
        <v>4.1000000000000002E-2</v>
      </c>
      <c r="R379" s="407">
        <v>6.2E-2</v>
      </c>
      <c r="S379" s="407">
        <v>5.0999999999999997E-2</v>
      </c>
      <c r="T379" s="407">
        <v>5.8999999999999997E-2</v>
      </c>
      <c r="U379" s="407">
        <v>3.5999999999999997E-2</v>
      </c>
      <c r="V379" s="407">
        <v>3.3000000000000002E-2</v>
      </c>
      <c r="W379" s="412">
        <v>6.7000000000000004E-2</v>
      </c>
      <c r="X379" s="413">
        <v>6.0999999999999999E-2</v>
      </c>
    </row>
    <row r="380" spans="1:27" x14ac:dyDescent="0.2">
      <c r="A380" s="241" t="s">
        <v>1</v>
      </c>
      <c r="B380" s="825"/>
      <c r="C380" s="327">
        <f t="shared" ref="C380:X380" si="86">C377/C376*100-100</f>
        <v>2.3786407766990294</v>
      </c>
      <c r="D380" s="328">
        <f t="shared" si="86"/>
        <v>5.3883495145631031</v>
      </c>
      <c r="E380" s="328">
        <f t="shared" si="86"/>
        <v>0.55825242718445622</v>
      </c>
      <c r="F380" s="328">
        <f t="shared" si="86"/>
        <v>4.5388349514563089</v>
      </c>
      <c r="G380" s="328">
        <f t="shared" si="86"/>
        <v>2.5485436893203826</v>
      </c>
      <c r="H380" s="328">
        <f t="shared" si="86"/>
        <v>0.24271844660195541</v>
      </c>
      <c r="I380" s="410">
        <f t="shared" si="86"/>
        <v>8.5679611650485441</v>
      </c>
      <c r="J380" s="327">
        <f t="shared" si="86"/>
        <v>2.4029126213592349</v>
      </c>
      <c r="K380" s="328">
        <f t="shared" si="86"/>
        <v>-5.606796116504853</v>
      </c>
      <c r="L380" s="328">
        <f t="shared" si="86"/>
        <v>-2.5970873786407651</v>
      </c>
      <c r="M380" s="328">
        <f t="shared" si="86"/>
        <v>5.1699029126213532</v>
      </c>
      <c r="N380" s="328">
        <f t="shared" si="86"/>
        <v>2.9611650485436911</v>
      </c>
      <c r="O380" s="328">
        <f t="shared" si="86"/>
        <v>1.4563106796116472</v>
      </c>
      <c r="P380" s="410">
        <f t="shared" si="86"/>
        <v>0.7281553398058378</v>
      </c>
      <c r="Q380" s="327">
        <f t="shared" si="86"/>
        <v>-1.4077669902912646</v>
      </c>
      <c r="R380" s="328">
        <f t="shared" si="86"/>
        <v>1.9174757281553525</v>
      </c>
      <c r="S380" s="328">
        <f t="shared" si="86"/>
        <v>-6.7718446601941764</v>
      </c>
      <c r="T380" s="328">
        <f t="shared" si="86"/>
        <v>-2.9611650485436911</v>
      </c>
      <c r="U380" s="328">
        <f t="shared" si="86"/>
        <v>-4.0291262135922352</v>
      </c>
      <c r="V380" s="328">
        <f t="shared" si="86"/>
        <v>-0.41262135922329435</v>
      </c>
      <c r="W380" s="410">
        <f t="shared" si="86"/>
        <v>-1.7961165048543677</v>
      </c>
      <c r="X380" s="411">
        <f t="shared" si="86"/>
        <v>0.55825242718445622</v>
      </c>
    </row>
    <row r="381" spans="1:27" ht="13.5" thickBot="1" x14ac:dyDescent="0.25">
      <c r="A381" s="231" t="s">
        <v>27</v>
      </c>
      <c r="B381" s="256"/>
      <c r="C381" s="220">
        <f t="shared" ref="C381:X381" si="87">C377-C364</f>
        <v>-37</v>
      </c>
      <c r="D381" s="221">
        <f t="shared" si="87"/>
        <v>70</v>
      </c>
      <c r="E381" s="221">
        <f t="shared" si="87"/>
        <v>108</v>
      </c>
      <c r="F381" s="221">
        <f t="shared" si="87"/>
        <v>-152</v>
      </c>
      <c r="G381" s="221">
        <f t="shared" si="87"/>
        <v>89</v>
      </c>
      <c r="H381" s="221">
        <f t="shared" si="87"/>
        <v>27</v>
      </c>
      <c r="I381" s="226">
        <f t="shared" si="87"/>
        <v>168</v>
      </c>
      <c r="J381" s="220">
        <f t="shared" si="87"/>
        <v>97</v>
      </c>
      <c r="K381" s="221">
        <f t="shared" si="87"/>
        <v>17</v>
      </c>
      <c r="L381" s="221">
        <f t="shared" si="87"/>
        <v>44</v>
      </c>
      <c r="M381" s="221">
        <f t="shared" si="87"/>
        <v>85</v>
      </c>
      <c r="N381" s="221">
        <f t="shared" si="87"/>
        <v>21</v>
      </c>
      <c r="O381" s="221">
        <f t="shared" si="87"/>
        <v>11</v>
      </c>
      <c r="P381" s="226">
        <f t="shared" si="87"/>
        <v>-77</v>
      </c>
      <c r="Q381" s="220">
        <f t="shared" si="87"/>
        <v>101</v>
      </c>
      <c r="R381" s="221">
        <f t="shared" si="87"/>
        <v>43</v>
      </c>
      <c r="S381" s="221">
        <f t="shared" si="87"/>
        <v>84</v>
      </c>
      <c r="T381" s="221">
        <f t="shared" si="87"/>
        <v>70</v>
      </c>
      <c r="U381" s="221">
        <f t="shared" si="87"/>
        <v>40</v>
      </c>
      <c r="V381" s="221">
        <f t="shared" si="87"/>
        <v>150</v>
      </c>
      <c r="W381" s="226">
        <f t="shared" si="87"/>
        <v>118</v>
      </c>
      <c r="X381" s="370">
        <f t="shared" si="87"/>
        <v>61</v>
      </c>
    </row>
    <row r="382" spans="1:27" x14ac:dyDescent="0.2">
      <c r="A382" s="267" t="s">
        <v>52</v>
      </c>
      <c r="B382" s="267"/>
      <c r="C382" s="261">
        <v>58</v>
      </c>
      <c r="D382" s="262">
        <v>58</v>
      </c>
      <c r="E382" s="262">
        <v>58</v>
      </c>
      <c r="F382" s="262">
        <v>18</v>
      </c>
      <c r="G382" s="262">
        <v>57</v>
      </c>
      <c r="H382" s="262">
        <v>57</v>
      </c>
      <c r="I382" s="263">
        <v>58</v>
      </c>
      <c r="J382" s="261">
        <v>57</v>
      </c>
      <c r="K382" s="262">
        <v>58</v>
      </c>
      <c r="L382" s="262">
        <v>58</v>
      </c>
      <c r="M382" s="262">
        <v>17</v>
      </c>
      <c r="N382" s="262">
        <v>58</v>
      </c>
      <c r="O382" s="262">
        <v>57</v>
      </c>
      <c r="P382" s="263">
        <v>58</v>
      </c>
      <c r="Q382" s="261">
        <v>57</v>
      </c>
      <c r="R382" s="262">
        <v>58</v>
      </c>
      <c r="S382" s="262">
        <v>57</v>
      </c>
      <c r="T382" s="262">
        <v>18</v>
      </c>
      <c r="U382" s="262">
        <v>58</v>
      </c>
      <c r="V382" s="262">
        <v>58</v>
      </c>
      <c r="W382" s="263">
        <v>58</v>
      </c>
      <c r="X382" s="371">
        <f>SUM(C382:W382)</f>
        <v>1091</v>
      </c>
      <c r="Y382" s="200" t="s">
        <v>56</v>
      </c>
      <c r="Z382" s="265">
        <f>X369-X382</f>
        <v>2</v>
      </c>
      <c r="AA382" s="306">
        <f>Z382/X369</f>
        <v>1.8298261665141812E-3</v>
      </c>
    </row>
    <row r="383" spans="1:27" x14ac:dyDescent="0.2">
      <c r="A383" s="267" t="s">
        <v>28</v>
      </c>
      <c r="B383" s="267"/>
      <c r="C383" s="218">
        <v>146.5</v>
      </c>
      <c r="D383" s="269">
        <v>146.5</v>
      </c>
      <c r="E383" s="269">
        <v>149.5</v>
      </c>
      <c r="F383" s="269">
        <v>146.5</v>
      </c>
      <c r="G383" s="269">
        <v>147.5</v>
      </c>
      <c r="H383" s="269">
        <v>149.5</v>
      </c>
      <c r="I383" s="219">
        <v>146.5</v>
      </c>
      <c r="J383" s="218">
        <v>147.5</v>
      </c>
      <c r="K383" s="269">
        <v>149.5</v>
      </c>
      <c r="L383" s="269">
        <v>148.5</v>
      </c>
      <c r="M383" s="269">
        <v>147</v>
      </c>
      <c r="N383" s="269">
        <v>149.5</v>
      </c>
      <c r="O383" s="269">
        <v>147.5</v>
      </c>
      <c r="P383" s="219">
        <v>146.5</v>
      </c>
      <c r="Q383" s="218">
        <v>149.5</v>
      </c>
      <c r="R383" s="269">
        <v>148</v>
      </c>
      <c r="S383" s="269">
        <v>149.5</v>
      </c>
      <c r="T383" s="269">
        <v>149.5</v>
      </c>
      <c r="U383" s="269">
        <v>150</v>
      </c>
      <c r="V383" s="269">
        <v>149.5</v>
      </c>
      <c r="W383" s="219">
        <v>149.5</v>
      </c>
      <c r="X383" s="331"/>
      <c r="Y383" s="200" t="s">
        <v>57</v>
      </c>
      <c r="Z383" s="200">
        <v>147.52000000000001</v>
      </c>
    </row>
    <row r="384" spans="1:27" ht="13.5" thickBot="1" x14ac:dyDescent="0.25">
      <c r="A384" s="268" t="s">
        <v>26</v>
      </c>
      <c r="B384" s="268"/>
      <c r="C384" s="550">
        <f t="shared" ref="C384:W384" si="88">C383-C370</f>
        <v>1.5</v>
      </c>
      <c r="D384" s="551">
        <f t="shared" si="88"/>
        <v>1</v>
      </c>
      <c r="E384" s="551">
        <f t="shared" si="88"/>
        <v>1</v>
      </c>
      <c r="F384" s="551">
        <f t="shared" si="88"/>
        <v>1</v>
      </c>
      <c r="G384" s="551">
        <f t="shared" si="88"/>
        <v>1</v>
      </c>
      <c r="H384" s="551">
        <f t="shared" si="88"/>
        <v>1</v>
      </c>
      <c r="I384" s="533">
        <f t="shared" si="88"/>
        <v>1</v>
      </c>
      <c r="J384" s="550">
        <f t="shared" si="88"/>
        <v>1</v>
      </c>
      <c r="K384" s="551">
        <f t="shared" si="88"/>
        <v>1</v>
      </c>
      <c r="L384" s="551">
        <f t="shared" si="88"/>
        <v>1</v>
      </c>
      <c r="M384" s="551">
        <f t="shared" si="88"/>
        <v>1</v>
      </c>
      <c r="N384" s="551">
        <f t="shared" si="88"/>
        <v>1</v>
      </c>
      <c r="O384" s="551">
        <f t="shared" si="88"/>
        <v>1</v>
      </c>
      <c r="P384" s="533">
        <f t="shared" si="88"/>
        <v>1</v>
      </c>
      <c r="Q384" s="550">
        <f t="shared" si="88"/>
        <v>1</v>
      </c>
      <c r="R384" s="551">
        <f t="shared" si="88"/>
        <v>1</v>
      </c>
      <c r="S384" s="551">
        <f t="shared" si="88"/>
        <v>1</v>
      </c>
      <c r="T384" s="551">
        <f t="shared" si="88"/>
        <v>1</v>
      </c>
      <c r="U384" s="551">
        <f t="shared" si="88"/>
        <v>1</v>
      </c>
      <c r="V384" s="551">
        <f t="shared" si="88"/>
        <v>1</v>
      </c>
      <c r="W384" s="533">
        <f t="shared" si="88"/>
        <v>1</v>
      </c>
      <c r="X384" s="333"/>
      <c r="Y384" s="200" t="s">
        <v>26</v>
      </c>
      <c r="Z384" s="200">
        <f>Z383-Z370</f>
        <v>1.25</v>
      </c>
    </row>
    <row r="386" spans="1:27" ht="13.5" thickBot="1" x14ac:dyDescent="0.25"/>
    <row r="387" spans="1:27" ht="13.5" thickBot="1" x14ac:dyDescent="0.25">
      <c r="A387" s="272" t="s">
        <v>245</v>
      </c>
      <c r="B387" s="230"/>
      <c r="C387" s="934" t="s">
        <v>53</v>
      </c>
      <c r="D387" s="935"/>
      <c r="E387" s="935"/>
      <c r="F387" s="935"/>
      <c r="G387" s="935"/>
      <c r="H387" s="935"/>
      <c r="I387" s="936"/>
      <c r="J387" s="934" t="s">
        <v>114</v>
      </c>
      <c r="K387" s="935"/>
      <c r="L387" s="935"/>
      <c r="M387" s="935"/>
      <c r="N387" s="935"/>
      <c r="O387" s="935"/>
      <c r="P387" s="936"/>
      <c r="Q387" s="934" t="s">
        <v>63</v>
      </c>
      <c r="R387" s="935"/>
      <c r="S387" s="935"/>
      <c r="T387" s="935"/>
      <c r="U387" s="935"/>
      <c r="V387" s="935"/>
      <c r="W387" s="936"/>
      <c r="X387" s="1052" t="s">
        <v>0</v>
      </c>
      <c r="Y387" s="200">
        <v>225</v>
      </c>
    </row>
    <row r="388" spans="1:27" x14ac:dyDescent="0.2">
      <c r="A388" s="231" t="s">
        <v>54</v>
      </c>
      <c r="B388" s="824"/>
      <c r="C388" s="295">
        <v>1</v>
      </c>
      <c r="D388" s="225">
        <v>2</v>
      </c>
      <c r="E388" s="225">
        <v>3</v>
      </c>
      <c r="F388" s="225">
        <v>4</v>
      </c>
      <c r="G388" s="225">
        <v>5</v>
      </c>
      <c r="H388" s="225">
        <v>6</v>
      </c>
      <c r="I388" s="342">
        <v>7</v>
      </c>
      <c r="J388" s="295">
        <v>1</v>
      </c>
      <c r="K388" s="225">
        <v>2</v>
      </c>
      <c r="L388" s="225">
        <v>3</v>
      </c>
      <c r="M388" s="225">
        <v>4</v>
      </c>
      <c r="N388" s="225">
        <v>5</v>
      </c>
      <c r="O388" s="225">
        <v>6</v>
      </c>
      <c r="P388" s="342">
        <v>7</v>
      </c>
      <c r="Q388" s="295">
        <v>1</v>
      </c>
      <c r="R388" s="225">
        <v>2</v>
      </c>
      <c r="S388" s="225">
        <v>3</v>
      </c>
      <c r="T388" s="225">
        <v>4</v>
      </c>
      <c r="U388" s="225">
        <v>5</v>
      </c>
      <c r="V388" s="225">
        <v>6</v>
      </c>
      <c r="W388" s="342">
        <v>7</v>
      </c>
      <c r="X388" s="1053"/>
    </row>
    <row r="389" spans="1:27" x14ac:dyDescent="0.2">
      <c r="A389" s="236" t="s">
        <v>3</v>
      </c>
      <c r="B389" s="236"/>
      <c r="C389" s="296">
        <v>4160</v>
      </c>
      <c r="D389" s="296">
        <v>4160</v>
      </c>
      <c r="E389" s="296">
        <v>4160</v>
      </c>
      <c r="F389" s="296">
        <v>4160</v>
      </c>
      <c r="G389" s="296">
        <v>4160</v>
      </c>
      <c r="H389" s="296">
        <v>4160</v>
      </c>
      <c r="I389" s="296">
        <v>4160</v>
      </c>
      <c r="J389" s="296">
        <v>4160</v>
      </c>
      <c r="K389" s="296">
        <v>4160</v>
      </c>
      <c r="L389" s="296">
        <v>4160</v>
      </c>
      <c r="M389" s="296">
        <v>4160</v>
      </c>
      <c r="N389" s="296">
        <v>4160</v>
      </c>
      <c r="O389" s="296">
        <v>4160</v>
      </c>
      <c r="P389" s="296">
        <v>4160</v>
      </c>
      <c r="Q389" s="296">
        <v>4160</v>
      </c>
      <c r="R389" s="296">
        <v>4160</v>
      </c>
      <c r="S389" s="296">
        <v>4160</v>
      </c>
      <c r="T389" s="296">
        <v>4160</v>
      </c>
      <c r="U389" s="296">
        <v>4160</v>
      </c>
      <c r="V389" s="296">
        <v>4160</v>
      </c>
      <c r="W389" s="296">
        <v>4160</v>
      </c>
      <c r="X389" s="296">
        <v>4160</v>
      </c>
    </row>
    <row r="390" spans="1:27" x14ac:dyDescent="0.2">
      <c r="A390" s="241" t="s">
        <v>6</v>
      </c>
      <c r="B390" s="241"/>
      <c r="C390" s="300">
        <v>4424</v>
      </c>
      <c r="D390" s="301">
        <v>4351</v>
      </c>
      <c r="E390" s="301">
        <v>4152</v>
      </c>
      <c r="F390" s="301">
        <v>4378</v>
      </c>
      <c r="G390" s="301">
        <v>4241</v>
      </c>
      <c r="H390" s="301">
        <v>4204</v>
      </c>
      <c r="I390" s="394">
        <v>4494</v>
      </c>
      <c r="J390" s="300">
        <v>4219</v>
      </c>
      <c r="K390" s="301">
        <v>4067</v>
      </c>
      <c r="L390" s="301">
        <v>4038</v>
      </c>
      <c r="M390" s="301">
        <v>4115</v>
      </c>
      <c r="N390" s="301">
        <v>4222</v>
      </c>
      <c r="O390" s="301">
        <v>4273</v>
      </c>
      <c r="P390" s="394">
        <v>4211</v>
      </c>
      <c r="Q390" s="300">
        <v>4123</v>
      </c>
      <c r="R390" s="301">
        <v>4182</v>
      </c>
      <c r="S390" s="301">
        <v>4022</v>
      </c>
      <c r="T390" s="301">
        <v>4014</v>
      </c>
      <c r="U390" s="301">
        <v>4064</v>
      </c>
      <c r="V390" s="301">
        <v>4128</v>
      </c>
      <c r="W390" s="394">
        <v>4060</v>
      </c>
      <c r="X390" s="390">
        <v>4193</v>
      </c>
    </row>
    <row r="391" spans="1:27" x14ac:dyDescent="0.2">
      <c r="A391" s="231" t="s">
        <v>7</v>
      </c>
      <c r="B391" s="231"/>
      <c r="C391" s="302">
        <v>90.9</v>
      </c>
      <c r="D391" s="303">
        <v>100</v>
      </c>
      <c r="E391" s="304">
        <v>91.7</v>
      </c>
      <c r="F391" s="304">
        <v>75</v>
      </c>
      <c r="G391" s="304">
        <v>100</v>
      </c>
      <c r="H391" s="304">
        <v>100</v>
      </c>
      <c r="I391" s="395">
        <v>100</v>
      </c>
      <c r="J391" s="548">
        <v>100</v>
      </c>
      <c r="K391" s="304">
        <v>100</v>
      </c>
      <c r="L391" s="304">
        <v>100</v>
      </c>
      <c r="M391" s="304">
        <v>100</v>
      </c>
      <c r="N391" s="304">
        <v>81.8</v>
      </c>
      <c r="O391" s="304">
        <v>100</v>
      </c>
      <c r="P391" s="395">
        <v>100</v>
      </c>
      <c r="Q391" s="548">
        <v>100</v>
      </c>
      <c r="R391" s="304">
        <v>91.7</v>
      </c>
      <c r="S391" s="304">
        <v>100</v>
      </c>
      <c r="T391" s="304">
        <v>100</v>
      </c>
      <c r="U391" s="304">
        <v>100</v>
      </c>
      <c r="V391" s="304">
        <v>100</v>
      </c>
      <c r="W391" s="395">
        <v>100</v>
      </c>
      <c r="X391" s="391">
        <v>92.9</v>
      </c>
    </row>
    <row r="392" spans="1:27" ht="13.5" thickBot="1" x14ac:dyDescent="0.25">
      <c r="A392" s="231" t="s">
        <v>8</v>
      </c>
      <c r="B392" s="256"/>
      <c r="C392" s="324">
        <v>3.3000000000000002E-2</v>
      </c>
      <c r="D392" s="325">
        <v>5.5E-2</v>
      </c>
      <c r="E392" s="407">
        <v>8.2000000000000003E-2</v>
      </c>
      <c r="F392" s="407">
        <v>4.8000000000000001E-2</v>
      </c>
      <c r="G392" s="407">
        <v>5.6000000000000001E-2</v>
      </c>
      <c r="H392" s="407">
        <v>4.5999999999999999E-2</v>
      </c>
      <c r="I392" s="412">
        <v>5.8999999999999997E-2</v>
      </c>
      <c r="J392" s="563">
        <v>4.3999999999999997E-2</v>
      </c>
      <c r="K392" s="407">
        <v>4.1000000000000002E-2</v>
      </c>
      <c r="L392" s="407">
        <v>0.05</v>
      </c>
      <c r="M392" s="407">
        <v>3.9E-2</v>
      </c>
      <c r="N392" s="407">
        <v>9.1999999999999998E-2</v>
      </c>
      <c r="O392" s="407">
        <v>3.2000000000000001E-2</v>
      </c>
      <c r="P392" s="412">
        <v>5.8999999999999997E-2</v>
      </c>
      <c r="Q392" s="563">
        <v>4.5999999999999999E-2</v>
      </c>
      <c r="R392" s="407">
        <v>6.6000000000000003E-2</v>
      </c>
      <c r="S392" s="407">
        <v>6.3E-2</v>
      </c>
      <c r="T392" s="407">
        <v>5.1999999999999998E-2</v>
      </c>
      <c r="U392" s="407">
        <v>3.3000000000000002E-2</v>
      </c>
      <c r="V392" s="407">
        <v>4.2999999999999997E-2</v>
      </c>
      <c r="W392" s="412">
        <v>5.8000000000000003E-2</v>
      </c>
      <c r="X392" s="413">
        <v>5.8999999999999997E-2</v>
      </c>
    </row>
    <row r="393" spans="1:27" x14ac:dyDescent="0.2">
      <c r="A393" s="241" t="s">
        <v>1</v>
      </c>
      <c r="B393" s="825"/>
      <c r="C393" s="327">
        <f t="shared" ref="C393:X393" si="89">C390/C389*100-100</f>
        <v>6.3461538461538396</v>
      </c>
      <c r="D393" s="328">
        <f t="shared" si="89"/>
        <v>4.5913461538461604</v>
      </c>
      <c r="E393" s="328">
        <f t="shared" si="89"/>
        <v>-0.1923076923076934</v>
      </c>
      <c r="F393" s="328">
        <f t="shared" si="89"/>
        <v>5.2403846153846132</v>
      </c>
      <c r="G393" s="328">
        <f t="shared" si="89"/>
        <v>1.9471153846153868</v>
      </c>
      <c r="H393" s="328">
        <f t="shared" si="89"/>
        <v>1.0576923076923066</v>
      </c>
      <c r="I393" s="410">
        <f t="shared" si="89"/>
        <v>8.0288461538461604</v>
      </c>
      <c r="J393" s="327">
        <f t="shared" si="89"/>
        <v>1.4182692307692264</v>
      </c>
      <c r="K393" s="328">
        <f t="shared" si="89"/>
        <v>-2.2355769230769198</v>
      </c>
      <c r="L393" s="328">
        <f t="shared" si="89"/>
        <v>-2.9326923076923066</v>
      </c>
      <c r="M393" s="328">
        <f t="shared" si="89"/>
        <v>-1.0817307692307736</v>
      </c>
      <c r="N393" s="328">
        <f t="shared" si="89"/>
        <v>1.4903846153846274</v>
      </c>
      <c r="O393" s="328">
        <f t="shared" si="89"/>
        <v>2.7163461538461462</v>
      </c>
      <c r="P393" s="410">
        <f t="shared" si="89"/>
        <v>1.225961538461533</v>
      </c>
      <c r="Q393" s="327">
        <f t="shared" si="89"/>
        <v>-0.8894230769230802</v>
      </c>
      <c r="R393" s="328">
        <f t="shared" si="89"/>
        <v>0.52884615384616041</v>
      </c>
      <c r="S393" s="328">
        <f t="shared" si="89"/>
        <v>-3.3173076923076934</v>
      </c>
      <c r="T393" s="328">
        <f t="shared" si="89"/>
        <v>-3.5096153846153868</v>
      </c>
      <c r="U393" s="328">
        <f t="shared" si="89"/>
        <v>-2.3076923076923066</v>
      </c>
      <c r="V393" s="328">
        <f t="shared" si="89"/>
        <v>-0.7692307692307736</v>
      </c>
      <c r="W393" s="410">
        <f t="shared" si="89"/>
        <v>-2.4038461538461604</v>
      </c>
      <c r="X393" s="411">
        <f t="shared" si="89"/>
        <v>0.7932692307692264</v>
      </c>
    </row>
    <row r="394" spans="1:27" ht="13.5" thickBot="1" x14ac:dyDescent="0.25">
      <c r="A394" s="231" t="s">
        <v>27</v>
      </c>
      <c r="B394" s="256"/>
      <c r="C394" s="220">
        <f t="shared" ref="C394:X394" si="90">C390-C377</f>
        <v>206</v>
      </c>
      <c r="D394" s="221">
        <f t="shared" si="90"/>
        <v>9</v>
      </c>
      <c r="E394" s="221">
        <f t="shared" si="90"/>
        <v>9</v>
      </c>
      <c r="F394" s="221">
        <f t="shared" si="90"/>
        <v>71</v>
      </c>
      <c r="G394" s="221">
        <f t="shared" si="90"/>
        <v>16</v>
      </c>
      <c r="H394" s="221">
        <f t="shared" si="90"/>
        <v>74</v>
      </c>
      <c r="I394" s="226">
        <f t="shared" si="90"/>
        <v>21</v>
      </c>
      <c r="J394" s="220">
        <f t="shared" si="90"/>
        <v>0</v>
      </c>
      <c r="K394" s="221">
        <f t="shared" si="90"/>
        <v>178</v>
      </c>
      <c r="L394" s="221">
        <f t="shared" si="90"/>
        <v>25</v>
      </c>
      <c r="M394" s="221">
        <f t="shared" si="90"/>
        <v>-218</v>
      </c>
      <c r="N394" s="221">
        <f t="shared" si="90"/>
        <v>-20</v>
      </c>
      <c r="O394" s="221">
        <f t="shared" si="90"/>
        <v>93</v>
      </c>
      <c r="P394" s="226">
        <f t="shared" si="90"/>
        <v>61</v>
      </c>
      <c r="Q394" s="220">
        <f t="shared" si="90"/>
        <v>61</v>
      </c>
      <c r="R394" s="221">
        <f t="shared" si="90"/>
        <v>-17</v>
      </c>
      <c r="S394" s="221">
        <f t="shared" si="90"/>
        <v>181</v>
      </c>
      <c r="T394" s="221">
        <f t="shared" si="90"/>
        <v>16</v>
      </c>
      <c r="U394" s="221">
        <f t="shared" si="90"/>
        <v>110</v>
      </c>
      <c r="V394" s="221">
        <f t="shared" si="90"/>
        <v>25</v>
      </c>
      <c r="W394" s="226">
        <f t="shared" si="90"/>
        <v>14</v>
      </c>
      <c r="X394" s="370">
        <f t="shared" si="90"/>
        <v>50</v>
      </c>
    </row>
    <row r="395" spans="1:27" x14ac:dyDescent="0.2">
      <c r="A395" s="267" t="s">
        <v>52</v>
      </c>
      <c r="B395" s="267"/>
      <c r="C395" s="261">
        <v>58</v>
      </c>
      <c r="D395" s="262">
        <v>58</v>
      </c>
      <c r="E395" s="262">
        <v>58</v>
      </c>
      <c r="F395" s="262">
        <v>18</v>
      </c>
      <c r="G395" s="262">
        <v>57</v>
      </c>
      <c r="H395" s="262">
        <v>57</v>
      </c>
      <c r="I395" s="263">
        <v>58</v>
      </c>
      <c r="J395" s="261">
        <v>57</v>
      </c>
      <c r="K395" s="262">
        <v>58</v>
      </c>
      <c r="L395" s="262">
        <v>58</v>
      </c>
      <c r="M395" s="262">
        <v>17</v>
      </c>
      <c r="N395" s="262">
        <v>58</v>
      </c>
      <c r="O395" s="262">
        <v>57</v>
      </c>
      <c r="P395" s="263">
        <v>58</v>
      </c>
      <c r="Q395" s="261">
        <v>57</v>
      </c>
      <c r="R395" s="262">
        <v>58</v>
      </c>
      <c r="S395" s="262">
        <v>57</v>
      </c>
      <c r="T395" s="262">
        <v>18</v>
      </c>
      <c r="U395" s="262">
        <v>58</v>
      </c>
      <c r="V395" s="262">
        <v>58</v>
      </c>
      <c r="W395" s="263">
        <v>58</v>
      </c>
      <c r="X395" s="371">
        <f>SUM(C395:W395)</f>
        <v>1091</v>
      </c>
      <c r="Y395" s="200" t="s">
        <v>56</v>
      </c>
      <c r="Z395" s="265">
        <f>X382-X395</f>
        <v>0</v>
      </c>
      <c r="AA395" s="306">
        <f>Z395/X382</f>
        <v>0</v>
      </c>
    </row>
    <row r="396" spans="1:27" x14ac:dyDescent="0.2">
      <c r="A396" s="267" t="s">
        <v>28</v>
      </c>
      <c r="B396" s="267"/>
      <c r="C396" s="218">
        <v>146.5</v>
      </c>
      <c r="D396" s="269">
        <v>146.5</v>
      </c>
      <c r="E396" s="269">
        <v>149.5</v>
      </c>
      <c r="F396" s="269">
        <v>146.5</v>
      </c>
      <c r="G396" s="269">
        <v>147.5</v>
      </c>
      <c r="H396" s="269">
        <v>149.5</v>
      </c>
      <c r="I396" s="219">
        <v>146.5</v>
      </c>
      <c r="J396" s="218">
        <v>147.5</v>
      </c>
      <c r="K396" s="269">
        <v>149.5</v>
      </c>
      <c r="L396" s="269">
        <v>148.5</v>
      </c>
      <c r="M396" s="269">
        <v>147</v>
      </c>
      <c r="N396" s="269">
        <v>149.5</v>
      </c>
      <c r="O396" s="269">
        <v>147.5</v>
      </c>
      <c r="P396" s="219">
        <v>146.5</v>
      </c>
      <c r="Q396" s="218">
        <v>149.5</v>
      </c>
      <c r="R396" s="269">
        <v>148</v>
      </c>
      <c r="S396" s="269">
        <v>149.5</v>
      </c>
      <c r="T396" s="269">
        <v>149.5</v>
      </c>
      <c r="U396" s="269">
        <v>150</v>
      </c>
      <c r="V396" s="269">
        <v>149.5</v>
      </c>
      <c r="W396" s="219">
        <v>149.5</v>
      </c>
      <c r="X396" s="331"/>
      <c r="Y396" s="200" t="s">
        <v>57</v>
      </c>
      <c r="Z396" s="200">
        <v>148.41</v>
      </c>
    </row>
    <row r="397" spans="1:27" ht="13.5" thickBot="1" x14ac:dyDescent="0.25">
      <c r="A397" s="268" t="s">
        <v>26</v>
      </c>
      <c r="B397" s="268"/>
      <c r="C397" s="550">
        <f t="shared" ref="C397:W397" si="91">C396-C383</f>
        <v>0</v>
      </c>
      <c r="D397" s="551">
        <f t="shared" si="91"/>
        <v>0</v>
      </c>
      <c r="E397" s="551">
        <f t="shared" si="91"/>
        <v>0</v>
      </c>
      <c r="F397" s="551">
        <f t="shared" si="91"/>
        <v>0</v>
      </c>
      <c r="G397" s="551">
        <f t="shared" si="91"/>
        <v>0</v>
      </c>
      <c r="H397" s="551">
        <f t="shared" si="91"/>
        <v>0</v>
      </c>
      <c r="I397" s="533">
        <f t="shared" si="91"/>
        <v>0</v>
      </c>
      <c r="J397" s="550">
        <f t="shared" si="91"/>
        <v>0</v>
      </c>
      <c r="K397" s="551">
        <f t="shared" si="91"/>
        <v>0</v>
      </c>
      <c r="L397" s="551">
        <f t="shared" si="91"/>
        <v>0</v>
      </c>
      <c r="M397" s="551">
        <f t="shared" si="91"/>
        <v>0</v>
      </c>
      <c r="N397" s="551">
        <f t="shared" si="91"/>
        <v>0</v>
      </c>
      <c r="O397" s="551">
        <f t="shared" si="91"/>
        <v>0</v>
      </c>
      <c r="P397" s="533">
        <f t="shared" si="91"/>
        <v>0</v>
      </c>
      <c r="Q397" s="550">
        <f t="shared" si="91"/>
        <v>0</v>
      </c>
      <c r="R397" s="551">
        <f t="shared" si="91"/>
        <v>0</v>
      </c>
      <c r="S397" s="551">
        <f t="shared" si="91"/>
        <v>0</v>
      </c>
      <c r="T397" s="551">
        <f t="shared" si="91"/>
        <v>0</v>
      </c>
      <c r="U397" s="551">
        <f t="shared" si="91"/>
        <v>0</v>
      </c>
      <c r="V397" s="551">
        <f t="shared" si="91"/>
        <v>0</v>
      </c>
      <c r="W397" s="533">
        <f t="shared" si="91"/>
        <v>0</v>
      </c>
      <c r="X397" s="333"/>
      <c r="Y397" s="200" t="s">
        <v>26</v>
      </c>
      <c r="Z397" s="200">
        <f>Z396-Z383</f>
        <v>0.88999999999998636</v>
      </c>
    </row>
    <row r="399" spans="1:27" ht="13.5" thickBot="1" x14ac:dyDescent="0.25"/>
    <row r="400" spans="1:27" ht="13.5" thickBot="1" x14ac:dyDescent="0.25">
      <c r="A400" s="272" t="s">
        <v>246</v>
      </c>
      <c r="B400" s="230"/>
      <c r="C400" s="934" t="s">
        <v>53</v>
      </c>
      <c r="D400" s="935"/>
      <c r="E400" s="935"/>
      <c r="F400" s="935"/>
      <c r="G400" s="935"/>
      <c r="H400" s="935"/>
      <c r="I400" s="936"/>
      <c r="J400" s="934" t="s">
        <v>114</v>
      </c>
      <c r="K400" s="935"/>
      <c r="L400" s="935"/>
      <c r="M400" s="935"/>
      <c r="N400" s="935"/>
      <c r="O400" s="935"/>
      <c r="P400" s="936"/>
      <c r="Q400" s="934" t="s">
        <v>63</v>
      </c>
      <c r="R400" s="935"/>
      <c r="S400" s="935"/>
      <c r="T400" s="935"/>
      <c r="U400" s="935"/>
      <c r="V400" s="935"/>
      <c r="W400" s="936"/>
      <c r="X400" s="1052" t="s">
        <v>0</v>
      </c>
    </row>
    <row r="401" spans="1:27" x14ac:dyDescent="0.2">
      <c r="A401" s="231" t="s">
        <v>54</v>
      </c>
      <c r="B401" s="824"/>
      <c r="C401" s="295">
        <v>1</v>
      </c>
      <c r="D401" s="225">
        <v>2</v>
      </c>
      <c r="E401" s="225">
        <v>3</v>
      </c>
      <c r="F401" s="225">
        <v>4</v>
      </c>
      <c r="G401" s="225">
        <v>5</v>
      </c>
      <c r="H401" s="225">
        <v>6</v>
      </c>
      <c r="I401" s="342">
        <v>7</v>
      </c>
      <c r="J401" s="295">
        <v>1</v>
      </c>
      <c r="K401" s="225">
        <v>2</v>
      </c>
      <c r="L401" s="225">
        <v>3</v>
      </c>
      <c r="M401" s="225">
        <v>4</v>
      </c>
      <c r="N401" s="225">
        <v>5</v>
      </c>
      <c r="O401" s="225">
        <v>6</v>
      </c>
      <c r="P401" s="342">
        <v>7</v>
      </c>
      <c r="Q401" s="295">
        <v>1</v>
      </c>
      <c r="R401" s="225">
        <v>2</v>
      </c>
      <c r="S401" s="225">
        <v>3</v>
      </c>
      <c r="T401" s="225">
        <v>4</v>
      </c>
      <c r="U401" s="225">
        <v>5</v>
      </c>
      <c r="V401" s="225">
        <v>6</v>
      </c>
      <c r="W401" s="342">
        <v>7</v>
      </c>
      <c r="X401" s="1053"/>
    </row>
    <row r="402" spans="1:27" x14ac:dyDescent="0.2">
      <c r="A402" s="236" t="s">
        <v>3</v>
      </c>
      <c r="B402" s="236"/>
      <c r="C402" s="296">
        <v>4175</v>
      </c>
      <c r="D402" s="296">
        <v>4175</v>
      </c>
      <c r="E402" s="296">
        <v>4175</v>
      </c>
      <c r="F402" s="296">
        <v>4175</v>
      </c>
      <c r="G402" s="296">
        <v>4175</v>
      </c>
      <c r="H402" s="296">
        <v>4175</v>
      </c>
      <c r="I402" s="296">
        <v>4175</v>
      </c>
      <c r="J402" s="296">
        <v>4175</v>
      </c>
      <c r="K402" s="296">
        <v>4175</v>
      </c>
      <c r="L402" s="296">
        <v>4175</v>
      </c>
      <c r="M402" s="296">
        <v>4175</v>
      </c>
      <c r="N402" s="296">
        <v>4175</v>
      </c>
      <c r="O402" s="296">
        <v>4175</v>
      </c>
      <c r="P402" s="296">
        <v>4175</v>
      </c>
      <c r="Q402" s="296">
        <v>4175</v>
      </c>
      <c r="R402" s="296">
        <v>4175</v>
      </c>
      <c r="S402" s="296">
        <v>4175</v>
      </c>
      <c r="T402" s="296">
        <v>4175</v>
      </c>
      <c r="U402" s="296">
        <v>4175</v>
      </c>
      <c r="V402" s="296">
        <v>4175</v>
      </c>
      <c r="W402" s="296">
        <v>4175</v>
      </c>
      <c r="X402" s="296">
        <v>4175</v>
      </c>
    </row>
    <row r="403" spans="1:27" x14ac:dyDescent="0.2">
      <c r="A403" s="241" t="s">
        <v>6</v>
      </c>
      <c r="B403" s="241"/>
      <c r="C403" s="300">
        <v>4511</v>
      </c>
      <c r="D403" s="301">
        <v>4296</v>
      </c>
      <c r="E403" s="301">
        <v>4464</v>
      </c>
      <c r="F403" s="301">
        <v>4346</v>
      </c>
      <c r="G403" s="301">
        <v>4422</v>
      </c>
      <c r="H403" s="301">
        <v>4389</v>
      </c>
      <c r="I403" s="394">
        <v>4455</v>
      </c>
      <c r="J403" s="300">
        <v>4300</v>
      </c>
      <c r="K403" s="301">
        <v>4161</v>
      </c>
      <c r="L403" s="301">
        <v>4269</v>
      </c>
      <c r="M403" s="301">
        <v>4436</v>
      </c>
      <c r="N403" s="301">
        <v>4395</v>
      </c>
      <c r="O403" s="301">
        <v>4351</v>
      </c>
      <c r="P403" s="394">
        <v>4312</v>
      </c>
      <c r="Q403" s="300">
        <v>4185</v>
      </c>
      <c r="R403" s="301">
        <v>4310</v>
      </c>
      <c r="S403" s="301">
        <v>4131</v>
      </c>
      <c r="T403" s="301">
        <v>4137</v>
      </c>
      <c r="U403" s="301">
        <v>4099</v>
      </c>
      <c r="V403" s="301">
        <v>4176</v>
      </c>
      <c r="W403" s="394">
        <v>4109</v>
      </c>
      <c r="X403" s="390">
        <v>4298</v>
      </c>
    </row>
    <row r="404" spans="1:27" x14ac:dyDescent="0.2">
      <c r="A404" s="231" t="s">
        <v>7</v>
      </c>
      <c r="B404" s="231"/>
      <c r="C404" s="302">
        <v>90.9</v>
      </c>
      <c r="D404" s="303">
        <v>54.5</v>
      </c>
      <c r="E404" s="304">
        <v>90.9</v>
      </c>
      <c r="F404" s="304">
        <v>100</v>
      </c>
      <c r="G404" s="304">
        <v>100</v>
      </c>
      <c r="H404" s="304">
        <v>72.7</v>
      </c>
      <c r="I404" s="395">
        <v>83.3</v>
      </c>
      <c r="J404" s="548">
        <v>10</v>
      </c>
      <c r="K404" s="304">
        <v>100</v>
      </c>
      <c r="L404" s="304">
        <v>100</v>
      </c>
      <c r="M404" s="304">
        <v>100</v>
      </c>
      <c r="N404" s="304">
        <v>91.7</v>
      </c>
      <c r="O404" s="304">
        <v>92.3</v>
      </c>
      <c r="P404" s="395">
        <v>100</v>
      </c>
      <c r="Q404" s="548">
        <v>100</v>
      </c>
      <c r="R404" s="304">
        <v>91.7</v>
      </c>
      <c r="S404" s="304">
        <v>91.7</v>
      </c>
      <c r="T404" s="304">
        <v>100</v>
      </c>
      <c r="U404" s="304">
        <v>90.9</v>
      </c>
      <c r="V404" s="304">
        <v>100</v>
      </c>
      <c r="W404" s="395">
        <v>100</v>
      </c>
      <c r="X404" s="391">
        <v>88.6</v>
      </c>
    </row>
    <row r="405" spans="1:27" ht="13.5" thickBot="1" x14ac:dyDescent="0.25">
      <c r="A405" s="231" t="s">
        <v>8</v>
      </c>
      <c r="B405" s="256"/>
      <c r="C405" s="324">
        <v>4.7E-2</v>
      </c>
      <c r="D405" s="325">
        <v>0.09</v>
      </c>
      <c r="E405" s="407">
        <v>6.2E-2</v>
      </c>
      <c r="F405" s="407">
        <v>0.04</v>
      </c>
      <c r="G405" s="407">
        <v>4.2000000000000003E-2</v>
      </c>
      <c r="H405" s="407">
        <v>8.1000000000000003E-2</v>
      </c>
      <c r="I405" s="412">
        <v>6.7000000000000004E-2</v>
      </c>
      <c r="J405" s="563">
        <v>3.5000000000000003E-2</v>
      </c>
      <c r="K405" s="407">
        <v>4.5999999999999999E-2</v>
      </c>
      <c r="L405" s="407">
        <v>5.2999999999999999E-2</v>
      </c>
      <c r="M405" s="407">
        <v>8.3000000000000004E-2</v>
      </c>
      <c r="N405" s="407">
        <v>6.5000000000000002E-2</v>
      </c>
      <c r="O405" s="407">
        <v>5.1999999999999998E-2</v>
      </c>
      <c r="P405" s="412">
        <v>4.2999999999999997E-2</v>
      </c>
      <c r="Q405" s="563">
        <v>5.0999999999999997E-2</v>
      </c>
      <c r="R405" s="407">
        <v>6.7000000000000004E-2</v>
      </c>
      <c r="S405" s="407">
        <v>6.2E-2</v>
      </c>
      <c r="T405" s="407">
        <v>4.5999999999999999E-2</v>
      </c>
      <c r="U405" s="407">
        <v>4.8000000000000001E-2</v>
      </c>
      <c r="V405" s="407">
        <v>3.5999999999999997E-2</v>
      </c>
      <c r="W405" s="412">
        <v>3.1E-2</v>
      </c>
      <c r="X405" s="413">
        <v>6.2E-2</v>
      </c>
    </row>
    <row r="406" spans="1:27" x14ac:dyDescent="0.2">
      <c r="A406" s="241" t="s">
        <v>1</v>
      </c>
      <c r="B406" s="825"/>
      <c r="C406" s="327">
        <f t="shared" ref="C406:X406" si="92">C403/C402*100-100</f>
        <v>8.047904191616766</v>
      </c>
      <c r="D406" s="328">
        <f t="shared" si="92"/>
        <v>2.8982035928143688</v>
      </c>
      <c r="E406" s="328">
        <f t="shared" si="92"/>
        <v>6.9221556886227518</v>
      </c>
      <c r="F406" s="328">
        <f t="shared" si="92"/>
        <v>4.0958083832335319</v>
      </c>
      <c r="G406" s="328">
        <f t="shared" si="92"/>
        <v>5.9161676646706667</v>
      </c>
      <c r="H406" s="328">
        <f t="shared" si="92"/>
        <v>5.1257485029940142</v>
      </c>
      <c r="I406" s="410">
        <f t="shared" si="92"/>
        <v>6.706586826347305</v>
      </c>
      <c r="J406" s="327">
        <f t="shared" si="92"/>
        <v>2.9940119760479007</v>
      </c>
      <c r="K406" s="328">
        <f t="shared" si="92"/>
        <v>-0.33532934131737591</v>
      </c>
      <c r="L406" s="328">
        <f t="shared" si="92"/>
        <v>2.2514970059880284</v>
      </c>
      <c r="M406" s="328">
        <f t="shared" si="92"/>
        <v>6.2514970059880142</v>
      </c>
      <c r="N406" s="328">
        <f t="shared" si="92"/>
        <v>5.2694610778443121</v>
      </c>
      <c r="O406" s="328">
        <f t="shared" si="92"/>
        <v>4.215568862275461</v>
      </c>
      <c r="P406" s="410">
        <f t="shared" si="92"/>
        <v>3.2814371257485107</v>
      </c>
      <c r="Q406" s="327">
        <f t="shared" si="92"/>
        <v>0.23952095808384399</v>
      </c>
      <c r="R406" s="328">
        <f t="shared" si="92"/>
        <v>3.2335329341317305</v>
      </c>
      <c r="S406" s="328">
        <f t="shared" si="92"/>
        <v>-1.0538922155688653</v>
      </c>
      <c r="T406" s="328">
        <f t="shared" si="92"/>
        <v>-0.91017964071856738</v>
      </c>
      <c r="U406" s="328">
        <f t="shared" si="92"/>
        <v>-1.8203592814371206</v>
      </c>
      <c r="V406" s="328">
        <f t="shared" si="92"/>
        <v>2.3952095808382978E-2</v>
      </c>
      <c r="W406" s="410">
        <f t="shared" si="92"/>
        <v>-1.5808383233532908</v>
      </c>
      <c r="X406" s="411">
        <f t="shared" si="92"/>
        <v>2.9461077844311347</v>
      </c>
    </row>
    <row r="407" spans="1:27" ht="13.5" thickBot="1" x14ac:dyDescent="0.25">
      <c r="A407" s="231" t="s">
        <v>27</v>
      </c>
      <c r="B407" s="256"/>
      <c r="C407" s="220">
        <f t="shared" ref="C407:X407" si="93">C403-C390</f>
        <v>87</v>
      </c>
      <c r="D407" s="221">
        <f t="shared" si="93"/>
        <v>-55</v>
      </c>
      <c r="E407" s="221">
        <f t="shared" si="93"/>
        <v>312</v>
      </c>
      <c r="F407" s="221">
        <f t="shared" si="93"/>
        <v>-32</v>
      </c>
      <c r="G407" s="221">
        <f t="shared" si="93"/>
        <v>181</v>
      </c>
      <c r="H407" s="221">
        <f t="shared" si="93"/>
        <v>185</v>
      </c>
      <c r="I407" s="226">
        <f t="shared" si="93"/>
        <v>-39</v>
      </c>
      <c r="J407" s="220">
        <f t="shared" si="93"/>
        <v>81</v>
      </c>
      <c r="K407" s="221">
        <f t="shared" si="93"/>
        <v>94</v>
      </c>
      <c r="L407" s="221">
        <f t="shared" si="93"/>
        <v>231</v>
      </c>
      <c r="M407" s="221">
        <f t="shared" si="93"/>
        <v>321</v>
      </c>
      <c r="N407" s="221">
        <f t="shared" si="93"/>
        <v>173</v>
      </c>
      <c r="O407" s="221">
        <f t="shared" si="93"/>
        <v>78</v>
      </c>
      <c r="P407" s="226">
        <f t="shared" si="93"/>
        <v>101</v>
      </c>
      <c r="Q407" s="220">
        <f t="shared" si="93"/>
        <v>62</v>
      </c>
      <c r="R407" s="221">
        <f t="shared" si="93"/>
        <v>128</v>
      </c>
      <c r="S407" s="221">
        <f t="shared" si="93"/>
        <v>109</v>
      </c>
      <c r="T407" s="221">
        <f t="shared" si="93"/>
        <v>123</v>
      </c>
      <c r="U407" s="221">
        <f t="shared" si="93"/>
        <v>35</v>
      </c>
      <c r="V407" s="221">
        <f t="shared" si="93"/>
        <v>48</v>
      </c>
      <c r="W407" s="226">
        <f t="shared" si="93"/>
        <v>49</v>
      </c>
      <c r="X407" s="370">
        <f t="shared" si="93"/>
        <v>105</v>
      </c>
    </row>
    <row r="408" spans="1:27" x14ac:dyDescent="0.2">
      <c r="A408" s="267" t="s">
        <v>52</v>
      </c>
      <c r="B408" s="267"/>
      <c r="C408" s="261">
        <v>58</v>
      </c>
      <c r="D408" s="262">
        <v>57</v>
      </c>
      <c r="E408" s="262">
        <v>58</v>
      </c>
      <c r="F408" s="262">
        <v>17</v>
      </c>
      <c r="G408" s="262">
        <v>57</v>
      </c>
      <c r="H408" s="262">
        <v>57</v>
      </c>
      <c r="I408" s="263">
        <v>58</v>
      </c>
      <c r="J408" s="261">
        <v>57</v>
      </c>
      <c r="K408" s="262">
        <v>57</v>
      </c>
      <c r="L408" s="262">
        <v>58</v>
      </c>
      <c r="M408" s="262">
        <v>17</v>
      </c>
      <c r="N408" s="262">
        <v>58</v>
      </c>
      <c r="O408" s="262">
        <v>57</v>
      </c>
      <c r="P408" s="263">
        <v>58</v>
      </c>
      <c r="Q408" s="261">
        <v>57</v>
      </c>
      <c r="R408" s="262">
        <v>58</v>
      </c>
      <c r="S408" s="262">
        <v>57</v>
      </c>
      <c r="T408" s="262">
        <v>18</v>
      </c>
      <c r="U408" s="262">
        <v>58</v>
      </c>
      <c r="V408" s="262">
        <v>58</v>
      </c>
      <c r="W408" s="263">
        <v>58</v>
      </c>
      <c r="X408" s="371">
        <f>SUM(C408:W408)</f>
        <v>1088</v>
      </c>
      <c r="Y408" s="200" t="s">
        <v>56</v>
      </c>
      <c r="Z408" s="265">
        <f>X395-X408</f>
        <v>3</v>
      </c>
      <c r="AA408" s="306">
        <f>Z408/X395</f>
        <v>2.7497708524289641E-3</v>
      </c>
    </row>
    <row r="409" spans="1:27" x14ac:dyDescent="0.2">
      <c r="A409" s="267" t="s">
        <v>28</v>
      </c>
      <c r="B409" s="267"/>
      <c r="C409" s="218">
        <v>146.5</v>
      </c>
      <c r="D409" s="269">
        <v>146.5</v>
      </c>
      <c r="E409" s="269">
        <v>149.5</v>
      </c>
      <c r="F409" s="269">
        <v>146.5</v>
      </c>
      <c r="G409" s="269">
        <v>147.5</v>
      </c>
      <c r="H409" s="269">
        <v>149.5</v>
      </c>
      <c r="I409" s="219">
        <v>146.5</v>
      </c>
      <c r="J409" s="218">
        <v>147.5</v>
      </c>
      <c r="K409" s="269">
        <v>149.5</v>
      </c>
      <c r="L409" s="269">
        <v>148.5</v>
      </c>
      <c r="M409" s="269">
        <v>147</v>
      </c>
      <c r="N409" s="269">
        <v>149.5</v>
      </c>
      <c r="O409" s="269">
        <v>147.5</v>
      </c>
      <c r="P409" s="219">
        <v>146.5</v>
      </c>
      <c r="Q409" s="218">
        <v>149.5</v>
      </c>
      <c r="R409" s="269">
        <v>148</v>
      </c>
      <c r="S409" s="269">
        <v>149.5</v>
      </c>
      <c r="T409" s="269">
        <v>149.5</v>
      </c>
      <c r="U409" s="269">
        <v>150</v>
      </c>
      <c r="V409" s="269">
        <v>149.5</v>
      </c>
      <c r="W409" s="219">
        <v>149.5</v>
      </c>
      <c r="X409" s="331"/>
      <c r="Y409" s="200" t="s">
        <v>57</v>
      </c>
      <c r="Z409" s="200">
        <v>148.54</v>
      </c>
    </row>
    <row r="410" spans="1:27" ht="13.5" thickBot="1" x14ac:dyDescent="0.25">
      <c r="A410" s="268" t="s">
        <v>26</v>
      </c>
      <c r="B410" s="268"/>
      <c r="C410" s="550">
        <f t="shared" ref="C410:W410" si="94">C409-C396</f>
        <v>0</v>
      </c>
      <c r="D410" s="551">
        <f t="shared" si="94"/>
        <v>0</v>
      </c>
      <c r="E410" s="551">
        <f t="shared" si="94"/>
        <v>0</v>
      </c>
      <c r="F410" s="551">
        <f t="shared" si="94"/>
        <v>0</v>
      </c>
      <c r="G410" s="551">
        <f t="shared" si="94"/>
        <v>0</v>
      </c>
      <c r="H410" s="551">
        <f t="shared" si="94"/>
        <v>0</v>
      </c>
      <c r="I410" s="533">
        <f t="shared" si="94"/>
        <v>0</v>
      </c>
      <c r="J410" s="550">
        <f t="shared" si="94"/>
        <v>0</v>
      </c>
      <c r="K410" s="551">
        <f t="shared" si="94"/>
        <v>0</v>
      </c>
      <c r="L410" s="551">
        <f t="shared" si="94"/>
        <v>0</v>
      </c>
      <c r="M410" s="551">
        <f t="shared" si="94"/>
        <v>0</v>
      </c>
      <c r="N410" s="551">
        <f t="shared" si="94"/>
        <v>0</v>
      </c>
      <c r="O410" s="551">
        <f t="shared" si="94"/>
        <v>0</v>
      </c>
      <c r="P410" s="533">
        <f t="shared" si="94"/>
        <v>0</v>
      </c>
      <c r="Q410" s="550">
        <f t="shared" si="94"/>
        <v>0</v>
      </c>
      <c r="R410" s="551">
        <f t="shared" si="94"/>
        <v>0</v>
      </c>
      <c r="S410" s="551">
        <f t="shared" si="94"/>
        <v>0</v>
      </c>
      <c r="T410" s="551">
        <f t="shared" si="94"/>
        <v>0</v>
      </c>
      <c r="U410" s="551">
        <f t="shared" si="94"/>
        <v>0</v>
      </c>
      <c r="V410" s="551">
        <f t="shared" si="94"/>
        <v>0</v>
      </c>
      <c r="W410" s="533">
        <f t="shared" si="94"/>
        <v>0</v>
      </c>
      <c r="X410" s="333"/>
      <c r="Y410" s="200" t="s">
        <v>26</v>
      </c>
      <c r="Z410" s="200">
        <f>Z409-Z396</f>
        <v>0.12999999999999545</v>
      </c>
    </row>
    <row r="412" spans="1:27" ht="13.5" thickBot="1" x14ac:dyDescent="0.25"/>
    <row r="413" spans="1:27" ht="13.5" thickBot="1" x14ac:dyDescent="0.25">
      <c r="A413" s="272" t="s">
        <v>247</v>
      </c>
      <c r="B413" s="230"/>
      <c r="C413" s="934" t="s">
        <v>53</v>
      </c>
      <c r="D413" s="935"/>
      <c r="E413" s="935"/>
      <c r="F413" s="935"/>
      <c r="G413" s="935"/>
      <c r="H413" s="935"/>
      <c r="I413" s="936"/>
      <c r="J413" s="934" t="s">
        <v>114</v>
      </c>
      <c r="K413" s="935"/>
      <c r="L413" s="935"/>
      <c r="M413" s="935"/>
      <c r="N413" s="935"/>
      <c r="O413" s="935"/>
      <c r="P413" s="936"/>
      <c r="Q413" s="934" t="s">
        <v>63</v>
      </c>
      <c r="R413" s="935"/>
      <c r="S413" s="935"/>
      <c r="T413" s="935"/>
      <c r="U413" s="935"/>
      <c r="V413" s="935"/>
      <c r="W413" s="936"/>
      <c r="X413" s="1052" t="s">
        <v>0</v>
      </c>
    </row>
    <row r="414" spans="1:27" ht="13.5" thickBot="1" x14ac:dyDescent="0.25">
      <c r="A414" s="231" t="s">
        <v>54</v>
      </c>
      <c r="B414" s="267"/>
      <c r="C414" s="700">
        <v>1</v>
      </c>
      <c r="D414" s="701">
        <v>2</v>
      </c>
      <c r="E414" s="701">
        <v>3</v>
      </c>
      <c r="F414" s="701">
        <v>4</v>
      </c>
      <c r="G414" s="701">
        <v>5</v>
      </c>
      <c r="H414" s="701">
        <v>6</v>
      </c>
      <c r="I414" s="702">
        <v>7</v>
      </c>
      <c r="J414" s="700">
        <v>1</v>
      </c>
      <c r="K414" s="701">
        <v>2</v>
      </c>
      <c r="L414" s="701">
        <v>3</v>
      </c>
      <c r="M414" s="701">
        <v>4</v>
      </c>
      <c r="N414" s="701">
        <v>5</v>
      </c>
      <c r="O414" s="701">
        <v>6</v>
      </c>
      <c r="P414" s="702">
        <v>7</v>
      </c>
      <c r="Q414" s="700">
        <v>1</v>
      </c>
      <c r="R414" s="701">
        <v>2</v>
      </c>
      <c r="S414" s="701">
        <v>3</v>
      </c>
      <c r="T414" s="701">
        <v>4</v>
      </c>
      <c r="U414" s="701">
        <v>5</v>
      </c>
      <c r="V414" s="701">
        <v>6</v>
      </c>
      <c r="W414" s="702">
        <v>7</v>
      </c>
      <c r="X414" s="1053"/>
    </row>
    <row r="415" spans="1:27" x14ac:dyDescent="0.2">
      <c r="A415" s="236" t="s">
        <v>3</v>
      </c>
      <c r="B415" s="826"/>
      <c r="C415" s="703">
        <v>4190</v>
      </c>
      <c r="D415" s="704">
        <v>4190</v>
      </c>
      <c r="E415" s="704">
        <v>4190</v>
      </c>
      <c r="F415" s="704">
        <v>4190</v>
      </c>
      <c r="G415" s="704">
        <v>4190</v>
      </c>
      <c r="H415" s="704">
        <v>4190</v>
      </c>
      <c r="I415" s="708">
        <v>4190</v>
      </c>
      <c r="J415" s="703">
        <v>4190</v>
      </c>
      <c r="K415" s="704">
        <v>4190</v>
      </c>
      <c r="L415" s="704">
        <v>4190</v>
      </c>
      <c r="M415" s="704">
        <v>4190</v>
      </c>
      <c r="N415" s="704">
        <v>4190</v>
      </c>
      <c r="O415" s="704">
        <v>4190</v>
      </c>
      <c r="P415" s="705">
        <v>4190</v>
      </c>
      <c r="Q415" s="710">
        <v>4190</v>
      </c>
      <c r="R415" s="704">
        <v>4190</v>
      </c>
      <c r="S415" s="704">
        <v>4190</v>
      </c>
      <c r="T415" s="704">
        <v>4190</v>
      </c>
      <c r="U415" s="704">
        <v>4190</v>
      </c>
      <c r="V415" s="704">
        <v>4190</v>
      </c>
      <c r="W415" s="705">
        <v>4190</v>
      </c>
      <c r="X415" s="699">
        <v>4190</v>
      </c>
    </row>
    <row r="416" spans="1:27" x14ac:dyDescent="0.2">
      <c r="A416" s="241" t="s">
        <v>6</v>
      </c>
      <c r="B416" s="241"/>
      <c r="C416" s="300">
        <v>4440</v>
      </c>
      <c r="D416" s="301">
        <v>4397</v>
      </c>
      <c r="E416" s="301">
        <v>4503</v>
      </c>
      <c r="F416" s="301">
        <v>4476</v>
      </c>
      <c r="G416" s="301">
        <v>4488</v>
      </c>
      <c r="H416" s="301">
        <v>4443</v>
      </c>
      <c r="I416" s="345">
        <v>4449</v>
      </c>
      <c r="J416" s="300">
        <v>4346</v>
      </c>
      <c r="K416" s="301">
        <v>4221</v>
      </c>
      <c r="L416" s="301">
        <v>4254</v>
      </c>
      <c r="M416" s="301">
        <v>4492</v>
      </c>
      <c r="N416" s="301">
        <v>4359</v>
      </c>
      <c r="O416" s="301">
        <v>4402</v>
      </c>
      <c r="P416" s="394">
        <v>4312</v>
      </c>
      <c r="Q416" s="711">
        <v>4244</v>
      </c>
      <c r="R416" s="301">
        <v>4140</v>
      </c>
      <c r="S416" s="301">
        <v>4032</v>
      </c>
      <c r="T416" s="301">
        <v>4085</v>
      </c>
      <c r="U416" s="301">
        <v>4086</v>
      </c>
      <c r="V416" s="301">
        <v>4204</v>
      </c>
      <c r="W416" s="394">
        <v>4230</v>
      </c>
      <c r="X416" s="390">
        <v>4315</v>
      </c>
    </row>
    <row r="417" spans="1:27" x14ac:dyDescent="0.2">
      <c r="A417" s="231" t="s">
        <v>7</v>
      </c>
      <c r="B417" s="231"/>
      <c r="C417" s="302">
        <v>100</v>
      </c>
      <c r="D417" s="303">
        <v>84.6</v>
      </c>
      <c r="E417" s="304">
        <v>100</v>
      </c>
      <c r="F417" s="304">
        <v>75</v>
      </c>
      <c r="G417" s="304">
        <v>84.6</v>
      </c>
      <c r="H417" s="304">
        <v>91.7</v>
      </c>
      <c r="I417" s="346">
        <v>92.3</v>
      </c>
      <c r="J417" s="548">
        <v>100</v>
      </c>
      <c r="K417" s="304">
        <v>100</v>
      </c>
      <c r="L417" s="304">
        <v>90.9</v>
      </c>
      <c r="M417" s="304">
        <v>100</v>
      </c>
      <c r="N417" s="304">
        <v>75</v>
      </c>
      <c r="O417" s="304">
        <v>90.9</v>
      </c>
      <c r="P417" s="395">
        <v>81.8</v>
      </c>
      <c r="Q417" s="712">
        <v>100</v>
      </c>
      <c r="R417" s="304">
        <v>100</v>
      </c>
      <c r="S417" s="304">
        <v>72.7</v>
      </c>
      <c r="T417" s="304">
        <v>100</v>
      </c>
      <c r="U417" s="304">
        <v>90.9</v>
      </c>
      <c r="V417" s="304">
        <v>100</v>
      </c>
      <c r="W417" s="395">
        <v>100</v>
      </c>
      <c r="X417" s="391">
        <v>90.2</v>
      </c>
    </row>
    <row r="418" spans="1:27" ht="13.5" thickBot="1" x14ac:dyDescent="0.25">
      <c r="A418" s="231" t="s">
        <v>8</v>
      </c>
      <c r="B418" s="256"/>
      <c r="C418" s="679">
        <v>4.2999999999999997E-2</v>
      </c>
      <c r="D418" s="680">
        <v>6.3E-2</v>
      </c>
      <c r="E418" s="706">
        <v>4.3999999999999997E-2</v>
      </c>
      <c r="F418" s="706">
        <v>8</v>
      </c>
      <c r="G418" s="706">
        <v>6.0999999999999999E-2</v>
      </c>
      <c r="H418" s="706">
        <v>7.3999999999999996E-2</v>
      </c>
      <c r="I418" s="709">
        <v>5.6000000000000001E-2</v>
      </c>
      <c r="J418" s="714">
        <v>4.2999999999999997E-2</v>
      </c>
      <c r="K418" s="706">
        <v>5.2999999999999999E-2</v>
      </c>
      <c r="L418" s="706">
        <v>6.8000000000000005E-2</v>
      </c>
      <c r="M418" s="706">
        <v>6.0999999999999999E-2</v>
      </c>
      <c r="N418" s="706">
        <v>8.3000000000000004E-2</v>
      </c>
      <c r="O418" s="706">
        <v>4.7E-2</v>
      </c>
      <c r="P418" s="707">
        <v>8.5000000000000006E-2</v>
      </c>
      <c r="Q418" s="713">
        <v>0.05</v>
      </c>
      <c r="R418" s="706">
        <v>5.0999999999999997E-2</v>
      </c>
      <c r="S418" s="706">
        <v>7.4999999999999997E-2</v>
      </c>
      <c r="T418" s="706">
        <v>3.5000000000000003E-2</v>
      </c>
      <c r="U418" s="706">
        <v>5.7000000000000002E-2</v>
      </c>
      <c r="V418" s="706">
        <v>5.8000000000000003E-2</v>
      </c>
      <c r="W418" s="707">
        <v>6.4000000000000001E-2</v>
      </c>
      <c r="X418" s="413">
        <v>6.7000000000000004E-2</v>
      </c>
    </row>
    <row r="419" spans="1:27" x14ac:dyDescent="0.2">
      <c r="A419" s="241" t="s">
        <v>1</v>
      </c>
      <c r="B419" s="825"/>
      <c r="C419" s="690">
        <f t="shared" ref="C419:X419" si="95">C416/C415*100-100</f>
        <v>5.9665871121718368</v>
      </c>
      <c r="D419" s="691">
        <f t="shared" si="95"/>
        <v>4.9403341288782912</v>
      </c>
      <c r="E419" s="691">
        <f t="shared" si="95"/>
        <v>7.4701670644391527</v>
      </c>
      <c r="F419" s="691">
        <f t="shared" si="95"/>
        <v>6.8257756563245806</v>
      </c>
      <c r="G419" s="691">
        <f t="shared" si="95"/>
        <v>7.1121718377088285</v>
      </c>
      <c r="H419" s="691">
        <f t="shared" si="95"/>
        <v>6.0381861575178988</v>
      </c>
      <c r="I419" s="692">
        <f t="shared" si="95"/>
        <v>6.1813842482100227</v>
      </c>
      <c r="J419" s="690">
        <f t="shared" si="95"/>
        <v>3.7231503579952232</v>
      </c>
      <c r="K419" s="691">
        <f t="shared" si="95"/>
        <v>0.73985680190931191</v>
      </c>
      <c r="L419" s="691">
        <f t="shared" si="95"/>
        <v>1.5274463007159937</v>
      </c>
      <c r="M419" s="691">
        <f t="shared" si="95"/>
        <v>7.2076372315035684</v>
      </c>
      <c r="N419" s="691">
        <f t="shared" si="95"/>
        <v>4.0334128878281632</v>
      </c>
      <c r="O419" s="691">
        <f t="shared" si="95"/>
        <v>5.0596658711217231</v>
      </c>
      <c r="P419" s="692">
        <f t="shared" si="95"/>
        <v>2.9116945107398493</v>
      </c>
      <c r="Q419" s="690">
        <f t="shared" si="95"/>
        <v>1.2887828162291015</v>
      </c>
      <c r="R419" s="691">
        <f t="shared" si="95"/>
        <v>-1.1933174224343759</v>
      </c>
      <c r="S419" s="691">
        <f t="shared" si="95"/>
        <v>-3.7708830548926073</v>
      </c>
      <c r="T419" s="691">
        <f t="shared" si="95"/>
        <v>-2.5059665871121695</v>
      </c>
      <c r="U419" s="691">
        <f t="shared" si="95"/>
        <v>-2.4821002386634916</v>
      </c>
      <c r="V419" s="691">
        <f t="shared" si="95"/>
        <v>0.33412887828161786</v>
      </c>
      <c r="W419" s="692">
        <f t="shared" si="95"/>
        <v>0.95465393794749787</v>
      </c>
      <c r="X419" s="411">
        <f t="shared" si="95"/>
        <v>2.9832935560859113</v>
      </c>
    </row>
    <row r="420" spans="1:27" ht="13.5" thickBot="1" x14ac:dyDescent="0.25">
      <c r="A420" s="231" t="s">
        <v>27</v>
      </c>
      <c r="B420" s="256"/>
      <c r="C420" s="220">
        <f t="shared" ref="C420:X420" si="96">C416-C403</f>
        <v>-71</v>
      </c>
      <c r="D420" s="221">
        <f t="shared" si="96"/>
        <v>101</v>
      </c>
      <c r="E420" s="221">
        <f t="shared" si="96"/>
        <v>39</v>
      </c>
      <c r="F420" s="221">
        <f t="shared" si="96"/>
        <v>130</v>
      </c>
      <c r="G420" s="221">
        <f t="shared" si="96"/>
        <v>66</v>
      </c>
      <c r="H420" s="221">
        <f t="shared" si="96"/>
        <v>54</v>
      </c>
      <c r="I420" s="226">
        <f t="shared" si="96"/>
        <v>-6</v>
      </c>
      <c r="J420" s="220">
        <f t="shared" si="96"/>
        <v>46</v>
      </c>
      <c r="K420" s="221">
        <f t="shared" si="96"/>
        <v>60</v>
      </c>
      <c r="L420" s="221">
        <f t="shared" si="96"/>
        <v>-15</v>
      </c>
      <c r="M420" s="221">
        <f t="shared" si="96"/>
        <v>56</v>
      </c>
      <c r="N420" s="221">
        <f t="shared" si="96"/>
        <v>-36</v>
      </c>
      <c r="O420" s="221">
        <f t="shared" si="96"/>
        <v>51</v>
      </c>
      <c r="P420" s="226">
        <f t="shared" si="96"/>
        <v>0</v>
      </c>
      <c r="Q420" s="220">
        <f t="shared" si="96"/>
        <v>59</v>
      </c>
      <c r="R420" s="221">
        <f t="shared" si="96"/>
        <v>-170</v>
      </c>
      <c r="S420" s="221">
        <f t="shared" si="96"/>
        <v>-99</v>
      </c>
      <c r="T420" s="221">
        <f t="shared" si="96"/>
        <v>-52</v>
      </c>
      <c r="U420" s="221">
        <f t="shared" si="96"/>
        <v>-13</v>
      </c>
      <c r="V420" s="221">
        <f t="shared" si="96"/>
        <v>28</v>
      </c>
      <c r="W420" s="226">
        <f t="shared" si="96"/>
        <v>121</v>
      </c>
      <c r="X420" s="370">
        <f t="shared" si="96"/>
        <v>17</v>
      </c>
    </row>
    <row r="421" spans="1:27" x14ac:dyDescent="0.2">
      <c r="A421" s="267" t="s">
        <v>52</v>
      </c>
      <c r="B421" s="267"/>
      <c r="C421" s="261">
        <v>58</v>
      </c>
      <c r="D421" s="262">
        <v>57</v>
      </c>
      <c r="E421" s="262">
        <v>58</v>
      </c>
      <c r="F421" s="262">
        <v>17</v>
      </c>
      <c r="G421" s="262">
        <v>57</v>
      </c>
      <c r="H421" s="262">
        <v>57</v>
      </c>
      <c r="I421" s="263">
        <v>58</v>
      </c>
      <c r="J421" s="261">
        <v>57</v>
      </c>
      <c r="K421" s="262">
        <v>57</v>
      </c>
      <c r="L421" s="262">
        <v>58</v>
      </c>
      <c r="M421" s="262">
        <v>17</v>
      </c>
      <c r="N421" s="262">
        <v>58</v>
      </c>
      <c r="O421" s="262">
        <v>57</v>
      </c>
      <c r="P421" s="263">
        <v>58</v>
      </c>
      <c r="Q421" s="261">
        <v>57</v>
      </c>
      <c r="R421" s="262">
        <v>58</v>
      </c>
      <c r="S421" s="262">
        <v>57</v>
      </c>
      <c r="T421" s="262">
        <v>18</v>
      </c>
      <c r="U421" s="262">
        <v>58</v>
      </c>
      <c r="V421" s="262">
        <v>58</v>
      </c>
      <c r="W421" s="263">
        <v>58</v>
      </c>
      <c r="X421" s="371">
        <f>SUM(C421:W421)</f>
        <v>1088</v>
      </c>
      <c r="Y421" s="200" t="s">
        <v>56</v>
      </c>
      <c r="Z421" s="265">
        <f>X408-X421</f>
        <v>0</v>
      </c>
      <c r="AA421" s="306">
        <f>Z421/X408</f>
        <v>0</v>
      </c>
    </row>
    <row r="422" spans="1:27" x14ac:dyDescent="0.2">
      <c r="A422" s="267" t="s">
        <v>28</v>
      </c>
      <c r="B422" s="267"/>
      <c r="C422" s="218">
        <v>147.5</v>
      </c>
      <c r="D422" s="269">
        <v>147.5</v>
      </c>
      <c r="E422" s="269">
        <v>150</v>
      </c>
      <c r="F422" s="269">
        <v>147.5</v>
      </c>
      <c r="G422" s="269">
        <v>148</v>
      </c>
      <c r="H422" s="269">
        <v>150</v>
      </c>
      <c r="I422" s="219">
        <v>147.5</v>
      </c>
      <c r="J422" s="218">
        <v>148</v>
      </c>
      <c r="K422" s="269">
        <v>150</v>
      </c>
      <c r="L422" s="269">
        <v>149</v>
      </c>
      <c r="M422" s="269">
        <v>147.5</v>
      </c>
      <c r="N422" s="269">
        <v>150</v>
      </c>
      <c r="O422" s="269">
        <v>148</v>
      </c>
      <c r="P422" s="219">
        <v>147.5</v>
      </c>
      <c r="Q422" s="218">
        <v>150</v>
      </c>
      <c r="R422" s="269">
        <v>149</v>
      </c>
      <c r="S422" s="269">
        <v>150.5</v>
      </c>
      <c r="T422" s="269">
        <v>150.5</v>
      </c>
      <c r="U422" s="269">
        <v>151</v>
      </c>
      <c r="V422" s="269">
        <v>150.5</v>
      </c>
      <c r="W422" s="219">
        <v>150</v>
      </c>
      <c r="X422" s="331"/>
      <c r="Y422" s="200" t="s">
        <v>57</v>
      </c>
      <c r="Z422" s="200">
        <v>148.41</v>
      </c>
    </row>
    <row r="423" spans="1:27" ht="13.5" thickBot="1" x14ac:dyDescent="0.25">
      <c r="A423" s="268" t="s">
        <v>26</v>
      </c>
      <c r="B423" s="268"/>
      <c r="C423" s="550">
        <f t="shared" ref="C423:Q423" si="97">C422-C409</f>
        <v>1</v>
      </c>
      <c r="D423" s="551">
        <f t="shared" si="97"/>
        <v>1</v>
      </c>
      <c r="E423" s="551">
        <f t="shared" si="97"/>
        <v>0.5</v>
      </c>
      <c r="F423" s="551">
        <f t="shared" si="97"/>
        <v>1</v>
      </c>
      <c r="G423" s="551">
        <f t="shared" si="97"/>
        <v>0.5</v>
      </c>
      <c r="H423" s="551">
        <f t="shared" si="97"/>
        <v>0.5</v>
      </c>
      <c r="I423" s="533">
        <f t="shared" si="97"/>
        <v>1</v>
      </c>
      <c r="J423" s="550">
        <f t="shared" si="97"/>
        <v>0.5</v>
      </c>
      <c r="K423" s="551">
        <f t="shared" si="97"/>
        <v>0.5</v>
      </c>
      <c r="L423" s="551">
        <f t="shared" si="97"/>
        <v>0.5</v>
      </c>
      <c r="M423" s="551">
        <f t="shared" si="97"/>
        <v>0.5</v>
      </c>
      <c r="N423" s="551">
        <f t="shared" si="97"/>
        <v>0.5</v>
      </c>
      <c r="O423" s="551">
        <f t="shared" si="97"/>
        <v>0.5</v>
      </c>
      <c r="P423" s="533">
        <f t="shared" si="97"/>
        <v>1</v>
      </c>
      <c r="Q423" s="550">
        <f t="shared" si="97"/>
        <v>0.5</v>
      </c>
      <c r="R423" s="551">
        <f t="shared" ref="R423:W423" si="98">R422-R409</f>
        <v>1</v>
      </c>
      <c r="S423" s="551">
        <f t="shared" si="98"/>
        <v>1</v>
      </c>
      <c r="T423" s="551">
        <f t="shared" si="98"/>
        <v>1</v>
      </c>
      <c r="U423" s="551">
        <f t="shared" si="98"/>
        <v>1</v>
      </c>
      <c r="V423" s="551">
        <f t="shared" si="98"/>
        <v>1</v>
      </c>
      <c r="W423" s="533">
        <f t="shared" si="98"/>
        <v>0.5</v>
      </c>
      <c r="X423" s="333"/>
      <c r="Y423" s="200" t="s">
        <v>26</v>
      </c>
      <c r="Z423" s="200">
        <f>Z422-Z409</f>
        <v>-0.12999999999999545</v>
      </c>
    </row>
    <row r="425" spans="1:27" ht="13.5" thickBot="1" x14ac:dyDescent="0.25"/>
    <row r="426" spans="1:27" ht="13.5" thickBot="1" x14ac:dyDescent="0.25">
      <c r="A426" s="272" t="s">
        <v>248</v>
      </c>
      <c r="B426" s="230"/>
      <c r="C426" s="934" t="s">
        <v>53</v>
      </c>
      <c r="D426" s="935"/>
      <c r="E426" s="935"/>
      <c r="F426" s="935"/>
      <c r="G426" s="935"/>
      <c r="H426" s="935"/>
      <c r="I426" s="936"/>
      <c r="J426" s="934" t="s">
        <v>114</v>
      </c>
      <c r="K426" s="935"/>
      <c r="L426" s="935"/>
      <c r="M426" s="935"/>
      <c r="N426" s="935"/>
      <c r="O426" s="935"/>
      <c r="P426" s="936"/>
      <c r="Q426" s="934" t="s">
        <v>63</v>
      </c>
      <c r="R426" s="935"/>
      <c r="S426" s="935"/>
      <c r="T426" s="935"/>
      <c r="U426" s="935"/>
      <c r="V426" s="935"/>
      <c r="W426" s="936"/>
      <c r="X426" s="1052" t="s">
        <v>0</v>
      </c>
      <c r="Y426" s="200">
        <v>250</v>
      </c>
    </row>
    <row r="427" spans="1:27" ht="13.5" thickBot="1" x14ac:dyDescent="0.25">
      <c r="A427" s="231" t="s">
        <v>54</v>
      </c>
      <c r="B427" s="267"/>
      <c r="C427" s="700">
        <v>1</v>
      </c>
      <c r="D427" s="701">
        <v>2</v>
      </c>
      <c r="E427" s="701">
        <v>3</v>
      </c>
      <c r="F427" s="701">
        <v>4</v>
      </c>
      <c r="G427" s="701">
        <v>5</v>
      </c>
      <c r="H427" s="701">
        <v>6</v>
      </c>
      <c r="I427" s="702">
        <v>7</v>
      </c>
      <c r="J427" s="700">
        <v>1</v>
      </c>
      <c r="K427" s="701">
        <v>2</v>
      </c>
      <c r="L427" s="701">
        <v>3</v>
      </c>
      <c r="M427" s="701">
        <v>4</v>
      </c>
      <c r="N427" s="701">
        <v>5</v>
      </c>
      <c r="O427" s="701">
        <v>6</v>
      </c>
      <c r="P427" s="702">
        <v>7</v>
      </c>
      <c r="Q427" s="700">
        <v>1</v>
      </c>
      <c r="R427" s="701">
        <v>2</v>
      </c>
      <c r="S427" s="701">
        <v>3</v>
      </c>
      <c r="T427" s="701">
        <v>4</v>
      </c>
      <c r="U427" s="701">
        <v>5</v>
      </c>
      <c r="V427" s="701">
        <v>6</v>
      </c>
      <c r="W427" s="702">
        <v>7</v>
      </c>
      <c r="X427" s="1053"/>
    </row>
    <row r="428" spans="1:27" x14ac:dyDescent="0.2">
      <c r="A428" s="236" t="s">
        <v>3</v>
      </c>
      <c r="B428" s="826"/>
      <c r="C428" s="703">
        <v>4205</v>
      </c>
      <c r="D428" s="704">
        <v>4205</v>
      </c>
      <c r="E428" s="704">
        <v>4205</v>
      </c>
      <c r="F428" s="704">
        <v>4205</v>
      </c>
      <c r="G428" s="704">
        <v>4205</v>
      </c>
      <c r="H428" s="704">
        <v>4205</v>
      </c>
      <c r="I428" s="708">
        <v>4205</v>
      </c>
      <c r="J428" s="703">
        <v>4205</v>
      </c>
      <c r="K428" s="704">
        <v>4205</v>
      </c>
      <c r="L428" s="704">
        <v>4205</v>
      </c>
      <c r="M428" s="704">
        <v>4205</v>
      </c>
      <c r="N428" s="704">
        <v>4205</v>
      </c>
      <c r="O428" s="704">
        <v>4205</v>
      </c>
      <c r="P428" s="705">
        <v>4205</v>
      </c>
      <c r="Q428" s="710">
        <v>4205</v>
      </c>
      <c r="R428" s="704">
        <v>4205</v>
      </c>
      <c r="S428" s="704">
        <v>4205</v>
      </c>
      <c r="T428" s="704">
        <v>4205</v>
      </c>
      <c r="U428" s="704">
        <v>4205</v>
      </c>
      <c r="V428" s="704">
        <v>4205</v>
      </c>
      <c r="W428" s="705">
        <v>4205</v>
      </c>
      <c r="X428" s="699">
        <v>4205</v>
      </c>
    </row>
    <row r="429" spans="1:27" x14ac:dyDescent="0.2">
      <c r="A429" s="241" t="s">
        <v>6</v>
      </c>
      <c r="B429" s="241"/>
      <c r="C429" s="300">
        <v>4497</v>
      </c>
      <c r="D429" s="301">
        <v>4394</v>
      </c>
      <c r="E429" s="301">
        <v>4396</v>
      </c>
      <c r="F429" s="301">
        <v>4636</v>
      </c>
      <c r="G429" s="301">
        <v>4490</v>
      </c>
      <c r="H429" s="301">
        <v>4407</v>
      </c>
      <c r="I429" s="345">
        <v>4544</v>
      </c>
      <c r="J429" s="300">
        <v>4330</v>
      </c>
      <c r="K429" s="301">
        <v>4367</v>
      </c>
      <c r="L429" s="301">
        <v>4342</v>
      </c>
      <c r="M429" s="301">
        <v>4247</v>
      </c>
      <c r="N429" s="301">
        <v>4406</v>
      </c>
      <c r="O429" s="301">
        <v>4126</v>
      </c>
      <c r="P429" s="394">
        <v>4465</v>
      </c>
      <c r="Q429" s="711">
        <v>4280</v>
      </c>
      <c r="R429" s="301">
        <v>4434</v>
      </c>
      <c r="S429" s="301">
        <v>4213</v>
      </c>
      <c r="T429" s="301">
        <v>4307</v>
      </c>
      <c r="U429" s="301">
        <v>4300</v>
      </c>
      <c r="V429" s="301">
        <v>4364</v>
      </c>
      <c r="W429" s="394">
        <v>4282</v>
      </c>
      <c r="X429" s="390">
        <v>4372</v>
      </c>
    </row>
    <row r="430" spans="1:27" x14ac:dyDescent="0.2">
      <c r="A430" s="231" t="s">
        <v>7</v>
      </c>
      <c r="B430" s="231"/>
      <c r="C430" s="302">
        <v>92.9</v>
      </c>
      <c r="D430" s="303">
        <v>86.7</v>
      </c>
      <c r="E430" s="304">
        <v>100</v>
      </c>
      <c r="F430" s="304">
        <v>100</v>
      </c>
      <c r="G430" s="304">
        <v>100</v>
      </c>
      <c r="H430" s="304">
        <v>84.6</v>
      </c>
      <c r="I430" s="346">
        <v>100</v>
      </c>
      <c r="J430" s="548">
        <v>100</v>
      </c>
      <c r="K430" s="304">
        <v>91.7</v>
      </c>
      <c r="L430" s="304">
        <v>92.3</v>
      </c>
      <c r="M430" s="304">
        <v>100</v>
      </c>
      <c r="N430" s="304">
        <v>100</v>
      </c>
      <c r="O430" s="304">
        <v>76.900000000000006</v>
      </c>
      <c r="P430" s="395">
        <v>92.3</v>
      </c>
      <c r="Q430" s="712">
        <v>100</v>
      </c>
      <c r="R430" s="304">
        <v>92.3</v>
      </c>
      <c r="S430" s="304">
        <v>100</v>
      </c>
      <c r="T430" s="304">
        <v>75</v>
      </c>
      <c r="U430" s="304">
        <v>92.3</v>
      </c>
      <c r="V430" s="304">
        <v>100</v>
      </c>
      <c r="W430" s="395">
        <v>92.3</v>
      </c>
      <c r="X430" s="391">
        <v>90.4</v>
      </c>
    </row>
    <row r="431" spans="1:27" ht="13.5" thickBot="1" x14ac:dyDescent="0.25">
      <c r="A431" s="231" t="s">
        <v>8</v>
      </c>
      <c r="B431" s="256"/>
      <c r="C431" s="679">
        <v>5.5E-2</v>
      </c>
      <c r="D431" s="680">
        <v>6.7000000000000004E-2</v>
      </c>
      <c r="E431" s="706">
        <v>4.1000000000000002E-2</v>
      </c>
      <c r="F431" s="706">
        <v>7.1999999999999995E-2</v>
      </c>
      <c r="G431" s="706">
        <v>4.8000000000000001E-2</v>
      </c>
      <c r="H431" s="706">
        <v>6.9000000000000006E-2</v>
      </c>
      <c r="I431" s="709">
        <v>6.4000000000000001E-2</v>
      </c>
      <c r="J431" s="714">
        <v>4.8000000000000001E-2</v>
      </c>
      <c r="K431" s="706">
        <v>5.3999999999999999E-2</v>
      </c>
      <c r="L431" s="706">
        <v>0.08</v>
      </c>
      <c r="M431" s="706">
        <v>3.4000000000000002E-2</v>
      </c>
      <c r="N431" s="706">
        <v>5.2999999999999999E-2</v>
      </c>
      <c r="O431" s="706">
        <v>6.7000000000000004E-2</v>
      </c>
      <c r="P431" s="707">
        <v>5.0999999999999997E-2</v>
      </c>
      <c r="Q431" s="713">
        <v>5.2999999999999999E-2</v>
      </c>
      <c r="R431" s="706">
        <v>5.5E-2</v>
      </c>
      <c r="S431" s="706">
        <v>4.5999999999999999E-2</v>
      </c>
      <c r="T431" s="706">
        <v>0.09</v>
      </c>
      <c r="U431" s="706">
        <v>0.05</v>
      </c>
      <c r="V431" s="706">
        <v>4.2999999999999997E-2</v>
      </c>
      <c r="W431" s="707">
        <v>6.7000000000000004E-2</v>
      </c>
      <c r="X431" s="413">
        <v>6.0999999999999999E-2</v>
      </c>
    </row>
    <row r="432" spans="1:27" x14ac:dyDescent="0.2">
      <c r="A432" s="241" t="s">
        <v>1</v>
      </c>
      <c r="B432" s="825"/>
      <c r="C432" s="690">
        <f t="shared" ref="C432:X432" si="99">C429/C428*100-100</f>
        <v>6.9441141498216297</v>
      </c>
      <c r="D432" s="691">
        <f t="shared" si="99"/>
        <v>4.4946492271105853</v>
      </c>
      <c r="E432" s="691">
        <f t="shared" si="99"/>
        <v>4.5422116527942933</v>
      </c>
      <c r="F432" s="691">
        <f t="shared" si="99"/>
        <v>10.249702734839474</v>
      </c>
      <c r="G432" s="691">
        <f t="shared" si="99"/>
        <v>6.7776456599286661</v>
      </c>
      <c r="H432" s="691">
        <f t="shared" si="99"/>
        <v>4.8038049940547012</v>
      </c>
      <c r="I432" s="692">
        <f t="shared" si="99"/>
        <v>8.0618311533888374</v>
      </c>
      <c r="J432" s="690">
        <f t="shared" si="99"/>
        <v>2.9726516052318601</v>
      </c>
      <c r="K432" s="691">
        <f t="shared" si="99"/>
        <v>3.8525564803804997</v>
      </c>
      <c r="L432" s="691">
        <f t="shared" si="99"/>
        <v>3.258026159334122</v>
      </c>
      <c r="M432" s="691">
        <f t="shared" si="99"/>
        <v>0.99881093935789522</v>
      </c>
      <c r="N432" s="691">
        <f t="shared" si="99"/>
        <v>4.7800237812128472</v>
      </c>
      <c r="O432" s="691">
        <f t="shared" si="99"/>
        <v>-1.8787158145065348</v>
      </c>
      <c r="P432" s="692">
        <f t="shared" si="99"/>
        <v>6.1831153388822742</v>
      </c>
      <c r="Q432" s="690">
        <f t="shared" si="99"/>
        <v>1.7835909631391189</v>
      </c>
      <c r="R432" s="691">
        <f t="shared" si="99"/>
        <v>5.4458977407847868</v>
      </c>
      <c r="S432" s="691">
        <f t="shared" si="99"/>
        <v>0.19024970273484598</v>
      </c>
      <c r="T432" s="691">
        <f t="shared" si="99"/>
        <v>2.4256837098691904</v>
      </c>
      <c r="U432" s="691">
        <f t="shared" si="99"/>
        <v>2.2592152199762268</v>
      </c>
      <c r="V432" s="691">
        <f t="shared" si="99"/>
        <v>3.7812128418549378</v>
      </c>
      <c r="W432" s="692">
        <f t="shared" si="99"/>
        <v>1.8311533888228269</v>
      </c>
      <c r="X432" s="411">
        <f t="shared" si="99"/>
        <v>3.9714625445897695</v>
      </c>
    </row>
    <row r="433" spans="1:27" ht="13.5" thickBot="1" x14ac:dyDescent="0.25">
      <c r="A433" s="231" t="s">
        <v>27</v>
      </c>
      <c r="B433" s="256"/>
      <c r="C433" s="220">
        <f t="shared" ref="C433:X433" si="100">C429-C416</f>
        <v>57</v>
      </c>
      <c r="D433" s="221">
        <f t="shared" si="100"/>
        <v>-3</v>
      </c>
      <c r="E433" s="221">
        <f t="shared" si="100"/>
        <v>-107</v>
      </c>
      <c r="F433" s="221">
        <f t="shared" si="100"/>
        <v>160</v>
      </c>
      <c r="G433" s="221">
        <f t="shared" si="100"/>
        <v>2</v>
      </c>
      <c r="H433" s="221">
        <f t="shared" si="100"/>
        <v>-36</v>
      </c>
      <c r="I433" s="226">
        <f t="shared" si="100"/>
        <v>95</v>
      </c>
      <c r="J433" s="220">
        <f t="shared" si="100"/>
        <v>-16</v>
      </c>
      <c r="K433" s="221">
        <f t="shared" si="100"/>
        <v>146</v>
      </c>
      <c r="L433" s="221">
        <f t="shared" si="100"/>
        <v>88</v>
      </c>
      <c r="M433" s="221">
        <f t="shared" si="100"/>
        <v>-245</v>
      </c>
      <c r="N433" s="221">
        <f t="shared" si="100"/>
        <v>47</v>
      </c>
      <c r="O433" s="221">
        <f t="shared" si="100"/>
        <v>-276</v>
      </c>
      <c r="P433" s="226">
        <f t="shared" si="100"/>
        <v>153</v>
      </c>
      <c r="Q433" s="220">
        <f t="shared" si="100"/>
        <v>36</v>
      </c>
      <c r="R433" s="221">
        <f t="shared" si="100"/>
        <v>294</v>
      </c>
      <c r="S433" s="221">
        <f t="shared" si="100"/>
        <v>181</v>
      </c>
      <c r="T433" s="221">
        <f t="shared" si="100"/>
        <v>222</v>
      </c>
      <c r="U433" s="221">
        <f t="shared" si="100"/>
        <v>214</v>
      </c>
      <c r="V433" s="221">
        <f t="shared" si="100"/>
        <v>160</v>
      </c>
      <c r="W433" s="226">
        <f t="shared" si="100"/>
        <v>52</v>
      </c>
      <c r="X433" s="370">
        <f t="shared" si="100"/>
        <v>57</v>
      </c>
    </row>
    <row r="434" spans="1:27" x14ac:dyDescent="0.2">
      <c r="A434" s="267" t="s">
        <v>52</v>
      </c>
      <c r="B434" s="267"/>
      <c r="C434" s="261">
        <v>58</v>
      </c>
      <c r="D434" s="262">
        <v>57</v>
      </c>
      <c r="E434" s="262">
        <v>58</v>
      </c>
      <c r="F434" s="262">
        <v>17</v>
      </c>
      <c r="G434" s="262">
        <v>57</v>
      </c>
      <c r="H434" s="262">
        <v>57</v>
      </c>
      <c r="I434" s="263">
        <v>58</v>
      </c>
      <c r="J434" s="261">
        <v>56</v>
      </c>
      <c r="K434" s="262">
        <v>57</v>
      </c>
      <c r="L434" s="262">
        <v>58</v>
      </c>
      <c r="M434" s="262">
        <v>17</v>
      </c>
      <c r="N434" s="262">
        <v>58</v>
      </c>
      <c r="O434" s="262">
        <v>57</v>
      </c>
      <c r="P434" s="263">
        <v>58</v>
      </c>
      <c r="Q434" s="261">
        <v>57</v>
      </c>
      <c r="R434" s="262">
        <v>58</v>
      </c>
      <c r="S434" s="262">
        <v>57</v>
      </c>
      <c r="T434" s="262">
        <v>18</v>
      </c>
      <c r="U434" s="262">
        <v>58</v>
      </c>
      <c r="V434" s="262">
        <v>58</v>
      </c>
      <c r="W434" s="263">
        <v>58</v>
      </c>
      <c r="X434" s="371">
        <f>SUM(C434:W434)</f>
        <v>1087</v>
      </c>
      <c r="Y434" s="200" t="s">
        <v>56</v>
      </c>
      <c r="Z434" s="265">
        <f>X421-X434</f>
        <v>1</v>
      </c>
      <c r="AA434" s="306">
        <f>Z434/X421</f>
        <v>9.1911764705882352E-4</v>
      </c>
    </row>
    <row r="435" spans="1:27" x14ac:dyDescent="0.2">
      <c r="A435" s="267" t="s">
        <v>28</v>
      </c>
      <c r="B435" s="267"/>
      <c r="C435" s="218"/>
      <c r="D435" s="269"/>
      <c r="E435" s="269"/>
      <c r="F435" s="269"/>
      <c r="G435" s="269"/>
      <c r="H435" s="269"/>
      <c r="I435" s="219"/>
      <c r="J435" s="218"/>
      <c r="K435" s="269"/>
      <c r="L435" s="269"/>
      <c r="M435" s="269"/>
      <c r="N435" s="269"/>
      <c r="O435" s="269"/>
      <c r="P435" s="219"/>
      <c r="Q435" s="218"/>
      <c r="R435" s="269"/>
      <c r="S435" s="269"/>
      <c r="T435" s="269"/>
      <c r="U435" s="269"/>
      <c r="V435" s="269"/>
      <c r="W435" s="219"/>
      <c r="X435" s="331"/>
      <c r="Y435" s="200" t="s">
        <v>57</v>
      </c>
      <c r="Z435" s="200">
        <v>149.24</v>
      </c>
    </row>
    <row r="436" spans="1:27" ht="13.5" thickBot="1" x14ac:dyDescent="0.25">
      <c r="A436" s="268" t="s">
        <v>26</v>
      </c>
      <c r="B436" s="268"/>
      <c r="C436" s="550">
        <f t="shared" ref="C436:W436" si="101">C435-C422</f>
        <v>-147.5</v>
      </c>
      <c r="D436" s="551">
        <f t="shared" si="101"/>
        <v>-147.5</v>
      </c>
      <c r="E436" s="551">
        <f t="shared" si="101"/>
        <v>-150</v>
      </c>
      <c r="F436" s="551">
        <f t="shared" si="101"/>
        <v>-147.5</v>
      </c>
      <c r="G436" s="551">
        <f t="shared" si="101"/>
        <v>-148</v>
      </c>
      <c r="H436" s="551">
        <f t="shared" si="101"/>
        <v>-150</v>
      </c>
      <c r="I436" s="533">
        <f t="shared" si="101"/>
        <v>-147.5</v>
      </c>
      <c r="J436" s="550">
        <f t="shared" si="101"/>
        <v>-148</v>
      </c>
      <c r="K436" s="551">
        <f t="shared" si="101"/>
        <v>-150</v>
      </c>
      <c r="L436" s="551">
        <f t="shared" si="101"/>
        <v>-149</v>
      </c>
      <c r="M436" s="551">
        <f t="shared" si="101"/>
        <v>-147.5</v>
      </c>
      <c r="N436" s="551">
        <f t="shared" si="101"/>
        <v>-150</v>
      </c>
      <c r="O436" s="551">
        <f t="shared" si="101"/>
        <v>-148</v>
      </c>
      <c r="P436" s="533">
        <f t="shared" si="101"/>
        <v>-147.5</v>
      </c>
      <c r="Q436" s="550">
        <f t="shared" si="101"/>
        <v>-150</v>
      </c>
      <c r="R436" s="551">
        <f t="shared" si="101"/>
        <v>-149</v>
      </c>
      <c r="S436" s="551">
        <f t="shared" si="101"/>
        <v>-150.5</v>
      </c>
      <c r="T436" s="551">
        <f t="shared" si="101"/>
        <v>-150.5</v>
      </c>
      <c r="U436" s="551">
        <f t="shared" si="101"/>
        <v>-151</v>
      </c>
      <c r="V436" s="551">
        <f t="shared" si="101"/>
        <v>-150.5</v>
      </c>
      <c r="W436" s="533">
        <f t="shared" si="101"/>
        <v>-150</v>
      </c>
      <c r="X436" s="333"/>
      <c r="Y436" s="200" t="s">
        <v>26</v>
      </c>
      <c r="Z436" s="200">
        <f>Z435-Z422</f>
        <v>0.83000000000001251</v>
      </c>
    </row>
    <row r="438" spans="1:27" ht="13.5" thickBot="1" x14ac:dyDescent="0.25"/>
    <row r="439" spans="1:27" ht="13.5" thickBot="1" x14ac:dyDescent="0.25">
      <c r="A439" s="272" t="s">
        <v>249</v>
      </c>
      <c r="B439" s="230"/>
      <c r="C439" s="934" t="s">
        <v>53</v>
      </c>
      <c r="D439" s="935"/>
      <c r="E439" s="935"/>
      <c r="F439" s="935"/>
      <c r="G439" s="935"/>
      <c r="H439" s="935"/>
      <c r="I439" s="936"/>
      <c r="J439" s="934" t="s">
        <v>114</v>
      </c>
      <c r="K439" s="935"/>
      <c r="L439" s="935"/>
      <c r="M439" s="935"/>
      <c r="N439" s="935"/>
      <c r="O439" s="935"/>
      <c r="P439" s="936"/>
      <c r="Q439" s="934" t="s">
        <v>63</v>
      </c>
      <c r="R439" s="935"/>
      <c r="S439" s="935"/>
      <c r="T439" s="935"/>
      <c r="U439" s="935"/>
      <c r="V439" s="935"/>
      <c r="W439" s="936"/>
      <c r="X439" s="1052" t="s">
        <v>0</v>
      </c>
    </row>
    <row r="440" spans="1:27" x14ac:dyDescent="0.2">
      <c r="A440" s="231" t="s">
        <v>54</v>
      </c>
      <c r="B440" s="267"/>
      <c r="C440" s="700">
        <v>1</v>
      </c>
      <c r="D440" s="701">
        <v>2</v>
      </c>
      <c r="E440" s="701">
        <v>3</v>
      </c>
      <c r="F440" s="701">
        <v>4</v>
      </c>
      <c r="G440" s="701">
        <v>5</v>
      </c>
      <c r="H440" s="701">
        <v>6</v>
      </c>
      <c r="I440" s="702">
        <v>7</v>
      </c>
      <c r="J440" s="700">
        <v>1</v>
      </c>
      <c r="K440" s="701">
        <v>2</v>
      </c>
      <c r="L440" s="701">
        <v>3</v>
      </c>
      <c r="M440" s="701">
        <v>4</v>
      </c>
      <c r="N440" s="701">
        <v>5</v>
      </c>
      <c r="O440" s="701">
        <v>6</v>
      </c>
      <c r="P440" s="702">
        <v>7</v>
      </c>
      <c r="Q440" s="700">
        <v>1</v>
      </c>
      <c r="R440" s="701">
        <v>2</v>
      </c>
      <c r="S440" s="701">
        <v>3</v>
      </c>
      <c r="T440" s="701">
        <v>4</v>
      </c>
      <c r="U440" s="701">
        <v>5</v>
      </c>
      <c r="V440" s="701">
        <v>6</v>
      </c>
      <c r="W440" s="702">
        <v>7</v>
      </c>
      <c r="X440" s="1053"/>
    </row>
    <row r="441" spans="1:27" x14ac:dyDescent="0.2">
      <c r="A441" s="236" t="s">
        <v>3</v>
      </c>
      <c r="B441" s="827"/>
      <c r="C441" s="715">
        <v>4220</v>
      </c>
      <c r="D441" s="715">
        <v>4220</v>
      </c>
      <c r="E441" s="715">
        <v>4220</v>
      </c>
      <c r="F441" s="715">
        <v>4220</v>
      </c>
      <c r="G441" s="715">
        <v>4220</v>
      </c>
      <c r="H441" s="715">
        <v>4220</v>
      </c>
      <c r="I441" s="715">
        <v>4220</v>
      </c>
      <c r="J441" s="715">
        <v>4220</v>
      </c>
      <c r="K441" s="715">
        <v>4220</v>
      </c>
      <c r="L441" s="715">
        <v>4220</v>
      </c>
      <c r="M441" s="715">
        <v>4220</v>
      </c>
      <c r="N441" s="715">
        <v>4220</v>
      </c>
      <c r="O441" s="715">
        <v>4220</v>
      </c>
      <c r="P441" s="715">
        <v>4220</v>
      </c>
      <c r="Q441" s="715">
        <v>4220</v>
      </c>
      <c r="R441" s="715">
        <v>4220</v>
      </c>
      <c r="S441" s="715">
        <v>4220</v>
      </c>
      <c r="T441" s="715">
        <v>4220</v>
      </c>
      <c r="U441" s="715">
        <v>4220</v>
      </c>
      <c r="V441" s="715">
        <v>4220</v>
      </c>
      <c r="W441" s="715">
        <v>4220</v>
      </c>
      <c r="X441" s="715">
        <v>4220</v>
      </c>
    </row>
    <row r="442" spans="1:27" x14ac:dyDescent="0.2">
      <c r="A442" s="241" t="s">
        <v>6</v>
      </c>
      <c r="B442" s="241"/>
      <c r="C442" s="300">
        <v>4310</v>
      </c>
      <c r="D442" s="301">
        <v>4342</v>
      </c>
      <c r="E442" s="301">
        <v>4500</v>
      </c>
      <c r="F442" s="301">
        <v>3877</v>
      </c>
      <c r="G442" s="301">
        <v>4569</v>
      </c>
      <c r="H442" s="301">
        <v>4823</v>
      </c>
      <c r="I442" s="345">
        <v>4814</v>
      </c>
      <c r="J442" s="300">
        <v>4459</v>
      </c>
      <c r="K442" s="301">
        <v>4371</v>
      </c>
      <c r="L442" s="301">
        <v>4422</v>
      </c>
      <c r="M442" s="301">
        <v>4276</v>
      </c>
      <c r="N442" s="301">
        <v>4455</v>
      </c>
      <c r="O442" s="301">
        <v>4403</v>
      </c>
      <c r="P442" s="394">
        <v>4466</v>
      </c>
      <c r="Q442" s="711">
        <v>4307</v>
      </c>
      <c r="R442" s="301">
        <v>4373</v>
      </c>
      <c r="S442" s="301">
        <v>4209</v>
      </c>
      <c r="T442" s="301">
        <v>4276</v>
      </c>
      <c r="U442" s="301">
        <v>4300</v>
      </c>
      <c r="V442" s="301">
        <v>4343</v>
      </c>
      <c r="W442" s="394">
        <v>4147</v>
      </c>
      <c r="X442" s="390">
        <v>4412</v>
      </c>
    </row>
    <row r="443" spans="1:27" x14ac:dyDescent="0.2">
      <c r="A443" s="231" t="s">
        <v>7</v>
      </c>
      <c r="B443" s="231"/>
      <c r="C443" s="302">
        <v>100</v>
      </c>
      <c r="D443" s="303">
        <v>100</v>
      </c>
      <c r="E443" s="304">
        <v>92.3</v>
      </c>
      <c r="F443" s="304">
        <v>100</v>
      </c>
      <c r="G443" s="304">
        <v>100</v>
      </c>
      <c r="H443" s="304">
        <v>100</v>
      </c>
      <c r="I443" s="346">
        <v>92.3</v>
      </c>
      <c r="J443" s="548">
        <v>100</v>
      </c>
      <c r="K443" s="304">
        <v>91.7</v>
      </c>
      <c r="L443" s="304">
        <v>83.3</v>
      </c>
      <c r="M443" s="304">
        <v>100</v>
      </c>
      <c r="N443" s="304">
        <v>72.7</v>
      </c>
      <c r="O443" s="304">
        <v>83.3</v>
      </c>
      <c r="P443" s="395">
        <v>91.7</v>
      </c>
      <c r="Q443" s="712">
        <v>100</v>
      </c>
      <c r="R443" s="304">
        <v>100</v>
      </c>
      <c r="S443" s="304">
        <v>100</v>
      </c>
      <c r="T443" s="304">
        <v>100</v>
      </c>
      <c r="U443" s="304">
        <v>100</v>
      </c>
      <c r="V443" s="304">
        <v>75</v>
      </c>
      <c r="W443" s="395">
        <v>91.7</v>
      </c>
      <c r="X443" s="391">
        <v>82.8</v>
      </c>
    </row>
    <row r="444" spans="1:27" ht="13.5" thickBot="1" x14ac:dyDescent="0.25">
      <c r="A444" s="231" t="s">
        <v>8</v>
      </c>
      <c r="B444" s="256"/>
      <c r="C444" s="679">
        <v>3.5000000000000003E-2</v>
      </c>
      <c r="D444" s="680">
        <v>3.1E-2</v>
      </c>
      <c r="E444" s="706">
        <v>4.9000000000000002E-2</v>
      </c>
      <c r="F444" s="706">
        <v>6.0000000000000001E-3</v>
      </c>
      <c r="G444" s="706">
        <v>1.4999999999999999E-2</v>
      </c>
      <c r="H444" s="706">
        <v>4.4999999999999998E-2</v>
      </c>
      <c r="I444" s="709">
        <v>5.0999999999999997E-2</v>
      </c>
      <c r="J444" s="714">
        <v>4.2999999999999997E-2</v>
      </c>
      <c r="K444" s="706">
        <v>6.5000000000000002E-2</v>
      </c>
      <c r="L444" s="706">
        <v>6.7000000000000004E-2</v>
      </c>
      <c r="M444" s="706">
        <v>6.2E-2</v>
      </c>
      <c r="N444" s="706">
        <v>7.8E-2</v>
      </c>
      <c r="O444" s="706">
        <v>7.1999999999999995E-2</v>
      </c>
      <c r="P444" s="707">
        <v>0.06</v>
      </c>
      <c r="Q444" s="713">
        <v>6.4000000000000001E-2</v>
      </c>
      <c r="R444" s="706">
        <v>4.7E-2</v>
      </c>
      <c r="S444" s="706">
        <v>5.5E-2</v>
      </c>
      <c r="T444" s="706">
        <v>3.1E-2</v>
      </c>
      <c r="U444" s="706">
        <v>6.2E-2</v>
      </c>
      <c r="V444" s="706">
        <v>6.9000000000000006E-2</v>
      </c>
      <c r="W444" s="707">
        <v>6.4000000000000001E-2</v>
      </c>
      <c r="X444" s="413">
        <v>6.7000000000000004E-2</v>
      </c>
    </row>
    <row r="445" spans="1:27" x14ac:dyDescent="0.2">
      <c r="A445" s="241" t="s">
        <v>1</v>
      </c>
      <c r="B445" s="825"/>
      <c r="C445" s="690">
        <f t="shared" ref="C445:X445" si="102">C442/C441*100-100</f>
        <v>2.1327014218009595</v>
      </c>
      <c r="D445" s="691">
        <f t="shared" si="102"/>
        <v>2.8909952606635017</v>
      </c>
      <c r="E445" s="691">
        <f t="shared" si="102"/>
        <v>6.6350710900473899</v>
      </c>
      <c r="F445" s="691">
        <f t="shared" si="102"/>
        <v>-8.1279620853080559</v>
      </c>
      <c r="G445" s="691">
        <f t="shared" si="102"/>
        <v>8.2701421800947799</v>
      </c>
      <c r="H445" s="691">
        <f t="shared" si="102"/>
        <v>14.289099526066337</v>
      </c>
      <c r="I445" s="692">
        <f t="shared" si="102"/>
        <v>14.075829383886258</v>
      </c>
      <c r="J445" s="690">
        <f t="shared" si="102"/>
        <v>5.6635071090047404</v>
      </c>
      <c r="K445" s="691">
        <f t="shared" si="102"/>
        <v>3.5781990521327032</v>
      </c>
      <c r="L445" s="691">
        <f t="shared" si="102"/>
        <v>4.7867298578199211</v>
      </c>
      <c r="M445" s="691">
        <f t="shared" si="102"/>
        <v>1.3270142180094666</v>
      </c>
      <c r="N445" s="691">
        <f t="shared" si="102"/>
        <v>5.5687203791469244</v>
      </c>
      <c r="O445" s="691">
        <f t="shared" si="102"/>
        <v>4.3364928909952738</v>
      </c>
      <c r="P445" s="692">
        <f t="shared" si="102"/>
        <v>5.8293838862559397</v>
      </c>
      <c r="Q445" s="690">
        <f t="shared" si="102"/>
        <v>2.0616113744075903</v>
      </c>
      <c r="R445" s="691">
        <f t="shared" si="102"/>
        <v>3.6255924170616254</v>
      </c>
      <c r="S445" s="691">
        <f t="shared" si="102"/>
        <v>-0.2606635071090011</v>
      </c>
      <c r="T445" s="691">
        <f t="shared" si="102"/>
        <v>1.3270142180094666</v>
      </c>
      <c r="U445" s="691">
        <f t="shared" si="102"/>
        <v>1.895734597156391</v>
      </c>
      <c r="V445" s="691">
        <f t="shared" si="102"/>
        <v>2.9146919431279628</v>
      </c>
      <c r="W445" s="692">
        <f t="shared" si="102"/>
        <v>-1.7298578199052059</v>
      </c>
      <c r="X445" s="411">
        <f t="shared" si="102"/>
        <v>4.5497630331753527</v>
      </c>
    </row>
    <row r="446" spans="1:27" ht="13.5" thickBot="1" x14ac:dyDescent="0.25">
      <c r="A446" s="231" t="s">
        <v>27</v>
      </c>
      <c r="B446" s="256"/>
      <c r="C446" s="220">
        <f t="shared" ref="C446:X446" si="103">C442-C429</f>
        <v>-187</v>
      </c>
      <c r="D446" s="221">
        <f t="shared" si="103"/>
        <v>-52</v>
      </c>
      <c r="E446" s="221">
        <f t="shared" si="103"/>
        <v>104</v>
      </c>
      <c r="F446" s="221">
        <f t="shared" si="103"/>
        <v>-759</v>
      </c>
      <c r="G446" s="221">
        <f t="shared" si="103"/>
        <v>79</v>
      </c>
      <c r="H446" s="221">
        <f t="shared" si="103"/>
        <v>416</v>
      </c>
      <c r="I446" s="226">
        <f t="shared" si="103"/>
        <v>270</v>
      </c>
      <c r="J446" s="220">
        <f t="shared" si="103"/>
        <v>129</v>
      </c>
      <c r="K446" s="221">
        <f t="shared" si="103"/>
        <v>4</v>
      </c>
      <c r="L446" s="221">
        <f t="shared" si="103"/>
        <v>80</v>
      </c>
      <c r="M446" s="221">
        <f t="shared" si="103"/>
        <v>29</v>
      </c>
      <c r="N446" s="221">
        <f t="shared" si="103"/>
        <v>49</v>
      </c>
      <c r="O446" s="221">
        <f t="shared" si="103"/>
        <v>277</v>
      </c>
      <c r="P446" s="226">
        <f t="shared" si="103"/>
        <v>1</v>
      </c>
      <c r="Q446" s="220">
        <f t="shared" si="103"/>
        <v>27</v>
      </c>
      <c r="R446" s="221">
        <f t="shared" si="103"/>
        <v>-61</v>
      </c>
      <c r="S446" s="221">
        <f t="shared" si="103"/>
        <v>-4</v>
      </c>
      <c r="T446" s="221">
        <f t="shared" si="103"/>
        <v>-31</v>
      </c>
      <c r="U446" s="221">
        <f t="shared" si="103"/>
        <v>0</v>
      </c>
      <c r="V446" s="221">
        <f t="shared" si="103"/>
        <v>-21</v>
      </c>
      <c r="W446" s="226">
        <f t="shared" si="103"/>
        <v>-135</v>
      </c>
      <c r="X446" s="370">
        <f t="shared" si="103"/>
        <v>40</v>
      </c>
    </row>
    <row r="447" spans="1:27" x14ac:dyDescent="0.2">
      <c r="A447" s="267" t="s">
        <v>52</v>
      </c>
      <c r="B447" s="267"/>
      <c r="C447" s="261">
        <v>58</v>
      </c>
      <c r="D447" s="262">
        <v>57</v>
      </c>
      <c r="E447" s="262">
        <v>58</v>
      </c>
      <c r="F447" s="262">
        <v>17</v>
      </c>
      <c r="G447" s="262">
        <v>56</v>
      </c>
      <c r="H447" s="262">
        <v>57</v>
      </c>
      <c r="I447" s="263">
        <v>58</v>
      </c>
      <c r="J447" s="261">
        <v>56</v>
      </c>
      <c r="K447" s="262">
        <v>57</v>
      </c>
      <c r="L447" s="262">
        <v>58</v>
      </c>
      <c r="M447" s="262">
        <v>16</v>
      </c>
      <c r="N447" s="262">
        <v>58</v>
      </c>
      <c r="O447" s="262">
        <v>55</v>
      </c>
      <c r="P447" s="263">
        <v>58</v>
      </c>
      <c r="Q447" s="261">
        <v>57</v>
      </c>
      <c r="R447" s="262">
        <v>58</v>
      </c>
      <c r="S447" s="262">
        <v>57</v>
      </c>
      <c r="T447" s="262">
        <v>17</v>
      </c>
      <c r="U447" s="262">
        <v>58</v>
      </c>
      <c r="V447" s="262">
        <v>58</v>
      </c>
      <c r="W447" s="263">
        <v>58</v>
      </c>
      <c r="X447" s="371">
        <f>SUM(C447:W447)</f>
        <v>1082</v>
      </c>
      <c r="Y447" s="200" t="s">
        <v>56</v>
      </c>
      <c r="Z447" s="265">
        <f>X434-X447</f>
        <v>5</v>
      </c>
      <c r="AA447" s="306">
        <f>Z447/X434</f>
        <v>4.5998160073597054E-3</v>
      </c>
    </row>
    <row r="448" spans="1:27" x14ac:dyDescent="0.2">
      <c r="A448" s="267" t="s">
        <v>28</v>
      </c>
      <c r="B448" s="267"/>
      <c r="C448" s="218"/>
      <c r="D448" s="269"/>
      <c r="E448" s="269"/>
      <c r="F448" s="269"/>
      <c r="G448" s="269"/>
      <c r="H448" s="269"/>
      <c r="I448" s="219"/>
      <c r="J448" s="218"/>
      <c r="K448" s="269"/>
      <c r="L448" s="269"/>
      <c r="M448" s="269"/>
      <c r="N448" s="269"/>
      <c r="O448" s="269"/>
      <c r="P448" s="219"/>
      <c r="Q448" s="218"/>
      <c r="R448" s="269"/>
      <c r="S448" s="269"/>
      <c r="T448" s="269"/>
      <c r="U448" s="269"/>
      <c r="V448" s="269"/>
      <c r="W448" s="219"/>
      <c r="X448" s="331"/>
      <c r="Y448" s="200" t="s">
        <v>57</v>
      </c>
      <c r="Z448" s="200">
        <v>147.11000000000001</v>
      </c>
    </row>
    <row r="449" spans="1:27" ht="13.5" thickBot="1" x14ac:dyDescent="0.25">
      <c r="A449" s="268" t="s">
        <v>26</v>
      </c>
      <c r="B449" s="268"/>
      <c r="C449" s="550">
        <f t="shared" ref="C449:W449" si="104">C448-C435</f>
        <v>0</v>
      </c>
      <c r="D449" s="551">
        <f t="shared" si="104"/>
        <v>0</v>
      </c>
      <c r="E449" s="551">
        <f t="shared" si="104"/>
        <v>0</v>
      </c>
      <c r="F449" s="551">
        <f t="shared" si="104"/>
        <v>0</v>
      </c>
      <c r="G449" s="551">
        <f t="shared" si="104"/>
        <v>0</v>
      </c>
      <c r="H449" s="551">
        <f t="shared" si="104"/>
        <v>0</v>
      </c>
      <c r="I449" s="533">
        <f t="shared" si="104"/>
        <v>0</v>
      </c>
      <c r="J449" s="550">
        <f t="shared" si="104"/>
        <v>0</v>
      </c>
      <c r="K449" s="551">
        <f t="shared" si="104"/>
        <v>0</v>
      </c>
      <c r="L449" s="551">
        <f t="shared" si="104"/>
        <v>0</v>
      </c>
      <c r="M449" s="551">
        <f t="shared" si="104"/>
        <v>0</v>
      </c>
      <c r="N449" s="551">
        <f t="shared" si="104"/>
        <v>0</v>
      </c>
      <c r="O449" s="551">
        <f t="shared" si="104"/>
        <v>0</v>
      </c>
      <c r="P449" s="533">
        <f t="shared" si="104"/>
        <v>0</v>
      </c>
      <c r="Q449" s="550">
        <f t="shared" si="104"/>
        <v>0</v>
      </c>
      <c r="R449" s="551">
        <f t="shared" si="104"/>
        <v>0</v>
      </c>
      <c r="S449" s="551">
        <f t="shared" si="104"/>
        <v>0</v>
      </c>
      <c r="T449" s="551">
        <f t="shared" si="104"/>
        <v>0</v>
      </c>
      <c r="U449" s="551">
        <f t="shared" si="104"/>
        <v>0</v>
      </c>
      <c r="V449" s="551">
        <f t="shared" si="104"/>
        <v>0</v>
      </c>
      <c r="W449" s="533">
        <f t="shared" si="104"/>
        <v>0</v>
      </c>
      <c r="X449" s="333"/>
      <c r="Y449" s="200" t="s">
        <v>26</v>
      </c>
      <c r="Z449" s="200">
        <f>Z448-Z435</f>
        <v>-2.1299999999999955</v>
      </c>
    </row>
    <row r="451" spans="1:27" ht="13.5" thickBot="1" x14ac:dyDescent="0.25"/>
    <row r="452" spans="1:27" ht="13.5" thickBot="1" x14ac:dyDescent="0.25">
      <c r="A452" s="272" t="s">
        <v>250</v>
      </c>
      <c r="B452" s="230"/>
      <c r="C452" s="934" t="s">
        <v>53</v>
      </c>
      <c r="D452" s="935"/>
      <c r="E452" s="935"/>
      <c r="F452" s="935"/>
      <c r="G452" s="935"/>
      <c r="H452" s="935"/>
      <c r="I452" s="936"/>
      <c r="J452" s="934" t="s">
        <v>114</v>
      </c>
      <c r="K452" s="935"/>
      <c r="L452" s="935"/>
      <c r="M452" s="935"/>
      <c r="N452" s="935"/>
      <c r="O452" s="935"/>
      <c r="P452" s="936"/>
      <c r="Q452" s="934" t="s">
        <v>63</v>
      </c>
      <c r="R452" s="935"/>
      <c r="S452" s="935"/>
      <c r="T452" s="935"/>
      <c r="U452" s="935"/>
      <c r="V452" s="935"/>
      <c r="W452" s="936"/>
      <c r="X452" s="1052" t="s">
        <v>0</v>
      </c>
    </row>
    <row r="453" spans="1:27" x14ac:dyDescent="0.2">
      <c r="A453" s="231" t="s">
        <v>54</v>
      </c>
      <c r="B453" s="267"/>
      <c r="C453" s="700">
        <v>1</v>
      </c>
      <c r="D453" s="701">
        <v>2</v>
      </c>
      <c r="E453" s="701">
        <v>3</v>
      </c>
      <c r="F453" s="701">
        <v>4</v>
      </c>
      <c r="G453" s="701">
        <v>5</v>
      </c>
      <c r="H453" s="701">
        <v>6</v>
      </c>
      <c r="I453" s="702">
        <v>7</v>
      </c>
      <c r="J453" s="700">
        <v>1</v>
      </c>
      <c r="K453" s="701">
        <v>2</v>
      </c>
      <c r="L453" s="701">
        <v>3</v>
      </c>
      <c r="M453" s="701">
        <v>4</v>
      </c>
      <c r="N453" s="701">
        <v>5</v>
      </c>
      <c r="O453" s="701">
        <v>6</v>
      </c>
      <c r="P453" s="702">
        <v>7</v>
      </c>
      <c r="Q453" s="700">
        <v>1</v>
      </c>
      <c r="R453" s="701">
        <v>2</v>
      </c>
      <c r="S453" s="701">
        <v>3</v>
      </c>
      <c r="T453" s="701">
        <v>4</v>
      </c>
      <c r="U453" s="701">
        <v>5</v>
      </c>
      <c r="V453" s="701">
        <v>6</v>
      </c>
      <c r="W453" s="702">
        <v>7</v>
      </c>
      <c r="X453" s="1053"/>
    </row>
    <row r="454" spans="1:27" x14ac:dyDescent="0.2">
      <c r="A454" s="236" t="s">
        <v>3</v>
      </c>
      <c r="B454" s="827"/>
      <c r="C454" s="715">
        <v>4235</v>
      </c>
      <c r="D454" s="715">
        <v>4235</v>
      </c>
      <c r="E454" s="715">
        <v>4235</v>
      </c>
      <c r="F454" s="715">
        <v>4235</v>
      </c>
      <c r="G454" s="715">
        <v>4235</v>
      </c>
      <c r="H454" s="715">
        <v>4235</v>
      </c>
      <c r="I454" s="715">
        <v>4235</v>
      </c>
      <c r="J454" s="715">
        <v>4235</v>
      </c>
      <c r="K454" s="715">
        <v>4235</v>
      </c>
      <c r="L454" s="715">
        <v>4235</v>
      </c>
      <c r="M454" s="715">
        <v>4235</v>
      </c>
      <c r="N454" s="715">
        <v>4235</v>
      </c>
      <c r="O454" s="715">
        <v>4235</v>
      </c>
      <c r="P454" s="715">
        <v>4235</v>
      </c>
      <c r="Q454" s="715">
        <v>4235</v>
      </c>
      <c r="R454" s="715">
        <v>4235</v>
      </c>
      <c r="S454" s="715">
        <v>4235</v>
      </c>
      <c r="T454" s="715">
        <v>4235</v>
      </c>
      <c r="U454" s="715">
        <v>4235</v>
      </c>
      <c r="V454" s="715">
        <v>4235</v>
      </c>
      <c r="W454" s="715">
        <v>4235</v>
      </c>
      <c r="X454" s="715">
        <v>4235</v>
      </c>
    </row>
    <row r="455" spans="1:27" x14ac:dyDescent="0.2">
      <c r="A455" s="241" t="s">
        <v>6</v>
      </c>
      <c r="B455" s="241"/>
      <c r="C455" s="300">
        <v>4324</v>
      </c>
      <c r="D455" s="301">
        <v>4437</v>
      </c>
      <c r="E455" s="301">
        <v>4472</v>
      </c>
      <c r="F455" s="301">
        <v>4112</v>
      </c>
      <c r="G455" s="301">
        <v>4663</v>
      </c>
      <c r="H455" s="301">
        <v>4815</v>
      </c>
      <c r="I455" s="345">
        <v>4929</v>
      </c>
      <c r="J455" s="300">
        <v>4507</v>
      </c>
      <c r="K455" s="301">
        <v>4319</v>
      </c>
      <c r="L455" s="301">
        <v>4503</v>
      </c>
      <c r="M455" s="301">
        <v>4262</v>
      </c>
      <c r="N455" s="301">
        <v>4440</v>
      </c>
      <c r="O455" s="301">
        <v>4482</v>
      </c>
      <c r="P455" s="394">
        <v>4483</v>
      </c>
      <c r="Q455" s="711">
        <v>4437</v>
      </c>
      <c r="R455" s="301">
        <v>4299</v>
      </c>
      <c r="S455" s="301">
        <v>4190</v>
      </c>
      <c r="T455" s="301">
        <v>4278</v>
      </c>
      <c r="U455" s="301">
        <v>4379</v>
      </c>
      <c r="V455" s="301">
        <v>4344</v>
      </c>
      <c r="W455" s="394">
        <v>4250</v>
      </c>
      <c r="X455" s="390">
        <v>4447</v>
      </c>
    </row>
    <row r="456" spans="1:27" x14ac:dyDescent="0.2">
      <c r="A456" s="231" t="s">
        <v>7</v>
      </c>
      <c r="B456" s="231"/>
      <c r="C456" s="302">
        <v>100</v>
      </c>
      <c r="D456" s="303">
        <v>100</v>
      </c>
      <c r="E456" s="304">
        <v>100</v>
      </c>
      <c r="F456" s="304">
        <v>100</v>
      </c>
      <c r="G456" s="304">
        <v>100</v>
      </c>
      <c r="H456" s="304">
        <v>100</v>
      </c>
      <c r="I456" s="346">
        <v>92.3</v>
      </c>
      <c r="J456" s="548">
        <v>100</v>
      </c>
      <c r="K456" s="304">
        <v>84.6</v>
      </c>
      <c r="L456" s="304">
        <v>92.3</v>
      </c>
      <c r="M456" s="304">
        <v>100</v>
      </c>
      <c r="N456" s="304">
        <v>84.6</v>
      </c>
      <c r="O456" s="304">
        <v>92.3</v>
      </c>
      <c r="P456" s="395">
        <v>92.3</v>
      </c>
      <c r="Q456" s="712">
        <v>100</v>
      </c>
      <c r="R456" s="304">
        <v>84.6</v>
      </c>
      <c r="S456" s="304">
        <v>84.6</v>
      </c>
      <c r="T456" s="304">
        <v>100</v>
      </c>
      <c r="U456" s="304">
        <v>100</v>
      </c>
      <c r="V456" s="304">
        <v>100</v>
      </c>
      <c r="W456" s="395">
        <v>85.7</v>
      </c>
      <c r="X456" s="391">
        <v>88.4</v>
      </c>
    </row>
    <row r="457" spans="1:27" ht="13.5" thickBot="1" x14ac:dyDescent="0.25">
      <c r="A457" s="231" t="s">
        <v>8</v>
      </c>
      <c r="B457" s="256"/>
      <c r="C457" s="679">
        <v>3.4000000000000002E-2</v>
      </c>
      <c r="D457" s="680">
        <v>4.1000000000000002E-2</v>
      </c>
      <c r="E457" s="706">
        <v>3.5000000000000003E-2</v>
      </c>
      <c r="F457" s="706">
        <v>2.4E-2</v>
      </c>
      <c r="G457" s="706">
        <v>2.1000000000000001E-2</v>
      </c>
      <c r="H457" s="706">
        <v>4.1000000000000002E-2</v>
      </c>
      <c r="I457" s="709">
        <v>5.7000000000000002E-2</v>
      </c>
      <c r="J457" s="714">
        <v>4.4999999999999998E-2</v>
      </c>
      <c r="K457" s="706">
        <v>5.7000000000000002E-2</v>
      </c>
      <c r="L457" s="706">
        <v>7.0000000000000007E-2</v>
      </c>
      <c r="M457" s="706">
        <v>5.5E-2</v>
      </c>
      <c r="N457" s="706">
        <v>7.5999999999999998E-2</v>
      </c>
      <c r="O457" s="706">
        <v>7.0999999999999994E-2</v>
      </c>
      <c r="P457" s="707">
        <v>7.2999999999999995E-2</v>
      </c>
      <c r="Q457" s="713">
        <v>0.05</v>
      </c>
      <c r="R457" s="706">
        <v>8.3000000000000004E-2</v>
      </c>
      <c r="S457" s="706">
        <v>6.4000000000000001E-2</v>
      </c>
      <c r="T457" s="706">
        <v>6.6000000000000003E-2</v>
      </c>
      <c r="U457" s="706">
        <v>5.3999999999999999E-2</v>
      </c>
      <c r="V457" s="706">
        <v>4.4999999999999998E-2</v>
      </c>
      <c r="W457" s="707">
        <v>6.3E-2</v>
      </c>
      <c r="X457" s="413">
        <v>6.8000000000000005E-2</v>
      </c>
    </row>
    <row r="458" spans="1:27" x14ac:dyDescent="0.2">
      <c r="A458" s="241" t="s">
        <v>1</v>
      </c>
      <c r="B458" s="825"/>
      <c r="C458" s="690">
        <f t="shared" ref="C458:X458" si="105">C455/C454*100-100</f>
        <v>2.1015348288075444</v>
      </c>
      <c r="D458" s="691">
        <f t="shared" si="105"/>
        <v>4.7697756788665799</v>
      </c>
      <c r="E458" s="691">
        <f t="shared" si="105"/>
        <v>5.5962219598583118</v>
      </c>
      <c r="F458" s="691">
        <f t="shared" si="105"/>
        <v>-2.9043683589138141</v>
      </c>
      <c r="G458" s="691">
        <f t="shared" si="105"/>
        <v>10.106257378984651</v>
      </c>
      <c r="H458" s="691">
        <f t="shared" si="105"/>
        <v>13.695395513577324</v>
      </c>
      <c r="I458" s="692">
        <f t="shared" si="105"/>
        <v>16.38724911452185</v>
      </c>
      <c r="J458" s="690">
        <f t="shared" si="105"/>
        <v>6.4226682408500437</v>
      </c>
      <c r="K458" s="691">
        <f t="shared" si="105"/>
        <v>1.9834710743801764</v>
      </c>
      <c r="L458" s="691">
        <f t="shared" si="105"/>
        <v>6.328217237308138</v>
      </c>
      <c r="M458" s="691">
        <f t="shared" si="105"/>
        <v>0.63754427390792046</v>
      </c>
      <c r="N458" s="691">
        <f t="shared" si="105"/>
        <v>4.8406139315230234</v>
      </c>
      <c r="O458" s="691">
        <f t="shared" si="105"/>
        <v>5.8323494687131188</v>
      </c>
      <c r="P458" s="692">
        <f t="shared" si="105"/>
        <v>5.855962219598581</v>
      </c>
      <c r="Q458" s="690">
        <f t="shared" si="105"/>
        <v>4.7697756788665799</v>
      </c>
      <c r="R458" s="691">
        <f t="shared" si="105"/>
        <v>1.511216056670591</v>
      </c>
      <c r="S458" s="691">
        <f t="shared" si="105"/>
        <v>-1.0625737898465246</v>
      </c>
      <c r="T458" s="691">
        <f t="shared" si="105"/>
        <v>1.0153482880755718</v>
      </c>
      <c r="U458" s="691">
        <f t="shared" si="105"/>
        <v>3.4002361275088617</v>
      </c>
      <c r="V458" s="691">
        <f t="shared" si="105"/>
        <v>2.5737898465171298</v>
      </c>
      <c r="W458" s="692">
        <f t="shared" si="105"/>
        <v>0.35419126328217487</v>
      </c>
      <c r="X458" s="411">
        <f t="shared" si="105"/>
        <v>5.0059031877213584</v>
      </c>
    </row>
    <row r="459" spans="1:27" ht="13.5" thickBot="1" x14ac:dyDescent="0.25">
      <c r="A459" s="231" t="s">
        <v>27</v>
      </c>
      <c r="B459" s="256"/>
      <c r="C459" s="220">
        <f t="shared" ref="C459:X459" si="106">C455-C442</f>
        <v>14</v>
      </c>
      <c r="D459" s="221">
        <f t="shared" si="106"/>
        <v>95</v>
      </c>
      <c r="E459" s="221">
        <f t="shared" si="106"/>
        <v>-28</v>
      </c>
      <c r="F459" s="221">
        <f t="shared" si="106"/>
        <v>235</v>
      </c>
      <c r="G459" s="221">
        <f t="shared" si="106"/>
        <v>94</v>
      </c>
      <c r="H459" s="221">
        <f t="shared" si="106"/>
        <v>-8</v>
      </c>
      <c r="I459" s="226">
        <f t="shared" si="106"/>
        <v>115</v>
      </c>
      <c r="J459" s="220">
        <f t="shared" si="106"/>
        <v>48</v>
      </c>
      <c r="K459" s="221">
        <f t="shared" si="106"/>
        <v>-52</v>
      </c>
      <c r="L459" s="221">
        <f t="shared" si="106"/>
        <v>81</v>
      </c>
      <c r="M459" s="221">
        <f t="shared" si="106"/>
        <v>-14</v>
      </c>
      <c r="N459" s="221">
        <f t="shared" si="106"/>
        <v>-15</v>
      </c>
      <c r="O459" s="221">
        <f t="shared" si="106"/>
        <v>79</v>
      </c>
      <c r="P459" s="226">
        <f t="shared" si="106"/>
        <v>17</v>
      </c>
      <c r="Q459" s="220">
        <f t="shared" si="106"/>
        <v>130</v>
      </c>
      <c r="R459" s="221">
        <f t="shared" si="106"/>
        <v>-74</v>
      </c>
      <c r="S459" s="221">
        <f t="shared" si="106"/>
        <v>-19</v>
      </c>
      <c r="T459" s="221">
        <f t="shared" si="106"/>
        <v>2</v>
      </c>
      <c r="U459" s="221">
        <f t="shared" si="106"/>
        <v>79</v>
      </c>
      <c r="V459" s="221">
        <f t="shared" si="106"/>
        <v>1</v>
      </c>
      <c r="W459" s="226">
        <f t="shared" si="106"/>
        <v>103</v>
      </c>
      <c r="X459" s="370">
        <f t="shared" si="106"/>
        <v>35</v>
      </c>
    </row>
    <row r="460" spans="1:27" x14ac:dyDescent="0.2">
      <c r="A460" s="267" t="s">
        <v>52</v>
      </c>
      <c r="B460" s="267"/>
      <c r="C460" s="261">
        <v>54</v>
      </c>
      <c r="D460" s="262">
        <v>55</v>
      </c>
      <c r="E460" s="262">
        <v>55</v>
      </c>
      <c r="F460" s="262">
        <v>14</v>
      </c>
      <c r="G460" s="262">
        <v>55</v>
      </c>
      <c r="H460" s="262">
        <v>54</v>
      </c>
      <c r="I460" s="263">
        <v>55</v>
      </c>
      <c r="J460" s="261">
        <v>56</v>
      </c>
      <c r="K460" s="262">
        <v>57</v>
      </c>
      <c r="L460" s="262">
        <v>57</v>
      </c>
      <c r="M460" s="262">
        <v>16</v>
      </c>
      <c r="N460" s="262">
        <v>58</v>
      </c>
      <c r="O460" s="262">
        <v>55</v>
      </c>
      <c r="P460" s="263">
        <v>58</v>
      </c>
      <c r="Q460" s="261">
        <v>57</v>
      </c>
      <c r="R460" s="262">
        <v>58</v>
      </c>
      <c r="S460" s="262">
        <v>57</v>
      </c>
      <c r="T460" s="262">
        <v>17</v>
      </c>
      <c r="U460" s="262">
        <v>58</v>
      </c>
      <c r="V460" s="262">
        <v>58</v>
      </c>
      <c r="W460" s="263">
        <v>58</v>
      </c>
      <c r="X460" s="371">
        <f>SUM(C460:W460)</f>
        <v>1062</v>
      </c>
      <c r="Y460" s="200" t="s">
        <v>56</v>
      </c>
      <c r="Z460" s="265">
        <f>X447-X460</f>
        <v>20</v>
      </c>
      <c r="AA460" s="306">
        <f>Z460/X447</f>
        <v>1.8484288354898338E-2</v>
      </c>
    </row>
    <row r="461" spans="1:27" x14ac:dyDescent="0.2">
      <c r="A461" s="267" t="s">
        <v>28</v>
      </c>
      <c r="B461" s="267"/>
      <c r="C461" s="218"/>
      <c r="D461" s="269"/>
      <c r="E461" s="269"/>
      <c r="F461" s="269"/>
      <c r="G461" s="269"/>
      <c r="H461" s="269"/>
      <c r="I461" s="219"/>
      <c r="J461" s="218"/>
      <c r="K461" s="269"/>
      <c r="L461" s="269"/>
      <c r="M461" s="269"/>
      <c r="N461" s="269"/>
      <c r="O461" s="269"/>
      <c r="P461" s="219"/>
      <c r="Q461" s="218"/>
      <c r="R461" s="269"/>
      <c r="S461" s="269"/>
      <c r="T461" s="269"/>
      <c r="U461" s="269"/>
      <c r="V461" s="269"/>
      <c r="W461" s="219"/>
      <c r="X461" s="331"/>
      <c r="Y461" s="200" t="s">
        <v>57</v>
      </c>
      <c r="Z461" s="200">
        <v>149.69</v>
      </c>
    </row>
    <row r="462" spans="1:27" ht="13.5" thickBot="1" x14ac:dyDescent="0.25">
      <c r="A462" s="268" t="s">
        <v>26</v>
      </c>
      <c r="B462" s="268"/>
      <c r="C462" s="550">
        <f t="shared" ref="C462:W462" si="107">C461-C448</f>
        <v>0</v>
      </c>
      <c r="D462" s="551">
        <f t="shared" si="107"/>
        <v>0</v>
      </c>
      <c r="E462" s="551">
        <f t="shared" si="107"/>
        <v>0</v>
      </c>
      <c r="F462" s="551">
        <f t="shared" si="107"/>
        <v>0</v>
      </c>
      <c r="G462" s="551">
        <f t="shared" si="107"/>
        <v>0</v>
      </c>
      <c r="H462" s="551">
        <f t="shared" si="107"/>
        <v>0</v>
      </c>
      <c r="I462" s="533">
        <f t="shared" si="107"/>
        <v>0</v>
      </c>
      <c r="J462" s="550">
        <f t="shared" si="107"/>
        <v>0</v>
      </c>
      <c r="K462" s="551">
        <f t="shared" si="107"/>
        <v>0</v>
      </c>
      <c r="L462" s="551">
        <f t="shared" si="107"/>
        <v>0</v>
      </c>
      <c r="M462" s="551">
        <f t="shared" si="107"/>
        <v>0</v>
      </c>
      <c r="N462" s="551">
        <f t="shared" si="107"/>
        <v>0</v>
      </c>
      <c r="O462" s="551">
        <f t="shared" si="107"/>
        <v>0</v>
      </c>
      <c r="P462" s="533">
        <f t="shared" si="107"/>
        <v>0</v>
      </c>
      <c r="Q462" s="550">
        <f t="shared" si="107"/>
        <v>0</v>
      </c>
      <c r="R462" s="551">
        <f t="shared" si="107"/>
        <v>0</v>
      </c>
      <c r="S462" s="551">
        <f t="shared" si="107"/>
        <v>0</v>
      </c>
      <c r="T462" s="551">
        <f t="shared" si="107"/>
        <v>0</v>
      </c>
      <c r="U462" s="551">
        <f t="shared" si="107"/>
        <v>0</v>
      </c>
      <c r="V462" s="551">
        <f t="shared" si="107"/>
        <v>0</v>
      </c>
      <c r="W462" s="533">
        <f t="shared" si="107"/>
        <v>0</v>
      </c>
      <c r="X462" s="333"/>
      <c r="Y462" s="200" t="s">
        <v>26</v>
      </c>
      <c r="Z462" s="200">
        <f>Z461-Z448</f>
        <v>2.5799999999999841</v>
      </c>
    </row>
    <row r="464" spans="1:27" ht="13.5" thickBot="1" x14ac:dyDescent="0.25"/>
    <row r="465" spans="1:27" ht="13.5" thickBot="1" x14ac:dyDescent="0.25">
      <c r="A465" s="272" t="s">
        <v>251</v>
      </c>
      <c r="B465" s="230"/>
      <c r="C465" s="934" t="s">
        <v>53</v>
      </c>
      <c r="D465" s="935"/>
      <c r="E465" s="935"/>
      <c r="F465" s="935"/>
      <c r="G465" s="935"/>
      <c r="H465" s="935"/>
      <c r="I465" s="936"/>
      <c r="J465" s="934" t="s">
        <v>114</v>
      </c>
      <c r="K465" s="935"/>
      <c r="L465" s="935"/>
      <c r="M465" s="935"/>
      <c r="N465" s="935"/>
      <c r="O465" s="935"/>
      <c r="P465" s="936"/>
      <c r="Q465" s="934" t="s">
        <v>63</v>
      </c>
      <c r="R465" s="935"/>
      <c r="S465" s="935"/>
      <c r="T465" s="935"/>
      <c r="U465" s="935"/>
      <c r="V465" s="935"/>
      <c r="W465" s="936"/>
      <c r="X465" s="1052" t="s">
        <v>0</v>
      </c>
    </row>
    <row r="466" spans="1:27" x14ac:dyDescent="0.2">
      <c r="A466" s="231" t="s">
        <v>54</v>
      </c>
      <c r="B466" s="267"/>
      <c r="C466" s="700">
        <v>1</v>
      </c>
      <c r="D466" s="701">
        <v>2</v>
      </c>
      <c r="E466" s="701">
        <v>3</v>
      </c>
      <c r="F466" s="701">
        <v>4</v>
      </c>
      <c r="G466" s="701">
        <v>5</v>
      </c>
      <c r="H466" s="701">
        <v>6</v>
      </c>
      <c r="I466" s="702">
        <v>7</v>
      </c>
      <c r="J466" s="700">
        <v>1</v>
      </c>
      <c r="K466" s="701">
        <v>2</v>
      </c>
      <c r="L466" s="701">
        <v>3</v>
      </c>
      <c r="M466" s="701">
        <v>4</v>
      </c>
      <c r="N466" s="701">
        <v>5</v>
      </c>
      <c r="O466" s="701">
        <v>6</v>
      </c>
      <c r="P466" s="702">
        <v>7</v>
      </c>
      <c r="Q466" s="700">
        <v>1</v>
      </c>
      <c r="R466" s="701">
        <v>2</v>
      </c>
      <c r="S466" s="701">
        <v>3</v>
      </c>
      <c r="T466" s="701">
        <v>4</v>
      </c>
      <c r="U466" s="701">
        <v>5</v>
      </c>
      <c r="V466" s="701">
        <v>6</v>
      </c>
      <c r="W466" s="702">
        <v>7</v>
      </c>
      <c r="X466" s="1053"/>
    </row>
    <row r="467" spans="1:27" x14ac:dyDescent="0.2">
      <c r="A467" s="236" t="s">
        <v>3</v>
      </c>
      <c r="B467" s="827"/>
      <c r="C467" s="717">
        <v>4250</v>
      </c>
      <c r="D467" s="717">
        <v>4250</v>
      </c>
      <c r="E467" s="717">
        <v>4250</v>
      </c>
      <c r="F467" s="717">
        <v>4250</v>
      </c>
      <c r="G467" s="717">
        <v>4250</v>
      </c>
      <c r="H467" s="717">
        <v>4250</v>
      </c>
      <c r="I467" s="717">
        <v>4250</v>
      </c>
      <c r="J467" s="717">
        <v>4250</v>
      </c>
      <c r="K467" s="717">
        <v>4250</v>
      </c>
      <c r="L467" s="717">
        <v>4250</v>
      </c>
      <c r="M467" s="717">
        <v>4250</v>
      </c>
      <c r="N467" s="717">
        <v>4250</v>
      </c>
      <c r="O467" s="717">
        <v>4250</v>
      </c>
      <c r="P467" s="717">
        <v>4250</v>
      </c>
      <c r="Q467" s="717">
        <v>4250</v>
      </c>
      <c r="R467" s="717">
        <v>4250</v>
      </c>
      <c r="S467" s="717">
        <v>4250</v>
      </c>
      <c r="T467" s="717">
        <v>4250</v>
      </c>
      <c r="U467" s="717">
        <v>4250</v>
      </c>
      <c r="V467" s="717">
        <v>4250</v>
      </c>
      <c r="W467" s="717">
        <v>4250</v>
      </c>
      <c r="X467" s="717">
        <v>4250</v>
      </c>
    </row>
    <row r="468" spans="1:27" x14ac:dyDescent="0.2">
      <c r="A468" s="241" t="s">
        <v>6</v>
      </c>
      <c r="B468" s="241"/>
      <c r="C468" s="300">
        <v>4327</v>
      </c>
      <c r="D468" s="301">
        <v>4486</v>
      </c>
      <c r="E468" s="301">
        <v>4403</v>
      </c>
      <c r="F468" s="301">
        <v>4416</v>
      </c>
      <c r="G468" s="301">
        <v>4663</v>
      </c>
      <c r="H468" s="301">
        <v>4816</v>
      </c>
      <c r="I468" s="345">
        <v>4881</v>
      </c>
      <c r="J468" s="300">
        <v>4537</v>
      </c>
      <c r="K468" s="301">
        <v>4313</v>
      </c>
      <c r="L468" s="301">
        <v>4426</v>
      </c>
      <c r="M468" s="301">
        <v>4313</v>
      </c>
      <c r="N468" s="301">
        <v>4591</v>
      </c>
      <c r="O468" s="301">
        <v>4570</v>
      </c>
      <c r="P468" s="394">
        <v>4499</v>
      </c>
      <c r="Q468" s="711">
        <v>4419</v>
      </c>
      <c r="R468" s="301">
        <v>4525</v>
      </c>
      <c r="S468" s="301">
        <v>4409</v>
      </c>
      <c r="T468" s="301">
        <v>4503</v>
      </c>
      <c r="U468" s="301">
        <v>4407</v>
      </c>
      <c r="V468" s="301">
        <v>4478</v>
      </c>
      <c r="W468" s="394">
        <v>4322</v>
      </c>
      <c r="X468" s="390">
        <v>4498</v>
      </c>
    </row>
    <row r="469" spans="1:27" x14ac:dyDescent="0.2">
      <c r="A469" s="231" t="s">
        <v>7</v>
      </c>
      <c r="B469" s="231"/>
      <c r="C469" s="302">
        <v>100</v>
      </c>
      <c r="D469" s="303">
        <v>100</v>
      </c>
      <c r="E469" s="304">
        <v>92.3</v>
      </c>
      <c r="F469" s="304">
        <v>85.7</v>
      </c>
      <c r="G469" s="304">
        <v>100</v>
      </c>
      <c r="H469" s="304">
        <v>100</v>
      </c>
      <c r="I469" s="346">
        <v>100</v>
      </c>
      <c r="J469" s="548">
        <v>100</v>
      </c>
      <c r="K469" s="304">
        <v>92.3</v>
      </c>
      <c r="L469" s="304">
        <v>92.3</v>
      </c>
      <c r="M469" s="304">
        <v>100</v>
      </c>
      <c r="N469" s="304">
        <v>92.3</v>
      </c>
      <c r="O469" s="304">
        <v>92.3</v>
      </c>
      <c r="P469" s="395">
        <v>92.3</v>
      </c>
      <c r="Q469" s="712">
        <v>84.6</v>
      </c>
      <c r="R469" s="304">
        <v>92.3</v>
      </c>
      <c r="S469" s="304">
        <v>100</v>
      </c>
      <c r="T469" s="304">
        <v>100</v>
      </c>
      <c r="U469" s="304">
        <v>100</v>
      </c>
      <c r="V469" s="304">
        <v>100</v>
      </c>
      <c r="W469" s="395">
        <v>92.3</v>
      </c>
      <c r="X469" s="391">
        <v>87.6</v>
      </c>
    </row>
    <row r="470" spans="1:27" ht="13.5" thickBot="1" x14ac:dyDescent="0.25">
      <c r="A470" s="231" t="s">
        <v>8</v>
      </c>
      <c r="B470" s="256"/>
      <c r="C470" s="679">
        <v>3.9E-2</v>
      </c>
      <c r="D470" s="680">
        <v>4.9000000000000002E-2</v>
      </c>
      <c r="E470" s="706">
        <v>5.8999999999999997E-2</v>
      </c>
      <c r="F470" s="706">
        <v>0.08</v>
      </c>
      <c r="G470" s="706">
        <v>1.9E-2</v>
      </c>
      <c r="H470" s="706">
        <v>4.1000000000000002E-2</v>
      </c>
      <c r="I470" s="709">
        <v>0.05</v>
      </c>
      <c r="J470" s="714">
        <v>4.2000000000000003E-2</v>
      </c>
      <c r="K470" s="706">
        <v>5.7000000000000002E-2</v>
      </c>
      <c r="L470" s="706">
        <v>6.5000000000000002E-2</v>
      </c>
      <c r="M470" s="706">
        <v>4.5999999999999999E-2</v>
      </c>
      <c r="N470" s="706">
        <v>7.9000000000000001E-2</v>
      </c>
      <c r="O470" s="706">
        <v>6.3E-2</v>
      </c>
      <c r="P470" s="707">
        <v>7.2999999999999995E-2</v>
      </c>
      <c r="Q470" s="713">
        <v>5.8999999999999997E-2</v>
      </c>
      <c r="R470" s="706">
        <v>6.0999999999999999E-2</v>
      </c>
      <c r="S470" s="706">
        <v>5.6000000000000001E-2</v>
      </c>
      <c r="T470" s="706">
        <v>2.1000000000000001E-2</v>
      </c>
      <c r="U470" s="706">
        <v>4.5999999999999999E-2</v>
      </c>
      <c r="V470" s="706">
        <v>4.5999999999999999E-2</v>
      </c>
      <c r="W470" s="707">
        <v>6.0999999999999999E-2</v>
      </c>
      <c r="X470" s="413">
        <v>6.3E-2</v>
      </c>
    </row>
    <row r="471" spans="1:27" x14ac:dyDescent="0.2">
      <c r="A471" s="241" t="s">
        <v>1</v>
      </c>
      <c r="B471" s="825"/>
      <c r="C471" s="690">
        <f t="shared" ref="C471:X471" si="108">C468/C467*100-100</f>
        <v>1.8117647058823536</v>
      </c>
      <c r="D471" s="691">
        <f t="shared" si="108"/>
        <v>5.5529411764705827</v>
      </c>
      <c r="E471" s="691">
        <f t="shared" si="108"/>
        <v>3.6000000000000085</v>
      </c>
      <c r="F471" s="691">
        <f t="shared" si="108"/>
        <v>3.9058823529411768</v>
      </c>
      <c r="G471" s="691">
        <f t="shared" si="108"/>
        <v>9.7176470588235162</v>
      </c>
      <c r="H471" s="691">
        <f t="shared" si="108"/>
        <v>13.317647058823525</v>
      </c>
      <c r="I471" s="692">
        <f t="shared" si="108"/>
        <v>14.847058823529409</v>
      </c>
      <c r="J471" s="690">
        <f t="shared" si="108"/>
        <v>6.7529411764705856</v>
      </c>
      <c r="K471" s="691">
        <f t="shared" si="108"/>
        <v>1.4823529411764724</v>
      </c>
      <c r="L471" s="691">
        <f t="shared" si="108"/>
        <v>4.1411764705882206</v>
      </c>
      <c r="M471" s="691">
        <f t="shared" si="108"/>
        <v>1.4823529411764724</v>
      </c>
      <c r="N471" s="691">
        <f t="shared" si="108"/>
        <v>8.0235294117646987</v>
      </c>
      <c r="O471" s="691">
        <f t="shared" si="108"/>
        <v>7.5294117647058698</v>
      </c>
      <c r="P471" s="692">
        <f t="shared" si="108"/>
        <v>5.8588235294117652</v>
      </c>
      <c r="Q471" s="690">
        <f t="shared" si="108"/>
        <v>3.9764705882352871</v>
      </c>
      <c r="R471" s="691">
        <f t="shared" si="108"/>
        <v>6.470588235294116</v>
      </c>
      <c r="S471" s="691">
        <f t="shared" si="108"/>
        <v>3.7411764705882291</v>
      </c>
      <c r="T471" s="691">
        <f t="shared" si="108"/>
        <v>5.9529411764705884</v>
      </c>
      <c r="U471" s="691">
        <f t="shared" si="108"/>
        <v>3.6941176470588317</v>
      </c>
      <c r="V471" s="691">
        <f t="shared" si="108"/>
        <v>5.3647058823529363</v>
      </c>
      <c r="W471" s="692">
        <f t="shared" si="108"/>
        <v>1.6941176470588175</v>
      </c>
      <c r="X471" s="411">
        <f t="shared" si="108"/>
        <v>5.8352941176470523</v>
      </c>
    </row>
    <row r="472" spans="1:27" ht="13.5" thickBot="1" x14ac:dyDescent="0.25">
      <c r="A472" s="231" t="s">
        <v>27</v>
      </c>
      <c r="B472" s="256"/>
      <c r="C472" s="220">
        <f t="shared" ref="C472:X472" si="109">C468-C455</f>
        <v>3</v>
      </c>
      <c r="D472" s="221">
        <f t="shared" si="109"/>
        <v>49</v>
      </c>
      <c r="E472" s="221">
        <f t="shared" si="109"/>
        <v>-69</v>
      </c>
      <c r="F472" s="221">
        <f t="shared" si="109"/>
        <v>304</v>
      </c>
      <c r="G472" s="221">
        <f t="shared" si="109"/>
        <v>0</v>
      </c>
      <c r="H472" s="221">
        <f t="shared" si="109"/>
        <v>1</v>
      </c>
      <c r="I472" s="226">
        <f t="shared" si="109"/>
        <v>-48</v>
      </c>
      <c r="J472" s="220">
        <f t="shared" si="109"/>
        <v>30</v>
      </c>
      <c r="K472" s="221">
        <f t="shared" si="109"/>
        <v>-6</v>
      </c>
      <c r="L472" s="221">
        <f t="shared" si="109"/>
        <v>-77</v>
      </c>
      <c r="M472" s="221">
        <f t="shared" si="109"/>
        <v>51</v>
      </c>
      <c r="N472" s="221">
        <f t="shared" si="109"/>
        <v>151</v>
      </c>
      <c r="O472" s="221">
        <f t="shared" si="109"/>
        <v>88</v>
      </c>
      <c r="P472" s="226">
        <f t="shared" si="109"/>
        <v>16</v>
      </c>
      <c r="Q472" s="220">
        <f t="shared" si="109"/>
        <v>-18</v>
      </c>
      <c r="R472" s="221">
        <f t="shared" si="109"/>
        <v>226</v>
      </c>
      <c r="S472" s="221">
        <f t="shared" si="109"/>
        <v>219</v>
      </c>
      <c r="T472" s="221">
        <f t="shared" si="109"/>
        <v>225</v>
      </c>
      <c r="U472" s="221">
        <f t="shared" si="109"/>
        <v>28</v>
      </c>
      <c r="V472" s="221">
        <f t="shared" si="109"/>
        <v>134</v>
      </c>
      <c r="W472" s="226">
        <f t="shared" si="109"/>
        <v>72</v>
      </c>
      <c r="X472" s="370">
        <f t="shared" si="109"/>
        <v>51</v>
      </c>
    </row>
    <row r="473" spans="1:27" x14ac:dyDescent="0.2">
      <c r="A473" s="267" t="s">
        <v>52</v>
      </c>
      <c r="B473" s="267"/>
      <c r="C473" s="724">
        <v>49</v>
      </c>
      <c r="D473" s="725">
        <v>50</v>
      </c>
      <c r="E473" s="725">
        <v>50</v>
      </c>
      <c r="F473" s="725">
        <v>10</v>
      </c>
      <c r="G473" s="725">
        <v>50</v>
      </c>
      <c r="H473" s="725">
        <v>49</v>
      </c>
      <c r="I473" s="726">
        <v>49</v>
      </c>
      <c r="J473" s="727">
        <v>43</v>
      </c>
      <c r="K473" s="725">
        <v>44</v>
      </c>
      <c r="L473" s="725">
        <v>45</v>
      </c>
      <c r="M473" s="725">
        <v>11</v>
      </c>
      <c r="N473" s="725">
        <v>45</v>
      </c>
      <c r="O473" s="725">
        <v>44</v>
      </c>
      <c r="P473" s="728">
        <v>44</v>
      </c>
      <c r="Q473" s="719">
        <v>48</v>
      </c>
      <c r="R473" s="720">
        <v>48</v>
      </c>
      <c r="S473" s="720">
        <v>49</v>
      </c>
      <c r="T473" s="720">
        <v>9</v>
      </c>
      <c r="U473" s="720">
        <v>50</v>
      </c>
      <c r="V473" s="720">
        <v>49</v>
      </c>
      <c r="W473" s="721">
        <v>48</v>
      </c>
      <c r="X473" s="371">
        <f>SUM(C473:W473)</f>
        <v>884</v>
      </c>
      <c r="Y473" s="200" t="s">
        <v>56</v>
      </c>
      <c r="Z473" s="265">
        <f>X460-X473</f>
        <v>178</v>
      </c>
      <c r="AA473" s="306">
        <f>Z473/X460</f>
        <v>0.16760828625235405</v>
      </c>
    </row>
    <row r="474" spans="1:27" x14ac:dyDescent="0.2">
      <c r="A474" s="267" t="s">
        <v>28</v>
      </c>
      <c r="B474" s="267"/>
      <c r="C474" s="218"/>
      <c r="D474" s="269"/>
      <c r="E474" s="269"/>
      <c r="F474" s="269"/>
      <c r="G474" s="269"/>
      <c r="H474" s="269"/>
      <c r="I474" s="219"/>
      <c r="J474" s="218"/>
      <c r="K474" s="269"/>
      <c r="L474" s="269"/>
      <c r="M474" s="269"/>
      <c r="N474" s="269"/>
      <c r="O474" s="269"/>
      <c r="P474" s="219"/>
      <c r="Q474" s="218"/>
      <c r="R474" s="269"/>
      <c r="S474" s="269"/>
      <c r="T474" s="269"/>
      <c r="U474" s="269"/>
      <c r="V474" s="269"/>
      <c r="W474" s="219"/>
      <c r="X474" s="331"/>
      <c r="Y474" s="200" t="s">
        <v>57</v>
      </c>
      <c r="Z474" s="200">
        <v>149.47</v>
      </c>
    </row>
    <row r="475" spans="1:27" ht="13.5" thickBot="1" x14ac:dyDescent="0.25">
      <c r="A475" s="268" t="s">
        <v>26</v>
      </c>
      <c r="B475" s="268"/>
      <c r="C475" s="550">
        <f t="shared" ref="C475:W475" si="110">C474-C461</f>
        <v>0</v>
      </c>
      <c r="D475" s="551">
        <f t="shared" si="110"/>
        <v>0</v>
      </c>
      <c r="E475" s="551">
        <f t="shared" si="110"/>
        <v>0</v>
      </c>
      <c r="F475" s="551">
        <f t="shared" si="110"/>
        <v>0</v>
      </c>
      <c r="G475" s="551">
        <f t="shared" si="110"/>
        <v>0</v>
      </c>
      <c r="H475" s="551">
        <f t="shared" si="110"/>
        <v>0</v>
      </c>
      <c r="I475" s="533">
        <f t="shared" si="110"/>
        <v>0</v>
      </c>
      <c r="J475" s="550">
        <f t="shared" si="110"/>
        <v>0</v>
      </c>
      <c r="K475" s="551">
        <f t="shared" si="110"/>
        <v>0</v>
      </c>
      <c r="L475" s="551">
        <f t="shared" si="110"/>
        <v>0</v>
      </c>
      <c r="M475" s="551">
        <f t="shared" si="110"/>
        <v>0</v>
      </c>
      <c r="N475" s="551">
        <f t="shared" si="110"/>
        <v>0</v>
      </c>
      <c r="O475" s="551">
        <f t="shared" si="110"/>
        <v>0</v>
      </c>
      <c r="P475" s="533">
        <f t="shared" si="110"/>
        <v>0</v>
      </c>
      <c r="Q475" s="550">
        <f t="shared" si="110"/>
        <v>0</v>
      </c>
      <c r="R475" s="551">
        <f t="shared" si="110"/>
        <v>0</v>
      </c>
      <c r="S475" s="551">
        <f t="shared" si="110"/>
        <v>0</v>
      </c>
      <c r="T475" s="551">
        <f t="shared" si="110"/>
        <v>0</v>
      </c>
      <c r="U475" s="551">
        <f t="shared" si="110"/>
        <v>0</v>
      </c>
      <c r="V475" s="551">
        <f t="shared" si="110"/>
        <v>0</v>
      </c>
      <c r="W475" s="533">
        <f t="shared" si="110"/>
        <v>0</v>
      </c>
      <c r="X475" s="333"/>
      <c r="Y475" s="200" t="s">
        <v>26</v>
      </c>
      <c r="Z475" s="200">
        <f>Z474-Z461</f>
        <v>-0.21999999999999886</v>
      </c>
    </row>
    <row r="477" spans="1:27" ht="13.5" thickBot="1" x14ac:dyDescent="0.25"/>
    <row r="478" spans="1:27" ht="13.5" thickBot="1" x14ac:dyDescent="0.25">
      <c r="A478" s="272" t="s">
        <v>252</v>
      </c>
      <c r="B478" s="230"/>
      <c r="C478" s="934" t="s">
        <v>53</v>
      </c>
      <c r="D478" s="935"/>
      <c r="E478" s="935"/>
      <c r="F478" s="935"/>
      <c r="G478" s="935"/>
      <c r="H478" s="935"/>
      <c r="I478" s="936"/>
      <c r="J478" s="934" t="s">
        <v>114</v>
      </c>
      <c r="K478" s="935"/>
      <c r="L478" s="935"/>
      <c r="M478" s="935"/>
      <c r="N478" s="935"/>
      <c r="O478" s="935"/>
      <c r="P478" s="936"/>
      <c r="Q478" s="934" t="s">
        <v>63</v>
      </c>
      <c r="R478" s="935"/>
      <c r="S478" s="935"/>
      <c r="T478" s="935"/>
      <c r="U478" s="935"/>
      <c r="V478" s="935"/>
      <c r="W478" s="936"/>
      <c r="X478" s="1052" t="s">
        <v>0</v>
      </c>
      <c r="Y478" s="200">
        <v>231</v>
      </c>
    </row>
    <row r="479" spans="1:27" x14ac:dyDescent="0.2">
      <c r="A479" s="231" t="s">
        <v>54</v>
      </c>
      <c r="B479" s="267"/>
      <c r="C479" s="700">
        <v>1</v>
      </c>
      <c r="D479" s="701">
        <v>2</v>
      </c>
      <c r="E479" s="701">
        <v>3</v>
      </c>
      <c r="F479" s="701">
        <v>4</v>
      </c>
      <c r="G479" s="701">
        <v>5</v>
      </c>
      <c r="H479" s="701">
        <v>6</v>
      </c>
      <c r="I479" s="702">
        <v>7</v>
      </c>
      <c r="J479" s="700">
        <v>1</v>
      </c>
      <c r="K479" s="701">
        <v>2</v>
      </c>
      <c r="L479" s="701">
        <v>3</v>
      </c>
      <c r="M479" s="701">
        <v>4</v>
      </c>
      <c r="N479" s="701">
        <v>5</v>
      </c>
      <c r="O479" s="701">
        <v>6</v>
      </c>
      <c r="P479" s="702">
        <v>7</v>
      </c>
      <c r="Q479" s="700">
        <v>1</v>
      </c>
      <c r="R479" s="701">
        <v>2</v>
      </c>
      <c r="S479" s="701">
        <v>3</v>
      </c>
      <c r="T479" s="701">
        <v>4</v>
      </c>
      <c r="U479" s="701">
        <v>5</v>
      </c>
      <c r="V479" s="701">
        <v>6</v>
      </c>
      <c r="W479" s="702">
        <v>7</v>
      </c>
      <c r="X479" s="1054"/>
    </row>
    <row r="480" spans="1:27" x14ac:dyDescent="0.2">
      <c r="A480" s="236" t="s">
        <v>3</v>
      </c>
      <c r="B480" s="236"/>
      <c r="C480" s="734">
        <v>4265</v>
      </c>
      <c r="D480" s="717">
        <v>4265</v>
      </c>
      <c r="E480" s="717">
        <v>4265</v>
      </c>
      <c r="F480" s="717">
        <v>4265</v>
      </c>
      <c r="G480" s="717">
        <v>4265</v>
      </c>
      <c r="H480" s="717">
        <v>4265</v>
      </c>
      <c r="I480" s="716">
        <v>4265</v>
      </c>
      <c r="J480" s="734">
        <v>4265</v>
      </c>
      <c r="K480" s="717">
        <v>4265</v>
      </c>
      <c r="L480" s="717">
        <v>4265</v>
      </c>
      <c r="M480" s="717">
        <v>4265</v>
      </c>
      <c r="N480" s="717">
        <v>4265</v>
      </c>
      <c r="O480" s="717">
        <v>4265</v>
      </c>
      <c r="P480" s="716">
        <v>4265</v>
      </c>
      <c r="Q480" s="734">
        <v>4265</v>
      </c>
      <c r="R480" s="717">
        <v>4265</v>
      </c>
      <c r="S480" s="717">
        <v>4265</v>
      </c>
      <c r="T480" s="717">
        <v>4265</v>
      </c>
      <c r="U480" s="717">
        <v>4265</v>
      </c>
      <c r="V480" s="717">
        <v>4265</v>
      </c>
      <c r="W480" s="716">
        <v>4265</v>
      </c>
      <c r="X480" s="735">
        <v>4265</v>
      </c>
    </row>
    <row r="481" spans="1:27" x14ac:dyDescent="0.2">
      <c r="A481" s="241" t="s">
        <v>6</v>
      </c>
      <c r="B481" s="241"/>
      <c r="C481" s="300">
        <v>4297</v>
      </c>
      <c r="D481" s="301">
        <v>4256</v>
      </c>
      <c r="E481" s="301">
        <v>4360</v>
      </c>
      <c r="F481" s="301">
        <v>4365</v>
      </c>
      <c r="G481" s="301">
        <v>4524</v>
      </c>
      <c r="H481" s="301">
        <v>4745</v>
      </c>
      <c r="I481" s="394">
        <v>4696</v>
      </c>
      <c r="J481" s="300">
        <v>4227</v>
      </c>
      <c r="K481" s="301">
        <v>4521</v>
      </c>
      <c r="L481" s="301">
        <v>4614</v>
      </c>
      <c r="M481" s="301">
        <v>3865</v>
      </c>
      <c r="N481" s="301">
        <v>4629</v>
      </c>
      <c r="O481" s="301">
        <v>4790</v>
      </c>
      <c r="P481" s="394">
        <v>4849</v>
      </c>
      <c r="Q481" s="300">
        <v>4447</v>
      </c>
      <c r="R481" s="301">
        <v>4453</v>
      </c>
      <c r="S481" s="301">
        <v>4579</v>
      </c>
      <c r="T481" s="301">
        <v>4398</v>
      </c>
      <c r="U481" s="301">
        <v>4803</v>
      </c>
      <c r="V481" s="301">
        <v>4799</v>
      </c>
      <c r="W481" s="394">
        <v>4621</v>
      </c>
      <c r="X481" s="317">
        <v>4547</v>
      </c>
    </row>
    <row r="482" spans="1:27" x14ac:dyDescent="0.2">
      <c r="A482" s="231" t="s">
        <v>7</v>
      </c>
      <c r="B482" s="231"/>
      <c r="C482" s="302">
        <v>100</v>
      </c>
      <c r="D482" s="303">
        <v>100</v>
      </c>
      <c r="E482" s="304">
        <v>100</v>
      </c>
      <c r="F482" s="304">
        <v>100</v>
      </c>
      <c r="G482" s="304">
        <v>100</v>
      </c>
      <c r="H482" s="304">
        <v>100</v>
      </c>
      <c r="I482" s="395">
        <v>100</v>
      </c>
      <c r="J482" s="548">
        <v>100</v>
      </c>
      <c r="K482" s="304">
        <v>100</v>
      </c>
      <c r="L482" s="304">
        <v>100</v>
      </c>
      <c r="M482" s="304">
        <v>100</v>
      </c>
      <c r="N482" s="304">
        <v>100</v>
      </c>
      <c r="O482" s="304">
        <v>100</v>
      </c>
      <c r="P482" s="395">
        <v>100</v>
      </c>
      <c r="Q482" s="548">
        <v>100</v>
      </c>
      <c r="R482" s="304">
        <v>91.7</v>
      </c>
      <c r="S482" s="304">
        <v>100</v>
      </c>
      <c r="T482" s="304">
        <v>75</v>
      </c>
      <c r="U482" s="304">
        <v>100</v>
      </c>
      <c r="V482" s="304">
        <v>91.7</v>
      </c>
      <c r="W482" s="395">
        <v>75</v>
      </c>
      <c r="X482" s="248">
        <v>89.2</v>
      </c>
    </row>
    <row r="483" spans="1:27" ht="13.5" thickBot="1" x14ac:dyDescent="0.25">
      <c r="A483" s="231" t="s">
        <v>8</v>
      </c>
      <c r="B483" s="256"/>
      <c r="C483" s="679">
        <v>0.04</v>
      </c>
      <c r="D483" s="680">
        <v>3.1E-2</v>
      </c>
      <c r="E483" s="706">
        <v>2.9000000000000001E-2</v>
      </c>
      <c r="F483" s="706">
        <v>1.2E-2</v>
      </c>
      <c r="G483" s="706">
        <v>3.2000000000000001E-2</v>
      </c>
      <c r="H483" s="706">
        <v>3.6999999999999998E-2</v>
      </c>
      <c r="I483" s="707">
        <v>4.1000000000000002E-2</v>
      </c>
      <c r="J483" s="714">
        <v>4.9000000000000002E-2</v>
      </c>
      <c r="K483" s="706">
        <v>0.02</v>
      </c>
      <c r="L483" s="706">
        <v>2.1999999999999999E-2</v>
      </c>
      <c r="M483" s="706">
        <v>5.3999999999999999E-2</v>
      </c>
      <c r="N483" s="706">
        <v>2.5000000000000001E-2</v>
      </c>
      <c r="O483" s="706">
        <v>3.5999999999999997E-2</v>
      </c>
      <c r="P483" s="707">
        <v>3.7999999999999999E-2</v>
      </c>
      <c r="Q483" s="714">
        <v>4.5999999999999999E-2</v>
      </c>
      <c r="R483" s="706">
        <v>4.8000000000000001E-2</v>
      </c>
      <c r="S483" s="706">
        <v>4.1000000000000002E-2</v>
      </c>
      <c r="T483" s="706">
        <v>7.1999999999999995E-2</v>
      </c>
      <c r="U483" s="706">
        <v>0.03</v>
      </c>
      <c r="V483" s="706">
        <v>6.3E-2</v>
      </c>
      <c r="W483" s="707">
        <v>8.4000000000000005E-2</v>
      </c>
      <c r="X483" s="739">
        <v>6.2E-2</v>
      </c>
    </row>
    <row r="484" spans="1:27" x14ac:dyDescent="0.2">
      <c r="A484" s="241" t="s">
        <v>1</v>
      </c>
      <c r="B484" s="825"/>
      <c r="C484" s="690">
        <f t="shared" ref="C484:X484" si="111">C481/C480*100-100</f>
        <v>0.75029308323564692</v>
      </c>
      <c r="D484" s="691">
        <f t="shared" si="111"/>
        <v>-0.2110199296600257</v>
      </c>
      <c r="E484" s="691">
        <f t="shared" si="111"/>
        <v>2.2274325908557984</v>
      </c>
      <c r="F484" s="691">
        <f t="shared" si="111"/>
        <v>2.3446658851113682</v>
      </c>
      <c r="G484" s="691">
        <f t="shared" si="111"/>
        <v>6.0726846424384462</v>
      </c>
      <c r="H484" s="691">
        <f t="shared" si="111"/>
        <v>11.25439624853459</v>
      </c>
      <c r="I484" s="692">
        <f t="shared" si="111"/>
        <v>10.10550996483002</v>
      </c>
      <c r="J484" s="690">
        <f t="shared" si="111"/>
        <v>-0.89097303634233072</v>
      </c>
      <c r="K484" s="691">
        <f t="shared" si="111"/>
        <v>6.0023446658851185</v>
      </c>
      <c r="L484" s="691">
        <f t="shared" si="111"/>
        <v>8.1828839390386747</v>
      </c>
      <c r="M484" s="691">
        <f t="shared" si="111"/>
        <v>-9.378663540445487</v>
      </c>
      <c r="N484" s="691">
        <f t="shared" si="111"/>
        <v>8.5345838218053842</v>
      </c>
      <c r="O484" s="691">
        <f t="shared" si="111"/>
        <v>12.309495896834704</v>
      </c>
      <c r="P484" s="692">
        <f t="shared" si="111"/>
        <v>13.692848769050414</v>
      </c>
      <c r="Q484" s="690">
        <f t="shared" si="111"/>
        <v>4.2672919109026992</v>
      </c>
      <c r="R484" s="691">
        <f t="shared" si="111"/>
        <v>4.407971864009383</v>
      </c>
      <c r="S484" s="691">
        <f t="shared" si="111"/>
        <v>7.3622508792497143</v>
      </c>
      <c r="T484" s="691">
        <f t="shared" si="111"/>
        <v>3.1184056271981149</v>
      </c>
      <c r="U484" s="691">
        <f t="shared" si="111"/>
        <v>12.614302461899186</v>
      </c>
      <c r="V484" s="691">
        <f t="shared" si="111"/>
        <v>12.520515826494716</v>
      </c>
      <c r="W484" s="692">
        <f t="shared" si="111"/>
        <v>8.3470105509964867</v>
      </c>
      <c r="X484" s="411">
        <f t="shared" si="111"/>
        <v>6.6119577960140674</v>
      </c>
    </row>
    <row r="485" spans="1:27" ht="13.5" thickBot="1" x14ac:dyDescent="0.25">
      <c r="A485" s="231" t="s">
        <v>27</v>
      </c>
      <c r="B485" s="256"/>
      <c r="C485" s="220">
        <f t="shared" ref="C485:X485" si="112">C481-C468</f>
        <v>-30</v>
      </c>
      <c r="D485" s="221">
        <f t="shared" si="112"/>
        <v>-230</v>
      </c>
      <c r="E485" s="221">
        <f t="shared" si="112"/>
        <v>-43</v>
      </c>
      <c r="F485" s="221">
        <f t="shared" si="112"/>
        <v>-51</v>
      </c>
      <c r="G485" s="221">
        <f t="shared" si="112"/>
        <v>-139</v>
      </c>
      <c r="H485" s="221">
        <f t="shared" si="112"/>
        <v>-71</v>
      </c>
      <c r="I485" s="226">
        <f t="shared" si="112"/>
        <v>-185</v>
      </c>
      <c r="J485" s="220">
        <f t="shared" si="112"/>
        <v>-310</v>
      </c>
      <c r="K485" s="221">
        <f t="shared" si="112"/>
        <v>208</v>
      </c>
      <c r="L485" s="221">
        <f t="shared" si="112"/>
        <v>188</v>
      </c>
      <c r="M485" s="221">
        <f t="shared" si="112"/>
        <v>-448</v>
      </c>
      <c r="N485" s="221">
        <f t="shared" si="112"/>
        <v>38</v>
      </c>
      <c r="O485" s="221">
        <f t="shared" si="112"/>
        <v>220</v>
      </c>
      <c r="P485" s="226">
        <f t="shared" si="112"/>
        <v>350</v>
      </c>
      <c r="Q485" s="220">
        <f t="shared" si="112"/>
        <v>28</v>
      </c>
      <c r="R485" s="221">
        <f t="shared" si="112"/>
        <v>-72</v>
      </c>
      <c r="S485" s="221">
        <f t="shared" si="112"/>
        <v>170</v>
      </c>
      <c r="T485" s="221">
        <f t="shared" si="112"/>
        <v>-105</v>
      </c>
      <c r="U485" s="221">
        <f t="shared" si="112"/>
        <v>396</v>
      </c>
      <c r="V485" s="221">
        <f t="shared" si="112"/>
        <v>321</v>
      </c>
      <c r="W485" s="226">
        <f t="shared" si="112"/>
        <v>299</v>
      </c>
      <c r="X485" s="370">
        <f t="shared" si="112"/>
        <v>49</v>
      </c>
    </row>
    <row r="486" spans="1:27" x14ac:dyDescent="0.2">
      <c r="A486" s="267" t="s">
        <v>52</v>
      </c>
      <c r="B486" s="267"/>
      <c r="C486" s="724">
        <v>54</v>
      </c>
      <c r="D486" s="725">
        <v>55</v>
      </c>
      <c r="E486" s="725">
        <v>55</v>
      </c>
      <c r="F486" s="725">
        <v>14</v>
      </c>
      <c r="G486" s="725">
        <v>55</v>
      </c>
      <c r="H486" s="725">
        <v>54</v>
      </c>
      <c r="I486" s="726">
        <v>55</v>
      </c>
      <c r="J486" s="727">
        <v>51</v>
      </c>
      <c r="K486" s="725">
        <v>52</v>
      </c>
      <c r="L486" s="725">
        <v>52</v>
      </c>
      <c r="M486" s="725">
        <v>10</v>
      </c>
      <c r="N486" s="725">
        <v>52</v>
      </c>
      <c r="O486" s="725">
        <v>51</v>
      </c>
      <c r="P486" s="728">
        <v>52</v>
      </c>
      <c r="Q486" s="719">
        <v>55</v>
      </c>
      <c r="R486" s="720">
        <v>55</v>
      </c>
      <c r="S486" s="720">
        <v>55</v>
      </c>
      <c r="T486" s="720">
        <v>12</v>
      </c>
      <c r="U486" s="720">
        <v>55</v>
      </c>
      <c r="V486" s="720">
        <v>54</v>
      </c>
      <c r="W486" s="721">
        <v>55</v>
      </c>
      <c r="X486" s="371">
        <f>SUM(C486:W486)</f>
        <v>1003</v>
      </c>
      <c r="Y486" s="200" t="s">
        <v>56</v>
      </c>
      <c r="Z486" s="265">
        <f>X473-X486</f>
        <v>-119</v>
      </c>
      <c r="AA486" s="306">
        <f>Z486/X473</f>
        <v>-0.13461538461538461</v>
      </c>
    </row>
    <row r="487" spans="1:27" x14ac:dyDescent="0.2">
      <c r="A487" s="267" t="s">
        <v>28</v>
      </c>
      <c r="B487" s="267"/>
      <c r="C487" s="218">
        <v>150</v>
      </c>
      <c r="D487" s="269">
        <v>150</v>
      </c>
      <c r="E487" s="269">
        <v>149</v>
      </c>
      <c r="F487" s="269">
        <v>150</v>
      </c>
      <c r="G487" s="269">
        <v>149</v>
      </c>
      <c r="H487" s="269">
        <v>148.5</v>
      </c>
      <c r="I487" s="219">
        <v>147.5</v>
      </c>
      <c r="J487" s="218">
        <v>150</v>
      </c>
      <c r="K487" s="269">
        <v>150</v>
      </c>
      <c r="L487" s="269">
        <v>149</v>
      </c>
      <c r="M487" s="269">
        <v>150</v>
      </c>
      <c r="N487" s="269">
        <v>149</v>
      </c>
      <c r="O487" s="269">
        <v>147.5</v>
      </c>
      <c r="P487" s="219">
        <v>147.5</v>
      </c>
      <c r="Q487" s="218">
        <v>150</v>
      </c>
      <c r="R487" s="269">
        <v>150</v>
      </c>
      <c r="S487" s="269">
        <v>149</v>
      </c>
      <c r="T487" s="269">
        <v>150</v>
      </c>
      <c r="U487" s="269">
        <v>149</v>
      </c>
      <c r="V487" s="269">
        <v>148.5</v>
      </c>
      <c r="W487" s="219">
        <v>147.5</v>
      </c>
      <c r="X487" s="331"/>
      <c r="Y487" s="200" t="s">
        <v>57</v>
      </c>
      <c r="Z487" s="200">
        <v>148.26</v>
      </c>
    </row>
    <row r="488" spans="1:27" ht="13.5" thickBot="1" x14ac:dyDescent="0.25">
      <c r="A488" s="268" t="s">
        <v>26</v>
      </c>
      <c r="B488" s="268"/>
      <c r="C488" s="550">
        <f t="shared" ref="C488:W488" si="113">C487-C474</f>
        <v>150</v>
      </c>
      <c r="D488" s="551">
        <f t="shared" si="113"/>
        <v>150</v>
      </c>
      <c r="E488" s="551">
        <f t="shared" si="113"/>
        <v>149</v>
      </c>
      <c r="F488" s="551">
        <f t="shared" si="113"/>
        <v>150</v>
      </c>
      <c r="G488" s="551">
        <f t="shared" si="113"/>
        <v>149</v>
      </c>
      <c r="H488" s="551">
        <f t="shared" si="113"/>
        <v>148.5</v>
      </c>
      <c r="I488" s="533">
        <f t="shared" si="113"/>
        <v>147.5</v>
      </c>
      <c r="J488" s="550">
        <f t="shared" si="113"/>
        <v>150</v>
      </c>
      <c r="K488" s="551">
        <f t="shared" si="113"/>
        <v>150</v>
      </c>
      <c r="L488" s="551">
        <f t="shared" si="113"/>
        <v>149</v>
      </c>
      <c r="M488" s="551">
        <f t="shared" si="113"/>
        <v>150</v>
      </c>
      <c r="N488" s="551">
        <f t="shared" si="113"/>
        <v>149</v>
      </c>
      <c r="O488" s="551">
        <f t="shared" si="113"/>
        <v>147.5</v>
      </c>
      <c r="P488" s="533">
        <f t="shared" si="113"/>
        <v>147.5</v>
      </c>
      <c r="Q488" s="550">
        <f t="shared" si="113"/>
        <v>150</v>
      </c>
      <c r="R488" s="551">
        <f t="shared" si="113"/>
        <v>150</v>
      </c>
      <c r="S488" s="551">
        <f t="shared" si="113"/>
        <v>149</v>
      </c>
      <c r="T488" s="551">
        <f t="shared" si="113"/>
        <v>150</v>
      </c>
      <c r="U488" s="551">
        <f t="shared" si="113"/>
        <v>149</v>
      </c>
      <c r="V488" s="551">
        <f t="shared" si="113"/>
        <v>148.5</v>
      </c>
      <c r="W488" s="533">
        <f t="shared" si="113"/>
        <v>147.5</v>
      </c>
      <c r="X488" s="333"/>
      <c r="Y488" s="200" t="s">
        <v>26</v>
      </c>
      <c r="Z488" s="200">
        <f>Z487-Z474</f>
        <v>-1.210000000000008</v>
      </c>
    </row>
    <row r="490" spans="1:27" ht="13.5" thickBot="1" x14ac:dyDescent="0.25"/>
    <row r="491" spans="1:27" ht="13.5" thickBot="1" x14ac:dyDescent="0.25">
      <c r="A491" s="272" t="s">
        <v>253</v>
      </c>
      <c r="B491" s="230"/>
      <c r="C491" s="934" t="s">
        <v>53</v>
      </c>
      <c r="D491" s="935"/>
      <c r="E491" s="935"/>
      <c r="F491" s="935"/>
      <c r="G491" s="935"/>
      <c r="H491" s="935"/>
      <c r="I491" s="936"/>
      <c r="J491" s="934" t="s">
        <v>114</v>
      </c>
      <c r="K491" s="935"/>
      <c r="L491" s="935"/>
      <c r="M491" s="935"/>
      <c r="N491" s="935"/>
      <c r="O491" s="935"/>
      <c r="P491" s="936"/>
      <c r="Q491" s="934" t="s">
        <v>63</v>
      </c>
      <c r="R491" s="935"/>
      <c r="S491" s="935"/>
      <c r="T491" s="935"/>
      <c r="U491" s="935"/>
      <c r="V491" s="935"/>
      <c r="W491" s="936"/>
      <c r="X491" s="1052" t="s">
        <v>0</v>
      </c>
      <c r="Y491" s="200">
        <v>229</v>
      </c>
    </row>
    <row r="492" spans="1:27" x14ac:dyDescent="0.2">
      <c r="A492" s="231" t="s">
        <v>54</v>
      </c>
      <c r="B492" s="267"/>
      <c r="C492" s="700">
        <v>1</v>
      </c>
      <c r="D492" s="701">
        <v>2</v>
      </c>
      <c r="E492" s="701">
        <v>3</v>
      </c>
      <c r="F492" s="701">
        <v>4</v>
      </c>
      <c r="G492" s="701">
        <v>5</v>
      </c>
      <c r="H492" s="701">
        <v>6</v>
      </c>
      <c r="I492" s="702">
        <v>7</v>
      </c>
      <c r="J492" s="700">
        <v>1</v>
      </c>
      <c r="K492" s="701">
        <v>2</v>
      </c>
      <c r="L492" s="701">
        <v>3</v>
      </c>
      <c r="M492" s="701">
        <v>4</v>
      </c>
      <c r="N492" s="701">
        <v>5</v>
      </c>
      <c r="O492" s="701">
        <v>6</v>
      </c>
      <c r="P492" s="702">
        <v>7</v>
      </c>
      <c r="Q492" s="700">
        <v>1</v>
      </c>
      <c r="R492" s="701">
        <v>2</v>
      </c>
      <c r="S492" s="701">
        <v>3</v>
      </c>
      <c r="T492" s="701">
        <v>4</v>
      </c>
      <c r="U492" s="701">
        <v>5</v>
      </c>
      <c r="V492" s="701">
        <v>6</v>
      </c>
      <c r="W492" s="702">
        <v>7</v>
      </c>
      <c r="X492" s="1054"/>
    </row>
    <row r="493" spans="1:27" x14ac:dyDescent="0.2">
      <c r="A493" s="236" t="s">
        <v>3</v>
      </c>
      <c r="B493" s="236"/>
      <c r="C493" s="734">
        <v>4280</v>
      </c>
      <c r="D493" s="717">
        <v>4280</v>
      </c>
      <c r="E493" s="717">
        <v>4280</v>
      </c>
      <c r="F493" s="717">
        <v>4280</v>
      </c>
      <c r="G493" s="717">
        <v>4280</v>
      </c>
      <c r="H493" s="717">
        <v>4280</v>
      </c>
      <c r="I493" s="716">
        <v>4280</v>
      </c>
      <c r="J493" s="734">
        <v>4280</v>
      </c>
      <c r="K493" s="717">
        <v>4280</v>
      </c>
      <c r="L493" s="717">
        <v>4280</v>
      </c>
      <c r="M493" s="717">
        <v>4280</v>
      </c>
      <c r="N493" s="717">
        <v>4280</v>
      </c>
      <c r="O493" s="717">
        <v>4280</v>
      </c>
      <c r="P493" s="716">
        <v>4280</v>
      </c>
      <c r="Q493" s="734">
        <v>4280</v>
      </c>
      <c r="R493" s="717">
        <v>4280</v>
      </c>
      <c r="S493" s="717">
        <v>4280</v>
      </c>
      <c r="T493" s="717">
        <v>4280</v>
      </c>
      <c r="U493" s="717">
        <v>4280</v>
      </c>
      <c r="V493" s="717">
        <v>4280</v>
      </c>
      <c r="W493" s="716">
        <v>4280</v>
      </c>
      <c r="X493" s="735">
        <v>4280</v>
      </c>
    </row>
    <row r="494" spans="1:27" x14ac:dyDescent="0.2">
      <c r="A494" s="241" t="s">
        <v>6</v>
      </c>
      <c r="B494" s="241"/>
      <c r="C494" s="300">
        <v>4478</v>
      </c>
      <c r="D494" s="301">
        <v>4465</v>
      </c>
      <c r="E494" s="301">
        <v>4667</v>
      </c>
      <c r="F494" s="301">
        <v>4389</v>
      </c>
      <c r="G494" s="301">
        <v>4701</v>
      </c>
      <c r="H494" s="301">
        <v>4917</v>
      </c>
      <c r="I494" s="394">
        <v>4810</v>
      </c>
      <c r="J494" s="300">
        <v>4861</v>
      </c>
      <c r="K494" s="301">
        <v>4859</v>
      </c>
      <c r="L494" s="301">
        <v>4686</v>
      </c>
      <c r="M494" s="301">
        <v>3896</v>
      </c>
      <c r="N494" s="301">
        <v>4519</v>
      </c>
      <c r="O494" s="301">
        <v>4507</v>
      </c>
      <c r="P494" s="394">
        <v>4405</v>
      </c>
      <c r="Q494" s="300">
        <v>4377</v>
      </c>
      <c r="R494" s="301">
        <v>4254</v>
      </c>
      <c r="S494" s="301">
        <v>4373</v>
      </c>
      <c r="T494" s="301">
        <v>4345</v>
      </c>
      <c r="U494" s="301">
        <v>4549</v>
      </c>
      <c r="V494" s="301">
        <v>4843</v>
      </c>
      <c r="W494" s="394">
        <v>4678</v>
      </c>
      <c r="X494" s="317">
        <v>4587</v>
      </c>
    </row>
    <row r="495" spans="1:27" x14ac:dyDescent="0.2">
      <c r="A495" s="231" t="s">
        <v>7</v>
      </c>
      <c r="B495" s="231"/>
      <c r="C495" s="302">
        <v>100</v>
      </c>
      <c r="D495" s="303">
        <v>100</v>
      </c>
      <c r="E495" s="304">
        <v>100</v>
      </c>
      <c r="F495" s="304">
        <v>75</v>
      </c>
      <c r="G495" s="304">
        <v>91.7</v>
      </c>
      <c r="H495" s="304">
        <v>100</v>
      </c>
      <c r="I495" s="395">
        <v>83.3</v>
      </c>
      <c r="J495" s="548">
        <v>100</v>
      </c>
      <c r="K495" s="304">
        <v>100</v>
      </c>
      <c r="L495" s="304">
        <v>100</v>
      </c>
      <c r="M495" s="304">
        <v>100</v>
      </c>
      <c r="N495" s="304">
        <v>100</v>
      </c>
      <c r="O495" s="304">
        <v>100</v>
      </c>
      <c r="P495" s="395">
        <v>100</v>
      </c>
      <c r="Q495" s="548">
        <v>100</v>
      </c>
      <c r="R495" s="304">
        <v>100</v>
      </c>
      <c r="S495" s="304">
        <v>100</v>
      </c>
      <c r="T495" s="304">
        <v>100</v>
      </c>
      <c r="U495" s="304">
        <v>100</v>
      </c>
      <c r="V495" s="304">
        <v>100</v>
      </c>
      <c r="W495" s="395">
        <v>91.7</v>
      </c>
      <c r="X495" s="248">
        <v>87.8</v>
      </c>
    </row>
    <row r="496" spans="1:27" ht="13.5" thickBot="1" x14ac:dyDescent="0.25">
      <c r="A496" s="231" t="s">
        <v>8</v>
      </c>
      <c r="B496" s="256"/>
      <c r="C496" s="679">
        <v>0.03</v>
      </c>
      <c r="D496" s="680">
        <v>4.4999999999999998E-2</v>
      </c>
      <c r="E496" s="706">
        <v>3.7999999999999999E-2</v>
      </c>
      <c r="F496" s="706">
        <v>7.6999999999999999E-2</v>
      </c>
      <c r="G496" s="706">
        <v>4.2999999999999997E-2</v>
      </c>
      <c r="H496" s="706">
        <v>5.3999999999999999E-2</v>
      </c>
      <c r="I496" s="707">
        <v>9.1999999999999998E-2</v>
      </c>
      <c r="J496" s="714">
        <v>3.7999999999999999E-2</v>
      </c>
      <c r="K496" s="706">
        <v>3.9E-2</v>
      </c>
      <c r="L496" s="706">
        <v>3.7999999999999999E-2</v>
      </c>
      <c r="M496" s="706">
        <v>4.8000000000000001E-2</v>
      </c>
      <c r="N496" s="706">
        <v>0.05</v>
      </c>
      <c r="O496" s="706">
        <v>0.02</v>
      </c>
      <c r="P496" s="707">
        <v>3.2000000000000001E-2</v>
      </c>
      <c r="Q496" s="714">
        <v>4.2000000000000003E-2</v>
      </c>
      <c r="R496" s="706">
        <v>3.9E-2</v>
      </c>
      <c r="S496" s="706">
        <v>4.1000000000000002E-2</v>
      </c>
      <c r="T496" s="706">
        <v>0.02</v>
      </c>
      <c r="U496" s="706">
        <v>3.4000000000000002E-2</v>
      </c>
      <c r="V496" s="706">
        <v>3.6999999999999998E-2</v>
      </c>
      <c r="W496" s="707">
        <v>5.3999999999999999E-2</v>
      </c>
      <c r="X496" s="739">
        <v>6.4000000000000001E-2</v>
      </c>
    </row>
    <row r="497" spans="1:27" x14ac:dyDescent="0.2">
      <c r="A497" s="241" t="s">
        <v>1</v>
      </c>
      <c r="B497" s="825"/>
      <c r="C497" s="690">
        <f t="shared" ref="C497:X497" si="114">C494/C493*100-100</f>
        <v>4.6261682242990645</v>
      </c>
      <c r="D497" s="691">
        <f t="shared" si="114"/>
        <v>4.3224299065420553</v>
      </c>
      <c r="E497" s="691">
        <f t="shared" si="114"/>
        <v>9.0420560747663643</v>
      </c>
      <c r="F497" s="691">
        <f t="shared" si="114"/>
        <v>2.5467289719626223</v>
      </c>
      <c r="G497" s="691">
        <f t="shared" si="114"/>
        <v>9.8364485981308434</v>
      </c>
      <c r="H497" s="691">
        <f t="shared" si="114"/>
        <v>14.883177570093451</v>
      </c>
      <c r="I497" s="692">
        <f t="shared" si="114"/>
        <v>12.383177570093466</v>
      </c>
      <c r="J497" s="690">
        <f t="shared" si="114"/>
        <v>13.574766355140184</v>
      </c>
      <c r="K497" s="691">
        <f t="shared" si="114"/>
        <v>13.528037383177562</v>
      </c>
      <c r="L497" s="691">
        <f t="shared" si="114"/>
        <v>9.4859813084112119</v>
      </c>
      <c r="M497" s="691">
        <f t="shared" si="114"/>
        <v>-8.9719626168224238</v>
      </c>
      <c r="N497" s="691">
        <f t="shared" si="114"/>
        <v>5.5841121495327144</v>
      </c>
      <c r="O497" s="691">
        <f t="shared" si="114"/>
        <v>5.3037383177570092</v>
      </c>
      <c r="P497" s="692">
        <f t="shared" si="114"/>
        <v>2.9205607476635578</v>
      </c>
      <c r="Q497" s="690">
        <f t="shared" si="114"/>
        <v>2.2663551401869171</v>
      </c>
      <c r="R497" s="691">
        <f t="shared" si="114"/>
        <v>-0.60747663551401843</v>
      </c>
      <c r="S497" s="691">
        <f t="shared" si="114"/>
        <v>2.1728971962616868</v>
      </c>
      <c r="T497" s="691">
        <f t="shared" si="114"/>
        <v>1.5186915887850319</v>
      </c>
      <c r="U497" s="691">
        <f t="shared" si="114"/>
        <v>6.2850467289719631</v>
      </c>
      <c r="V497" s="691">
        <f t="shared" si="114"/>
        <v>13.154205607476641</v>
      </c>
      <c r="W497" s="692">
        <f t="shared" si="114"/>
        <v>9.299065420560737</v>
      </c>
      <c r="X497" s="411">
        <f t="shared" si="114"/>
        <v>7.1728971962616868</v>
      </c>
    </row>
    <row r="498" spans="1:27" ht="13.5" thickBot="1" x14ac:dyDescent="0.25">
      <c r="A498" s="231" t="s">
        <v>27</v>
      </c>
      <c r="B498" s="256"/>
      <c r="C498" s="220">
        <f t="shared" ref="C498:X498" si="115">C494-C481</f>
        <v>181</v>
      </c>
      <c r="D498" s="221">
        <f t="shared" si="115"/>
        <v>209</v>
      </c>
      <c r="E498" s="221">
        <f t="shared" si="115"/>
        <v>307</v>
      </c>
      <c r="F498" s="221">
        <f t="shared" si="115"/>
        <v>24</v>
      </c>
      <c r="G498" s="221">
        <f t="shared" si="115"/>
        <v>177</v>
      </c>
      <c r="H498" s="221">
        <f t="shared" si="115"/>
        <v>172</v>
      </c>
      <c r="I498" s="226">
        <f t="shared" si="115"/>
        <v>114</v>
      </c>
      <c r="J498" s="220">
        <f t="shared" si="115"/>
        <v>634</v>
      </c>
      <c r="K498" s="221">
        <f t="shared" si="115"/>
        <v>338</v>
      </c>
      <c r="L498" s="221">
        <f t="shared" si="115"/>
        <v>72</v>
      </c>
      <c r="M498" s="221">
        <f t="shared" si="115"/>
        <v>31</v>
      </c>
      <c r="N498" s="221">
        <f t="shared" si="115"/>
        <v>-110</v>
      </c>
      <c r="O498" s="221">
        <f t="shared" si="115"/>
        <v>-283</v>
      </c>
      <c r="P498" s="226">
        <f t="shared" si="115"/>
        <v>-444</v>
      </c>
      <c r="Q498" s="220">
        <f t="shared" si="115"/>
        <v>-70</v>
      </c>
      <c r="R498" s="221">
        <f t="shared" si="115"/>
        <v>-199</v>
      </c>
      <c r="S498" s="221">
        <f t="shared" si="115"/>
        <v>-206</v>
      </c>
      <c r="T498" s="221">
        <f t="shared" si="115"/>
        <v>-53</v>
      </c>
      <c r="U498" s="221">
        <f t="shared" si="115"/>
        <v>-254</v>
      </c>
      <c r="V498" s="221">
        <f t="shared" si="115"/>
        <v>44</v>
      </c>
      <c r="W498" s="226">
        <f t="shared" si="115"/>
        <v>57</v>
      </c>
      <c r="X498" s="370">
        <f t="shared" si="115"/>
        <v>40</v>
      </c>
    </row>
    <row r="499" spans="1:27" x14ac:dyDescent="0.2">
      <c r="A499" s="267" t="s">
        <v>52</v>
      </c>
      <c r="B499" s="267"/>
      <c r="C499" s="724">
        <v>54</v>
      </c>
      <c r="D499" s="725">
        <v>55</v>
      </c>
      <c r="E499" s="725">
        <v>55</v>
      </c>
      <c r="F499" s="725">
        <v>13</v>
      </c>
      <c r="G499" s="725">
        <v>55</v>
      </c>
      <c r="H499" s="725">
        <v>54</v>
      </c>
      <c r="I499" s="726">
        <v>55</v>
      </c>
      <c r="J499" s="727">
        <v>51</v>
      </c>
      <c r="K499" s="725">
        <v>52</v>
      </c>
      <c r="L499" s="725">
        <v>52</v>
      </c>
      <c r="M499" s="725">
        <v>10</v>
      </c>
      <c r="N499" s="725">
        <v>51</v>
      </c>
      <c r="O499" s="725">
        <v>51</v>
      </c>
      <c r="P499" s="728">
        <v>52</v>
      </c>
      <c r="Q499" s="719">
        <v>55</v>
      </c>
      <c r="R499" s="720">
        <v>55</v>
      </c>
      <c r="S499" s="720">
        <v>55</v>
      </c>
      <c r="T499" s="720">
        <v>12</v>
      </c>
      <c r="U499" s="720">
        <v>54</v>
      </c>
      <c r="V499" s="720">
        <v>54</v>
      </c>
      <c r="W499" s="721">
        <v>55</v>
      </c>
      <c r="X499" s="371">
        <f>SUM(C499:W499)</f>
        <v>1000</v>
      </c>
      <c r="Y499" s="200" t="s">
        <v>56</v>
      </c>
      <c r="Z499" s="265">
        <f>X486-X499</f>
        <v>3</v>
      </c>
      <c r="AA499" s="306">
        <f>Z499/X486</f>
        <v>2.9910269192422734E-3</v>
      </c>
    </row>
    <row r="500" spans="1:27" x14ac:dyDescent="0.2">
      <c r="A500" s="267" t="s">
        <v>28</v>
      </c>
      <c r="B500" s="267"/>
      <c r="C500" s="218">
        <v>150.5</v>
      </c>
      <c r="D500" s="218">
        <v>150.5</v>
      </c>
      <c r="E500" s="269">
        <v>150</v>
      </c>
      <c r="F500" s="269">
        <v>150.5</v>
      </c>
      <c r="G500" s="269">
        <v>149.5</v>
      </c>
      <c r="H500" s="269">
        <v>149</v>
      </c>
      <c r="I500" s="269">
        <v>149</v>
      </c>
      <c r="J500" s="218">
        <v>150.5</v>
      </c>
      <c r="K500" s="218">
        <v>150.5</v>
      </c>
      <c r="L500" s="269">
        <v>149.5</v>
      </c>
      <c r="M500" s="269">
        <v>150.5</v>
      </c>
      <c r="N500" s="269">
        <v>149.5</v>
      </c>
      <c r="O500" s="269">
        <v>148</v>
      </c>
      <c r="P500" s="219">
        <v>148</v>
      </c>
      <c r="Q500" s="218">
        <v>150.5</v>
      </c>
      <c r="R500" s="218">
        <v>150.5</v>
      </c>
      <c r="S500" s="269">
        <v>149.5</v>
      </c>
      <c r="T500" s="269">
        <v>150.5</v>
      </c>
      <c r="U500" s="269">
        <v>149.5</v>
      </c>
      <c r="V500" s="269">
        <v>149</v>
      </c>
      <c r="W500" s="269">
        <v>149</v>
      </c>
      <c r="X500" s="331"/>
      <c r="Y500" s="200" t="s">
        <v>57</v>
      </c>
      <c r="Z500" s="200">
        <v>149.71</v>
      </c>
    </row>
    <row r="501" spans="1:27" ht="13.5" thickBot="1" x14ac:dyDescent="0.25">
      <c r="A501" s="268" t="s">
        <v>26</v>
      </c>
      <c r="B501" s="268"/>
      <c r="C501" s="550">
        <f t="shared" ref="C501:W501" si="116">C500-C487</f>
        <v>0.5</v>
      </c>
      <c r="D501" s="551">
        <f t="shared" si="116"/>
        <v>0.5</v>
      </c>
      <c r="E501" s="551">
        <f t="shared" si="116"/>
        <v>1</v>
      </c>
      <c r="F501" s="551">
        <f t="shared" si="116"/>
        <v>0.5</v>
      </c>
      <c r="G501" s="551">
        <f t="shared" si="116"/>
        <v>0.5</v>
      </c>
      <c r="H501" s="551">
        <f t="shared" si="116"/>
        <v>0.5</v>
      </c>
      <c r="I501" s="533">
        <f t="shared" si="116"/>
        <v>1.5</v>
      </c>
      <c r="J501" s="550">
        <f t="shared" si="116"/>
        <v>0.5</v>
      </c>
      <c r="K501" s="551">
        <f t="shared" si="116"/>
        <v>0.5</v>
      </c>
      <c r="L501" s="551">
        <f t="shared" si="116"/>
        <v>0.5</v>
      </c>
      <c r="M501" s="551">
        <f t="shared" si="116"/>
        <v>0.5</v>
      </c>
      <c r="N501" s="551">
        <f t="shared" si="116"/>
        <v>0.5</v>
      </c>
      <c r="O501" s="551">
        <f t="shared" si="116"/>
        <v>0.5</v>
      </c>
      <c r="P501" s="533">
        <f t="shared" si="116"/>
        <v>0.5</v>
      </c>
      <c r="Q501" s="550">
        <f t="shared" si="116"/>
        <v>0.5</v>
      </c>
      <c r="R501" s="551">
        <f t="shared" si="116"/>
        <v>0.5</v>
      </c>
      <c r="S501" s="551">
        <f t="shared" si="116"/>
        <v>0.5</v>
      </c>
      <c r="T501" s="551">
        <f t="shared" si="116"/>
        <v>0.5</v>
      </c>
      <c r="U501" s="551">
        <f t="shared" si="116"/>
        <v>0.5</v>
      </c>
      <c r="V501" s="551">
        <f t="shared" si="116"/>
        <v>0.5</v>
      </c>
      <c r="W501" s="533">
        <f t="shared" si="116"/>
        <v>1.5</v>
      </c>
      <c r="X501" s="333"/>
      <c r="Y501" s="200" t="s">
        <v>26</v>
      </c>
      <c r="Z501" s="200">
        <f>Z500-Z487</f>
        <v>1.4500000000000171</v>
      </c>
    </row>
    <row r="503" spans="1:27" ht="13.5" thickBot="1" x14ac:dyDescent="0.25"/>
    <row r="504" spans="1:27" ht="13.5" thickBot="1" x14ac:dyDescent="0.25">
      <c r="A504" s="272" t="s">
        <v>254</v>
      </c>
      <c r="B504" s="230"/>
      <c r="C504" s="934" t="s">
        <v>53</v>
      </c>
      <c r="D504" s="935"/>
      <c r="E504" s="935"/>
      <c r="F504" s="935"/>
      <c r="G504" s="935"/>
      <c r="H504" s="935"/>
      <c r="I504" s="936"/>
      <c r="J504" s="934" t="s">
        <v>114</v>
      </c>
      <c r="K504" s="935"/>
      <c r="L504" s="935"/>
      <c r="M504" s="935"/>
      <c r="N504" s="935"/>
      <c r="O504" s="935"/>
      <c r="P504" s="936"/>
      <c r="Q504" s="934" t="s">
        <v>63</v>
      </c>
      <c r="R504" s="935"/>
      <c r="S504" s="935"/>
      <c r="T504" s="935"/>
      <c r="U504" s="935"/>
      <c r="V504" s="935"/>
      <c r="W504" s="936"/>
      <c r="X504" s="1052" t="s">
        <v>0</v>
      </c>
      <c r="Y504" s="200">
        <v>200</v>
      </c>
    </row>
    <row r="505" spans="1:27" x14ac:dyDescent="0.2">
      <c r="A505" s="231" t="s">
        <v>54</v>
      </c>
      <c r="B505" s="267"/>
      <c r="C505" s="700">
        <v>1</v>
      </c>
      <c r="D505" s="701">
        <v>2</v>
      </c>
      <c r="E505" s="701">
        <v>3</v>
      </c>
      <c r="F505" s="701">
        <v>4</v>
      </c>
      <c r="G505" s="701">
        <v>5</v>
      </c>
      <c r="H505" s="701">
        <v>6</v>
      </c>
      <c r="I505" s="702">
        <v>7</v>
      </c>
      <c r="J505" s="700">
        <v>1</v>
      </c>
      <c r="K505" s="701">
        <v>2</v>
      </c>
      <c r="L505" s="701">
        <v>3</v>
      </c>
      <c r="M505" s="701">
        <v>4</v>
      </c>
      <c r="N505" s="701">
        <v>5</v>
      </c>
      <c r="O505" s="701">
        <v>6</v>
      </c>
      <c r="P505" s="702">
        <v>7</v>
      </c>
      <c r="Q505" s="700">
        <v>1</v>
      </c>
      <c r="R505" s="701">
        <v>2</v>
      </c>
      <c r="S505" s="701">
        <v>3</v>
      </c>
      <c r="T505" s="701">
        <v>4</v>
      </c>
      <c r="U505" s="701">
        <v>5</v>
      </c>
      <c r="V505" s="701">
        <v>6</v>
      </c>
      <c r="W505" s="702">
        <v>7</v>
      </c>
      <c r="X505" s="1054"/>
    </row>
    <row r="506" spans="1:27" x14ac:dyDescent="0.2">
      <c r="A506" s="236" t="s">
        <v>3</v>
      </c>
      <c r="B506" s="236"/>
      <c r="C506" s="734">
        <v>4295</v>
      </c>
      <c r="D506" s="717">
        <v>4295</v>
      </c>
      <c r="E506" s="717">
        <v>4295</v>
      </c>
      <c r="F506" s="717">
        <v>4295</v>
      </c>
      <c r="G506" s="717">
        <v>4295</v>
      </c>
      <c r="H506" s="717">
        <v>4295</v>
      </c>
      <c r="I506" s="716">
        <v>4295</v>
      </c>
      <c r="J506" s="734">
        <v>4295</v>
      </c>
      <c r="K506" s="717">
        <v>4295</v>
      </c>
      <c r="L506" s="717">
        <v>4295</v>
      </c>
      <c r="M506" s="717">
        <v>4295</v>
      </c>
      <c r="N506" s="717">
        <v>4295</v>
      </c>
      <c r="O506" s="717">
        <v>4295</v>
      </c>
      <c r="P506" s="716">
        <v>4295</v>
      </c>
      <c r="Q506" s="734">
        <v>4295</v>
      </c>
      <c r="R506" s="717">
        <v>4295</v>
      </c>
      <c r="S506" s="717">
        <v>4295</v>
      </c>
      <c r="T506" s="717">
        <v>4295</v>
      </c>
      <c r="U506" s="717">
        <v>4295</v>
      </c>
      <c r="V506" s="717">
        <v>4295</v>
      </c>
      <c r="W506" s="716">
        <v>4295</v>
      </c>
      <c r="X506" s="735">
        <v>4295</v>
      </c>
    </row>
    <row r="507" spans="1:27" x14ac:dyDescent="0.2">
      <c r="A507" s="241" t="s">
        <v>6</v>
      </c>
      <c r="B507" s="241"/>
      <c r="C507" s="300">
        <v>4690</v>
      </c>
      <c r="D507" s="301">
        <v>4985</v>
      </c>
      <c r="E507" s="301">
        <v>4814</v>
      </c>
      <c r="F507" s="301">
        <v>4408</v>
      </c>
      <c r="G507" s="301">
        <v>4737</v>
      </c>
      <c r="H507" s="301">
        <v>4579</v>
      </c>
      <c r="I507" s="394">
        <v>4579</v>
      </c>
      <c r="J507" s="300">
        <v>4390</v>
      </c>
      <c r="K507" s="301">
        <v>4653</v>
      </c>
      <c r="L507" s="301">
        <v>4661</v>
      </c>
      <c r="M507" s="301">
        <v>3920</v>
      </c>
      <c r="N507" s="301">
        <v>4614</v>
      </c>
      <c r="O507" s="301">
        <v>4815</v>
      </c>
      <c r="P507" s="394">
        <v>4844</v>
      </c>
      <c r="Q507" s="300">
        <v>4416</v>
      </c>
      <c r="R507" s="301">
        <v>4402</v>
      </c>
      <c r="S507" s="301">
        <v>4399</v>
      </c>
      <c r="T507" s="301">
        <v>4385</v>
      </c>
      <c r="U507" s="301">
        <v>4549</v>
      </c>
      <c r="V507" s="301">
        <v>4788</v>
      </c>
      <c r="W507" s="394">
        <v>4644</v>
      </c>
      <c r="X507" s="317">
        <v>4625</v>
      </c>
    </row>
    <row r="508" spans="1:27" x14ac:dyDescent="0.2">
      <c r="A508" s="231" t="s">
        <v>7</v>
      </c>
      <c r="B508" s="231"/>
      <c r="C508" s="302">
        <v>76.900000000000006</v>
      </c>
      <c r="D508" s="303">
        <v>92.9</v>
      </c>
      <c r="E508" s="304">
        <v>100</v>
      </c>
      <c r="F508" s="304">
        <v>66.7</v>
      </c>
      <c r="G508" s="304">
        <v>100</v>
      </c>
      <c r="H508" s="304">
        <v>100</v>
      </c>
      <c r="I508" s="395">
        <v>80</v>
      </c>
      <c r="J508" s="548">
        <v>100</v>
      </c>
      <c r="K508" s="304">
        <v>90</v>
      </c>
      <c r="L508" s="304">
        <v>90</v>
      </c>
      <c r="M508" s="304">
        <v>100</v>
      </c>
      <c r="N508" s="304">
        <v>100</v>
      </c>
      <c r="O508" s="304">
        <v>100</v>
      </c>
      <c r="P508" s="395">
        <v>100</v>
      </c>
      <c r="Q508" s="548">
        <v>100</v>
      </c>
      <c r="R508" s="304">
        <v>90</v>
      </c>
      <c r="S508" s="304">
        <v>90</v>
      </c>
      <c r="T508" s="304">
        <v>100</v>
      </c>
      <c r="U508" s="304">
        <v>100</v>
      </c>
      <c r="V508" s="304">
        <v>100</v>
      </c>
      <c r="W508" s="395">
        <v>90</v>
      </c>
      <c r="X508" s="248">
        <v>87</v>
      </c>
    </row>
    <row r="509" spans="1:27" ht="13.5" thickBot="1" x14ac:dyDescent="0.25">
      <c r="A509" s="231" t="s">
        <v>8</v>
      </c>
      <c r="B509" s="256"/>
      <c r="C509" s="679">
        <v>8.7999999999999995E-2</v>
      </c>
      <c r="D509" s="680">
        <v>6.3E-2</v>
      </c>
      <c r="E509" s="706">
        <v>1.6E-2</v>
      </c>
      <c r="F509" s="706">
        <v>9.6000000000000002E-2</v>
      </c>
      <c r="G509" s="706">
        <v>4.4999999999999998E-2</v>
      </c>
      <c r="H509" s="706">
        <v>3.5000000000000003E-2</v>
      </c>
      <c r="I509" s="707">
        <v>6.6000000000000003E-2</v>
      </c>
      <c r="J509" s="714">
        <v>3.3000000000000002E-2</v>
      </c>
      <c r="K509" s="706">
        <v>5.7000000000000002E-2</v>
      </c>
      <c r="L509" s="706">
        <v>4.5999999999999999E-2</v>
      </c>
      <c r="M509" s="706">
        <v>4.9000000000000002E-2</v>
      </c>
      <c r="N509" s="706">
        <v>0.03</v>
      </c>
      <c r="O509" s="706">
        <v>4.2999999999999997E-2</v>
      </c>
      <c r="P509" s="707">
        <v>2.8000000000000001E-2</v>
      </c>
      <c r="Q509" s="714">
        <v>4.5999999999999999E-2</v>
      </c>
      <c r="R509" s="706">
        <v>6.2E-2</v>
      </c>
      <c r="S509" s="706">
        <v>6.0999999999999999E-2</v>
      </c>
      <c r="T509" s="706">
        <v>2.4E-2</v>
      </c>
      <c r="U509" s="706">
        <v>2.5999999999999999E-2</v>
      </c>
      <c r="V509" s="706">
        <v>0.04</v>
      </c>
      <c r="W509" s="707">
        <v>5.8999999999999997E-2</v>
      </c>
      <c r="X509" s="739">
        <v>6.5000000000000002E-2</v>
      </c>
    </row>
    <row r="510" spans="1:27" x14ac:dyDescent="0.2">
      <c r="A510" s="241" t="s">
        <v>1</v>
      </c>
      <c r="B510" s="825"/>
      <c r="C510" s="690">
        <f t="shared" ref="C510:X510" si="117">C507/C506*100-100</f>
        <v>9.196740395809087</v>
      </c>
      <c r="D510" s="691">
        <f t="shared" si="117"/>
        <v>16.065192083818403</v>
      </c>
      <c r="E510" s="691">
        <f t="shared" si="117"/>
        <v>12.083818393480783</v>
      </c>
      <c r="F510" s="691">
        <f t="shared" si="117"/>
        <v>2.6309662398137306</v>
      </c>
      <c r="G510" s="691">
        <f t="shared" si="117"/>
        <v>10.291036088474968</v>
      </c>
      <c r="H510" s="691">
        <f t="shared" si="117"/>
        <v>6.6123399301513359</v>
      </c>
      <c r="I510" s="692">
        <f t="shared" si="117"/>
        <v>6.6123399301513359</v>
      </c>
      <c r="J510" s="690">
        <f t="shared" si="117"/>
        <v>2.2118742724097871</v>
      </c>
      <c r="K510" s="691">
        <f t="shared" si="117"/>
        <v>8.3352735739231605</v>
      </c>
      <c r="L510" s="691">
        <f t="shared" si="117"/>
        <v>8.5215366705471638</v>
      </c>
      <c r="M510" s="691">
        <f t="shared" si="117"/>
        <v>-8.7310826542491213</v>
      </c>
      <c r="N510" s="691">
        <f t="shared" si="117"/>
        <v>7.4272409778812545</v>
      </c>
      <c r="O510" s="691">
        <f t="shared" si="117"/>
        <v>12.10710128055878</v>
      </c>
      <c r="P510" s="692">
        <f t="shared" si="117"/>
        <v>12.782305005820717</v>
      </c>
      <c r="Q510" s="690">
        <f t="shared" si="117"/>
        <v>2.8172293364377055</v>
      </c>
      <c r="R510" s="691">
        <f t="shared" si="117"/>
        <v>2.4912689173457494</v>
      </c>
      <c r="S510" s="691">
        <f t="shared" si="117"/>
        <v>2.4214202561117588</v>
      </c>
      <c r="T510" s="691">
        <f t="shared" si="117"/>
        <v>2.0954598370198028</v>
      </c>
      <c r="U510" s="691">
        <f t="shared" si="117"/>
        <v>5.9138533178114017</v>
      </c>
      <c r="V510" s="691">
        <f t="shared" si="117"/>
        <v>11.478463329452865</v>
      </c>
      <c r="W510" s="692">
        <f t="shared" si="117"/>
        <v>8.1257275902211887</v>
      </c>
      <c r="X510" s="411">
        <f t="shared" si="117"/>
        <v>7.6833527357392342</v>
      </c>
    </row>
    <row r="511" spans="1:27" ht="13.5" thickBot="1" x14ac:dyDescent="0.25">
      <c r="A511" s="231" t="s">
        <v>27</v>
      </c>
      <c r="B511" s="256"/>
      <c r="C511" s="220">
        <f t="shared" ref="C511:X511" si="118">C507-C494</f>
        <v>212</v>
      </c>
      <c r="D511" s="221">
        <f t="shared" si="118"/>
        <v>520</v>
      </c>
      <c r="E511" s="221">
        <f t="shared" si="118"/>
        <v>147</v>
      </c>
      <c r="F511" s="221">
        <f t="shared" si="118"/>
        <v>19</v>
      </c>
      <c r="G511" s="221">
        <f t="shared" si="118"/>
        <v>36</v>
      </c>
      <c r="H511" s="221">
        <f t="shared" si="118"/>
        <v>-338</v>
      </c>
      <c r="I511" s="226">
        <f t="shared" si="118"/>
        <v>-231</v>
      </c>
      <c r="J511" s="220">
        <f t="shared" si="118"/>
        <v>-471</v>
      </c>
      <c r="K511" s="221">
        <f t="shared" si="118"/>
        <v>-206</v>
      </c>
      <c r="L511" s="221">
        <f t="shared" si="118"/>
        <v>-25</v>
      </c>
      <c r="M511" s="221">
        <f t="shared" si="118"/>
        <v>24</v>
      </c>
      <c r="N511" s="221">
        <f t="shared" si="118"/>
        <v>95</v>
      </c>
      <c r="O511" s="221">
        <f t="shared" si="118"/>
        <v>308</v>
      </c>
      <c r="P511" s="226">
        <f t="shared" si="118"/>
        <v>439</v>
      </c>
      <c r="Q511" s="220">
        <f t="shared" si="118"/>
        <v>39</v>
      </c>
      <c r="R511" s="221">
        <f t="shared" si="118"/>
        <v>148</v>
      </c>
      <c r="S511" s="221">
        <f t="shared" si="118"/>
        <v>26</v>
      </c>
      <c r="T511" s="221">
        <f t="shared" si="118"/>
        <v>40</v>
      </c>
      <c r="U511" s="221">
        <f t="shared" si="118"/>
        <v>0</v>
      </c>
      <c r="V511" s="221">
        <f t="shared" si="118"/>
        <v>-55</v>
      </c>
      <c r="W511" s="226">
        <f t="shared" si="118"/>
        <v>-34</v>
      </c>
      <c r="X511" s="370">
        <f t="shared" si="118"/>
        <v>38</v>
      </c>
    </row>
    <row r="512" spans="1:27" x14ac:dyDescent="0.2">
      <c r="A512" s="267" t="s">
        <v>52</v>
      </c>
      <c r="B512" s="267"/>
      <c r="C512" s="724">
        <v>54</v>
      </c>
      <c r="D512" s="725">
        <v>55</v>
      </c>
      <c r="E512" s="725">
        <v>55</v>
      </c>
      <c r="F512" s="725">
        <v>13</v>
      </c>
      <c r="G512" s="725">
        <v>55</v>
      </c>
      <c r="H512" s="725">
        <v>53</v>
      </c>
      <c r="I512" s="726">
        <v>55</v>
      </c>
      <c r="J512" s="727">
        <v>51</v>
      </c>
      <c r="K512" s="725">
        <v>50</v>
      </c>
      <c r="L512" s="725">
        <v>50</v>
      </c>
      <c r="M512" s="725">
        <v>10</v>
      </c>
      <c r="N512" s="725">
        <v>51</v>
      </c>
      <c r="O512" s="725">
        <v>51</v>
      </c>
      <c r="P512" s="728">
        <v>52</v>
      </c>
      <c r="Q512" s="719">
        <v>55</v>
      </c>
      <c r="R512" s="720">
        <v>55</v>
      </c>
      <c r="S512" s="720">
        <v>55</v>
      </c>
      <c r="T512" s="720">
        <v>12</v>
      </c>
      <c r="U512" s="720">
        <v>54</v>
      </c>
      <c r="V512" s="720">
        <v>54</v>
      </c>
      <c r="W512" s="721">
        <v>55</v>
      </c>
      <c r="X512" s="371">
        <f>SUM(C512:W512)</f>
        <v>995</v>
      </c>
      <c r="Y512" s="200" t="s">
        <v>56</v>
      </c>
      <c r="Z512" s="265">
        <f>X499-X512</f>
        <v>5</v>
      </c>
      <c r="AA512" s="306">
        <f>Z512/X499</f>
        <v>5.0000000000000001E-3</v>
      </c>
    </row>
    <row r="513" spans="1:27" x14ac:dyDescent="0.2">
      <c r="A513" s="267" t="s">
        <v>28</v>
      </c>
      <c r="B513" s="267"/>
      <c r="C513" s="218">
        <v>150</v>
      </c>
      <c r="D513" s="218">
        <v>150</v>
      </c>
      <c r="E513" s="269">
        <v>149</v>
      </c>
      <c r="F513" s="269">
        <v>150</v>
      </c>
      <c r="G513" s="269">
        <v>149</v>
      </c>
      <c r="H513" s="269">
        <v>148.5</v>
      </c>
      <c r="I513" s="269">
        <v>147.5</v>
      </c>
      <c r="J513" s="218">
        <v>150</v>
      </c>
      <c r="K513" s="218">
        <v>150</v>
      </c>
      <c r="L513" s="269">
        <v>149</v>
      </c>
      <c r="M513" s="269">
        <v>150</v>
      </c>
      <c r="N513" s="269">
        <v>149</v>
      </c>
      <c r="O513" s="269">
        <v>147.5</v>
      </c>
      <c r="P513" s="219">
        <v>147.5</v>
      </c>
      <c r="Q513" s="218">
        <v>150</v>
      </c>
      <c r="R513" s="218">
        <v>150</v>
      </c>
      <c r="S513" s="269">
        <v>149</v>
      </c>
      <c r="T513" s="269">
        <v>150</v>
      </c>
      <c r="U513" s="269">
        <v>149</v>
      </c>
      <c r="V513" s="269">
        <v>148.5</v>
      </c>
      <c r="W513" s="269">
        <v>147.5</v>
      </c>
      <c r="X513" s="331"/>
      <c r="Y513" s="200" t="s">
        <v>57</v>
      </c>
      <c r="Z513" s="200">
        <v>150.37</v>
      </c>
    </row>
    <row r="514" spans="1:27" ht="13.5" thickBot="1" x14ac:dyDescent="0.25">
      <c r="A514" s="268" t="s">
        <v>26</v>
      </c>
      <c r="B514" s="268"/>
      <c r="C514" s="550">
        <f t="shared" ref="C514:W514" si="119">C513-C500</f>
        <v>-0.5</v>
      </c>
      <c r="D514" s="551">
        <f t="shared" si="119"/>
        <v>-0.5</v>
      </c>
      <c r="E514" s="551">
        <f t="shared" si="119"/>
        <v>-1</v>
      </c>
      <c r="F514" s="551">
        <f t="shared" si="119"/>
        <v>-0.5</v>
      </c>
      <c r="G514" s="551">
        <f t="shared" si="119"/>
        <v>-0.5</v>
      </c>
      <c r="H514" s="551">
        <f t="shared" si="119"/>
        <v>-0.5</v>
      </c>
      <c r="I514" s="533">
        <f t="shared" si="119"/>
        <v>-1.5</v>
      </c>
      <c r="J514" s="550">
        <f t="shared" si="119"/>
        <v>-0.5</v>
      </c>
      <c r="K514" s="551">
        <f t="shared" si="119"/>
        <v>-0.5</v>
      </c>
      <c r="L514" s="551">
        <f t="shared" si="119"/>
        <v>-0.5</v>
      </c>
      <c r="M514" s="551">
        <f t="shared" si="119"/>
        <v>-0.5</v>
      </c>
      <c r="N514" s="551">
        <f t="shared" si="119"/>
        <v>-0.5</v>
      </c>
      <c r="O514" s="551">
        <f t="shared" si="119"/>
        <v>-0.5</v>
      </c>
      <c r="P514" s="533">
        <f t="shared" si="119"/>
        <v>-0.5</v>
      </c>
      <c r="Q514" s="550">
        <f t="shared" si="119"/>
        <v>-0.5</v>
      </c>
      <c r="R514" s="551">
        <f t="shared" si="119"/>
        <v>-0.5</v>
      </c>
      <c r="S514" s="551">
        <f t="shared" si="119"/>
        <v>-0.5</v>
      </c>
      <c r="T514" s="551">
        <f t="shared" si="119"/>
        <v>-0.5</v>
      </c>
      <c r="U514" s="551">
        <f t="shared" si="119"/>
        <v>-0.5</v>
      </c>
      <c r="V514" s="551">
        <f t="shared" si="119"/>
        <v>-0.5</v>
      </c>
      <c r="W514" s="533">
        <f t="shared" si="119"/>
        <v>-1.5</v>
      </c>
      <c r="X514" s="333"/>
      <c r="Y514" s="200" t="s">
        <v>26</v>
      </c>
      <c r="Z514" s="200">
        <f>Z513-Z500</f>
        <v>0.65999999999999659</v>
      </c>
    </row>
    <row r="517" spans="1:27" ht="13.5" thickBot="1" x14ac:dyDescent="0.25"/>
    <row r="518" spans="1:27" ht="13.5" thickBot="1" x14ac:dyDescent="0.25">
      <c r="A518" s="272" t="s">
        <v>255</v>
      </c>
      <c r="B518" s="230"/>
      <c r="C518" s="934" t="s">
        <v>53</v>
      </c>
      <c r="D518" s="935"/>
      <c r="E518" s="935"/>
      <c r="F518" s="935"/>
      <c r="G518" s="935"/>
      <c r="H518" s="935"/>
      <c r="I518" s="936"/>
      <c r="J518" s="934" t="s">
        <v>114</v>
      </c>
      <c r="K518" s="935"/>
      <c r="L518" s="935"/>
      <c r="M518" s="935"/>
      <c r="N518" s="935"/>
      <c r="O518" s="935"/>
      <c r="P518" s="936"/>
      <c r="Q518" s="934" t="s">
        <v>63</v>
      </c>
      <c r="R518" s="935"/>
      <c r="S518" s="935"/>
      <c r="T518" s="935"/>
      <c r="U518" s="935"/>
      <c r="V518" s="935"/>
      <c r="W518" s="936"/>
      <c r="X518" s="1052" t="s">
        <v>0</v>
      </c>
      <c r="Y518" s="200">
        <v>200</v>
      </c>
    </row>
    <row r="519" spans="1:27" x14ac:dyDescent="0.2">
      <c r="A519" s="231" t="s">
        <v>54</v>
      </c>
      <c r="B519" s="267"/>
      <c r="C519" s="700">
        <v>1</v>
      </c>
      <c r="D519" s="701">
        <v>2</v>
      </c>
      <c r="E519" s="701">
        <v>3</v>
      </c>
      <c r="F519" s="701">
        <v>4</v>
      </c>
      <c r="G519" s="701">
        <v>5</v>
      </c>
      <c r="H519" s="701">
        <v>6</v>
      </c>
      <c r="I519" s="702">
        <v>7</v>
      </c>
      <c r="J519" s="700">
        <v>1</v>
      </c>
      <c r="K519" s="701">
        <v>2</v>
      </c>
      <c r="L519" s="701">
        <v>3</v>
      </c>
      <c r="M519" s="701">
        <v>4</v>
      </c>
      <c r="N519" s="701">
        <v>5</v>
      </c>
      <c r="O519" s="701">
        <v>6</v>
      </c>
      <c r="P519" s="702">
        <v>7</v>
      </c>
      <c r="Q519" s="700">
        <v>1</v>
      </c>
      <c r="R519" s="701">
        <v>2</v>
      </c>
      <c r="S519" s="701">
        <v>3</v>
      </c>
      <c r="T519" s="701">
        <v>4</v>
      </c>
      <c r="U519" s="701">
        <v>5</v>
      </c>
      <c r="V519" s="701">
        <v>6</v>
      </c>
      <c r="W519" s="702">
        <v>7</v>
      </c>
      <c r="X519" s="1054"/>
    </row>
    <row r="520" spans="1:27" x14ac:dyDescent="0.2">
      <c r="A520" s="236" t="s">
        <v>3</v>
      </c>
      <c r="B520" s="236"/>
      <c r="C520" s="734">
        <v>4310</v>
      </c>
      <c r="D520" s="717">
        <v>4310</v>
      </c>
      <c r="E520" s="717">
        <v>4310</v>
      </c>
      <c r="F520" s="717">
        <v>4310</v>
      </c>
      <c r="G520" s="717">
        <v>4310</v>
      </c>
      <c r="H520" s="717">
        <v>4310</v>
      </c>
      <c r="I520" s="716">
        <v>4310</v>
      </c>
      <c r="J520" s="734">
        <v>4310</v>
      </c>
      <c r="K520" s="717">
        <v>4310</v>
      </c>
      <c r="L520" s="717">
        <v>4310</v>
      </c>
      <c r="M520" s="717">
        <v>4310</v>
      </c>
      <c r="N520" s="717">
        <v>4310</v>
      </c>
      <c r="O520" s="717">
        <v>4310</v>
      </c>
      <c r="P520" s="716">
        <v>4310</v>
      </c>
      <c r="Q520" s="734">
        <v>4310</v>
      </c>
      <c r="R520" s="717">
        <v>4310</v>
      </c>
      <c r="S520" s="717">
        <v>4310</v>
      </c>
      <c r="T520" s="717">
        <v>4310</v>
      </c>
      <c r="U520" s="717">
        <v>4310</v>
      </c>
      <c r="V520" s="717">
        <v>4310</v>
      </c>
      <c r="W520" s="716">
        <v>4310</v>
      </c>
      <c r="X520" s="735">
        <v>4310</v>
      </c>
    </row>
    <row r="521" spans="1:27" x14ac:dyDescent="0.2">
      <c r="A521" s="241" t="s">
        <v>6</v>
      </c>
      <c r="B521" s="241"/>
      <c r="C521" s="300">
        <v>4475</v>
      </c>
      <c r="D521" s="301">
        <v>4591</v>
      </c>
      <c r="E521" s="301">
        <v>4564</v>
      </c>
      <c r="F521" s="301">
        <v>4353</v>
      </c>
      <c r="G521" s="301">
        <v>4790</v>
      </c>
      <c r="H521" s="301">
        <v>4971</v>
      </c>
      <c r="I521" s="394">
        <v>4845</v>
      </c>
      <c r="J521" s="300">
        <v>4404</v>
      </c>
      <c r="K521" s="301">
        <v>4749</v>
      </c>
      <c r="L521" s="301">
        <v>4637</v>
      </c>
      <c r="M521" s="301">
        <v>3863</v>
      </c>
      <c r="N521" s="301">
        <v>4765</v>
      </c>
      <c r="O521" s="301">
        <v>4909</v>
      </c>
      <c r="P521" s="394">
        <v>4892</v>
      </c>
      <c r="Q521" s="300">
        <v>4547</v>
      </c>
      <c r="R521" s="301">
        <v>4476</v>
      </c>
      <c r="S521" s="301">
        <v>4467</v>
      </c>
      <c r="T521" s="301">
        <v>4542</v>
      </c>
      <c r="U521" s="301">
        <v>4641</v>
      </c>
      <c r="V521" s="301">
        <v>4784</v>
      </c>
      <c r="W521" s="394">
        <v>4765</v>
      </c>
      <c r="X521" s="317">
        <v>4659</v>
      </c>
    </row>
    <row r="522" spans="1:27" x14ac:dyDescent="0.2">
      <c r="A522" s="231" t="s">
        <v>7</v>
      </c>
      <c r="B522" s="231"/>
      <c r="C522" s="302">
        <v>100</v>
      </c>
      <c r="D522" s="303">
        <v>100</v>
      </c>
      <c r="E522" s="304">
        <v>83.3</v>
      </c>
      <c r="F522" s="304">
        <v>75</v>
      </c>
      <c r="G522" s="304">
        <v>100</v>
      </c>
      <c r="H522" s="304">
        <v>100</v>
      </c>
      <c r="I522" s="395">
        <v>75</v>
      </c>
      <c r="J522" s="548">
        <v>91.7</v>
      </c>
      <c r="K522" s="304">
        <v>91.7</v>
      </c>
      <c r="L522" s="304">
        <v>100</v>
      </c>
      <c r="M522" s="304">
        <v>75</v>
      </c>
      <c r="N522" s="304">
        <v>100</v>
      </c>
      <c r="O522" s="304">
        <v>91.7</v>
      </c>
      <c r="P522" s="395">
        <v>91.7</v>
      </c>
      <c r="Q522" s="548">
        <v>83.3</v>
      </c>
      <c r="R522" s="304">
        <v>91.7</v>
      </c>
      <c r="S522" s="304">
        <v>100</v>
      </c>
      <c r="T522" s="304">
        <v>100</v>
      </c>
      <c r="U522" s="304">
        <v>100</v>
      </c>
      <c r="V522" s="304">
        <v>100</v>
      </c>
      <c r="W522" s="395">
        <v>100</v>
      </c>
      <c r="X522" s="248">
        <v>89.9</v>
      </c>
    </row>
    <row r="523" spans="1:27" ht="13.5" thickBot="1" x14ac:dyDescent="0.25">
      <c r="A523" s="231" t="s">
        <v>8</v>
      </c>
      <c r="B523" s="256"/>
      <c r="C523" s="679">
        <v>4.9000000000000002E-2</v>
      </c>
      <c r="D523" s="680">
        <v>3.3000000000000002E-2</v>
      </c>
      <c r="E523" s="706">
        <v>7.8E-2</v>
      </c>
      <c r="F523" s="706">
        <v>0.10299999999999999</v>
      </c>
      <c r="G523" s="706">
        <v>2.8000000000000001E-2</v>
      </c>
      <c r="H523" s="706">
        <v>3.9E-2</v>
      </c>
      <c r="I523" s="707">
        <v>7.0999999999999994E-2</v>
      </c>
      <c r="J523" s="714">
        <v>6.8000000000000005E-2</v>
      </c>
      <c r="K523" s="706">
        <v>5.3999999999999999E-2</v>
      </c>
      <c r="L523" s="706">
        <v>3.5999999999999997E-2</v>
      </c>
      <c r="M523" s="706">
        <v>7.3999999999999996E-2</v>
      </c>
      <c r="N523" s="706">
        <v>0.04</v>
      </c>
      <c r="O523" s="706">
        <v>6.3E-2</v>
      </c>
      <c r="P523" s="707">
        <v>4.8000000000000001E-2</v>
      </c>
      <c r="Q523" s="714">
        <v>6.3E-2</v>
      </c>
      <c r="R523" s="706">
        <v>4.4999999999999998E-2</v>
      </c>
      <c r="S523" s="706">
        <v>2.9000000000000001E-2</v>
      </c>
      <c r="T523" s="706">
        <v>5.0999999999999997E-2</v>
      </c>
      <c r="U523" s="706">
        <v>2.4E-2</v>
      </c>
      <c r="V523" s="706">
        <v>4.7E-2</v>
      </c>
      <c r="W523" s="707">
        <v>4.4999999999999998E-2</v>
      </c>
      <c r="X523" s="739">
        <v>6.5000000000000002E-2</v>
      </c>
    </row>
    <row r="524" spans="1:27" x14ac:dyDescent="0.2">
      <c r="A524" s="241" t="s">
        <v>1</v>
      </c>
      <c r="B524" s="825"/>
      <c r="C524" s="690">
        <f t="shared" ref="C524:X524" si="120">C521/C520*100-100</f>
        <v>3.8283062645011654</v>
      </c>
      <c r="D524" s="691">
        <f t="shared" si="120"/>
        <v>6.5197215777262159</v>
      </c>
      <c r="E524" s="691">
        <f t="shared" si="120"/>
        <v>5.8932714617169495</v>
      </c>
      <c r="F524" s="691">
        <f t="shared" si="120"/>
        <v>0.99767981438515108</v>
      </c>
      <c r="G524" s="691">
        <f t="shared" si="120"/>
        <v>11.136890951276101</v>
      </c>
      <c r="H524" s="691">
        <f t="shared" si="120"/>
        <v>15.336426914153137</v>
      </c>
      <c r="I524" s="692">
        <f t="shared" si="120"/>
        <v>12.412993039443165</v>
      </c>
      <c r="J524" s="690">
        <f t="shared" si="120"/>
        <v>2.1809744779582445</v>
      </c>
      <c r="K524" s="691">
        <f t="shared" si="120"/>
        <v>10.185614849187942</v>
      </c>
      <c r="L524" s="691">
        <f t="shared" si="120"/>
        <v>7.5870069605568489</v>
      </c>
      <c r="M524" s="691">
        <f t="shared" si="120"/>
        <v>-10.37122969837587</v>
      </c>
      <c r="N524" s="691">
        <f t="shared" si="120"/>
        <v>10.556844547563799</v>
      </c>
      <c r="O524" s="691">
        <f t="shared" si="120"/>
        <v>13.897911832946647</v>
      </c>
      <c r="P524" s="692">
        <f t="shared" si="120"/>
        <v>13.503480278422273</v>
      </c>
      <c r="Q524" s="690">
        <f t="shared" si="120"/>
        <v>5.4988399071925755</v>
      </c>
      <c r="R524" s="691">
        <f t="shared" si="120"/>
        <v>3.8515081206496546</v>
      </c>
      <c r="S524" s="691">
        <f t="shared" si="120"/>
        <v>3.6426914153132088</v>
      </c>
      <c r="T524" s="691">
        <f t="shared" si="120"/>
        <v>5.3828306264501009</v>
      </c>
      <c r="U524" s="691">
        <f t="shared" si="120"/>
        <v>7.67981438515082</v>
      </c>
      <c r="V524" s="691">
        <f t="shared" si="120"/>
        <v>10.997679814385151</v>
      </c>
      <c r="W524" s="692">
        <f t="shared" si="120"/>
        <v>10.556844547563799</v>
      </c>
      <c r="X524" s="411">
        <f t="shared" si="120"/>
        <v>8.097447795823669</v>
      </c>
    </row>
    <row r="525" spans="1:27" ht="13.5" thickBot="1" x14ac:dyDescent="0.25">
      <c r="A525" s="231" t="s">
        <v>27</v>
      </c>
      <c r="B525" s="256"/>
      <c r="C525" s="220">
        <f>C521-C507</f>
        <v>-215</v>
      </c>
      <c r="D525" s="221">
        <f t="shared" ref="D525:X525" si="121">D521-D508</f>
        <v>4498.1000000000004</v>
      </c>
      <c r="E525" s="221">
        <f t="shared" si="121"/>
        <v>4464</v>
      </c>
      <c r="F525" s="221">
        <f t="shared" si="121"/>
        <v>4286.3</v>
      </c>
      <c r="G525" s="221">
        <f t="shared" si="121"/>
        <v>4690</v>
      </c>
      <c r="H525" s="221">
        <f t="shared" si="121"/>
        <v>4871</v>
      </c>
      <c r="I525" s="226">
        <f t="shared" si="121"/>
        <v>4765</v>
      </c>
      <c r="J525" s="220">
        <f t="shared" si="121"/>
        <v>4304</v>
      </c>
      <c r="K525" s="221">
        <f t="shared" si="121"/>
        <v>4659</v>
      </c>
      <c r="L525" s="221">
        <f t="shared" si="121"/>
        <v>4547</v>
      </c>
      <c r="M525" s="221">
        <f t="shared" si="121"/>
        <v>3763</v>
      </c>
      <c r="N525" s="221">
        <f t="shared" si="121"/>
        <v>4665</v>
      </c>
      <c r="O525" s="221">
        <f t="shared" si="121"/>
        <v>4809</v>
      </c>
      <c r="P525" s="226">
        <f t="shared" si="121"/>
        <v>4792</v>
      </c>
      <c r="Q525" s="220">
        <f t="shared" si="121"/>
        <v>4447</v>
      </c>
      <c r="R525" s="221">
        <f t="shared" si="121"/>
        <v>4386</v>
      </c>
      <c r="S525" s="221">
        <f t="shared" si="121"/>
        <v>4377</v>
      </c>
      <c r="T525" s="221">
        <f t="shared" si="121"/>
        <v>4442</v>
      </c>
      <c r="U525" s="221">
        <f t="shared" si="121"/>
        <v>4541</v>
      </c>
      <c r="V525" s="221">
        <f t="shared" si="121"/>
        <v>4684</v>
      </c>
      <c r="W525" s="226">
        <f t="shared" si="121"/>
        <v>4675</v>
      </c>
      <c r="X525" s="370">
        <f t="shared" si="121"/>
        <v>4572</v>
      </c>
    </row>
    <row r="526" spans="1:27" x14ac:dyDescent="0.2">
      <c r="A526" s="267" t="s">
        <v>52</v>
      </c>
      <c r="B526" s="267"/>
      <c r="C526" s="724">
        <v>54</v>
      </c>
      <c r="D526" s="725">
        <v>55</v>
      </c>
      <c r="E526" s="725">
        <v>54</v>
      </c>
      <c r="F526" s="725">
        <v>13</v>
      </c>
      <c r="G526" s="725">
        <v>55</v>
      </c>
      <c r="H526" s="725">
        <v>53</v>
      </c>
      <c r="I526" s="726">
        <v>55</v>
      </c>
      <c r="J526" s="727">
        <v>51</v>
      </c>
      <c r="K526" s="725">
        <v>50</v>
      </c>
      <c r="L526" s="725">
        <v>50</v>
      </c>
      <c r="M526" s="725">
        <v>8</v>
      </c>
      <c r="N526" s="725">
        <v>51</v>
      </c>
      <c r="O526" s="725">
        <v>51</v>
      </c>
      <c r="P526" s="728">
        <v>52</v>
      </c>
      <c r="Q526" s="719">
        <v>55</v>
      </c>
      <c r="R526" s="720">
        <v>55</v>
      </c>
      <c r="S526" s="720">
        <v>55</v>
      </c>
      <c r="T526" s="720">
        <v>12</v>
      </c>
      <c r="U526" s="720">
        <v>54</v>
      </c>
      <c r="V526" s="720">
        <v>54</v>
      </c>
      <c r="W526" s="721">
        <v>55</v>
      </c>
      <c r="X526" s="371">
        <f>SUM(C526:W526)</f>
        <v>992</v>
      </c>
      <c r="Y526" s="200" t="s">
        <v>56</v>
      </c>
      <c r="Z526" s="265">
        <f>X512-X526</f>
        <v>3</v>
      </c>
      <c r="AA526" s="306" t="e">
        <f>Z526/X513</f>
        <v>#DIV/0!</v>
      </c>
    </row>
    <row r="527" spans="1:27" x14ac:dyDescent="0.2">
      <c r="A527" s="267" t="s">
        <v>28</v>
      </c>
      <c r="B527" s="267"/>
      <c r="C527" s="218">
        <v>150.5</v>
      </c>
      <c r="D527" s="218">
        <v>150.5</v>
      </c>
      <c r="E527" s="269">
        <v>150</v>
      </c>
      <c r="F527" s="269">
        <v>150.5</v>
      </c>
      <c r="G527" s="269">
        <v>149.5</v>
      </c>
      <c r="H527" s="269">
        <v>149</v>
      </c>
      <c r="I527" s="269">
        <v>149</v>
      </c>
      <c r="J527" s="218">
        <v>150.5</v>
      </c>
      <c r="K527" s="218">
        <v>150.5</v>
      </c>
      <c r="L527" s="269">
        <v>149.5</v>
      </c>
      <c r="M527" s="269">
        <v>150.5</v>
      </c>
      <c r="N527" s="269">
        <v>149.5</v>
      </c>
      <c r="O527" s="269">
        <v>148</v>
      </c>
      <c r="P527" s="219">
        <v>148</v>
      </c>
      <c r="Q527" s="218">
        <v>150.5</v>
      </c>
      <c r="R527" s="218">
        <v>150.5</v>
      </c>
      <c r="S527" s="269">
        <v>149.5</v>
      </c>
      <c r="T527" s="269">
        <v>150.5</v>
      </c>
      <c r="U527" s="269">
        <v>149.5</v>
      </c>
      <c r="V527" s="269">
        <v>149</v>
      </c>
      <c r="W527" s="269">
        <v>149</v>
      </c>
      <c r="X527" s="331"/>
      <c r="Y527" s="200" t="s">
        <v>57</v>
      </c>
      <c r="Z527" s="200">
        <v>150.07</v>
      </c>
    </row>
    <row r="528" spans="1:27" ht="13.5" thickBot="1" x14ac:dyDescent="0.25">
      <c r="A528" s="268" t="s">
        <v>26</v>
      </c>
      <c r="B528" s="268"/>
      <c r="C528" s="550">
        <f>C527-C513</f>
        <v>0.5</v>
      </c>
      <c r="D528" s="551">
        <f t="shared" ref="D528:W528" si="122">D527-D513</f>
        <v>0.5</v>
      </c>
      <c r="E528" s="551">
        <f t="shared" si="122"/>
        <v>1</v>
      </c>
      <c r="F528" s="551">
        <f t="shared" si="122"/>
        <v>0.5</v>
      </c>
      <c r="G528" s="551">
        <f t="shared" si="122"/>
        <v>0.5</v>
      </c>
      <c r="H528" s="551">
        <f t="shared" si="122"/>
        <v>0.5</v>
      </c>
      <c r="I528" s="533">
        <f t="shared" si="122"/>
        <v>1.5</v>
      </c>
      <c r="J528" s="550">
        <f t="shared" si="122"/>
        <v>0.5</v>
      </c>
      <c r="K528" s="551">
        <f t="shared" si="122"/>
        <v>0.5</v>
      </c>
      <c r="L528" s="551">
        <f t="shared" si="122"/>
        <v>0.5</v>
      </c>
      <c r="M528" s="551">
        <f t="shared" si="122"/>
        <v>0.5</v>
      </c>
      <c r="N528" s="551">
        <f t="shared" si="122"/>
        <v>0.5</v>
      </c>
      <c r="O528" s="551">
        <f t="shared" si="122"/>
        <v>0.5</v>
      </c>
      <c r="P528" s="533">
        <f t="shared" si="122"/>
        <v>0.5</v>
      </c>
      <c r="Q528" s="550">
        <f t="shared" si="122"/>
        <v>0.5</v>
      </c>
      <c r="R528" s="551">
        <f t="shared" si="122"/>
        <v>0.5</v>
      </c>
      <c r="S528" s="551">
        <f t="shared" si="122"/>
        <v>0.5</v>
      </c>
      <c r="T528" s="551">
        <f t="shared" si="122"/>
        <v>0.5</v>
      </c>
      <c r="U528" s="551">
        <f t="shared" si="122"/>
        <v>0.5</v>
      </c>
      <c r="V528" s="551">
        <f t="shared" si="122"/>
        <v>0.5</v>
      </c>
      <c r="W528" s="533">
        <f t="shared" si="122"/>
        <v>1.5</v>
      </c>
      <c r="X528" s="333"/>
      <c r="Y528" s="200" t="s">
        <v>26</v>
      </c>
      <c r="Z528" s="200">
        <f>Z527-Z513</f>
        <v>-0.30000000000001137</v>
      </c>
    </row>
    <row r="531" spans="1:27" ht="13.5" thickBot="1" x14ac:dyDescent="0.25"/>
    <row r="532" spans="1:27" ht="13.5" thickBot="1" x14ac:dyDescent="0.25">
      <c r="A532" s="272" t="s">
        <v>256</v>
      </c>
      <c r="B532" s="230"/>
      <c r="C532" s="934" t="s">
        <v>53</v>
      </c>
      <c r="D532" s="935"/>
      <c r="E532" s="935"/>
      <c r="F532" s="935"/>
      <c r="G532" s="935"/>
      <c r="H532" s="935"/>
      <c r="I532" s="936"/>
      <c r="J532" s="934" t="s">
        <v>114</v>
      </c>
      <c r="K532" s="935"/>
      <c r="L532" s="935"/>
      <c r="M532" s="935"/>
      <c r="N532" s="935"/>
      <c r="O532" s="935"/>
      <c r="P532" s="936"/>
      <c r="Q532" s="934" t="s">
        <v>63</v>
      </c>
      <c r="R532" s="935"/>
      <c r="S532" s="935"/>
      <c r="T532" s="935"/>
      <c r="U532" s="935"/>
      <c r="V532" s="935"/>
      <c r="W532" s="936"/>
      <c r="X532" s="1052" t="s">
        <v>0</v>
      </c>
      <c r="Y532" s="200">
        <v>200</v>
      </c>
    </row>
    <row r="533" spans="1:27" x14ac:dyDescent="0.2">
      <c r="A533" s="231" t="s">
        <v>54</v>
      </c>
      <c r="B533" s="267"/>
      <c r="C533" s="700">
        <v>1</v>
      </c>
      <c r="D533" s="701">
        <v>2</v>
      </c>
      <c r="E533" s="701">
        <v>3</v>
      </c>
      <c r="F533" s="701">
        <v>4</v>
      </c>
      <c r="G533" s="701">
        <v>5</v>
      </c>
      <c r="H533" s="701">
        <v>6</v>
      </c>
      <c r="I533" s="702">
        <v>7</v>
      </c>
      <c r="J533" s="700">
        <v>1</v>
      </c>
      <c r="K533" s="701">
        <v>2</v>
      </c>
      <c r="L533" s="701">
        <v>3</v>
      </c>
      <c r="M533" s="701">
        <v>4</v>
      </c>
      <c r="N533" s="701">
        <v>5</v>
      </c>
      <c r="O533" s="701">
        <v>6</v>
      </c>
      <c r="P533" s="702">
        <v>7</v>
      </c>
      <c r="Q533" s="700">
        <v>1</v>
      </c>
      <c r="R533" s="701">
        <v>2</v>
      </c>
      <c r="S533" s="701">
        <v>3</v>
      </c>
      <c r="T533" s="701">
        <v>4</v>
      </c>
      <c r="U533" s="701">
        <v>5</v>
      </c>
      <c r="V533" s="701">
        <v>6</v>
      </c>
      <c r="W533" s="702">
        <v>7</v>
      </c>
      <c r="X533" s="1054"/>
    </row>
    <row r="534" spans="1:27" x14ac:dyDescent="0.2">
      <c r="A534" s="236" t="s">
        <v>3</v>
      </c>
      <c r="B534" s="236"/>
      <c r="C534" s="734">
        <v>4325</v>
      </c>
      <c r="D534" s="717">
        <v>4325</v>
      </c>
      <c r="E534" s="717">
        <v>4325</v>
      </c>
      <c r="F534" s="717">
        <v>4325</v>
      </c>
      <c r="G534" s="717">
        <v>4325</v>
      </c>
      <c r="H534" s="717">
        <v>4325</v>
      </c>
      <c r="I534" s="716">
        <v>4325</v>
      </c>
      <c r="J534" s="734">
        <v>4325</v>
      </c>
      <c r="K534" s="717">
        <v>4325</v>
      </c>
      <c r="L534" s="717">
        <v>4325</v>
      </c>
      <c r="M534" s="717">
        <v>4325</v>
      </c>
      <c r="N534" s="717">
        <v>4325</v>
      </c>
      <c r="O534" s="717">
        <v>4325</v>
      </c>
      <c r="P534" s="716">
        <v>4325</v>
      </c>
      <c r="Q534" s="734">
        <v>4325</v>
      </c>
      <c r="R534" s="717">
        <v>4325</v>
      </c>
      <c r="S534" s="717">
        <v>4325</v>
      </c>
      <c r="T534" s="717">
        <v>4325</v>
      </c>
      <c r="U534" s="717">
        <v>4325</v>
      </c>
      <c r="V534" s="717">
        <v>4325</v>
      </c>
      <c r="W534" s="716">
        <v>4325</v>
      </c>
      <c r="X534" s="735">
        <v>4325</v>
      </c>
    </row>
    <row r="535" spans="1:27" x14ac:dyDescent="0.2">
      <c r="A535" s="241" t="s">
        <v>6</v>
      </c>
      <c r="B535" s="241"/>
      <c r="C535" s="300">
        <v>4578</v>
      </c>
      <c r="D535" s="301">
        <v>4585</v>
      </c>
      <c r="E535" s="301">
        <v>4635</v>
      </c>
      <c r="F535" s="301">
        <v>4404</v>
      </c>
      <c r="G535" s="301">
        <v>4800</v>
      </c>
      <c r="H535" s="301">
        <v>4948</v>
      </c>
      <c r="I535" s="394">
        <v>4885</v>
      </c>
      <c r="J535" s="300">
        <v>4407</v>
      </c>
      <c r="K535" s="301">
        <v>4603</v>
      </c>
      <c r="L535" s="301">
        <v>4627</v>
      </c>
      <c r="M535" s="301">
        <v>3888</v>
      </c>
      <c r="N535" s="301">
        <v>4885</v>
      </c>
      <c r="O535" s="301">
        <v>4798</v>
      </c>
      <c r="P535" s="394">
        <v>4956</v>
      </c>
      <c r="Q535" s="300">
        <v>4429</v>
      </c>
      <c r="R535" s="301">
        <v>4485</v>
      </c>
      <c r="S535" s="301">
        <v>4433</v>
      </c>
      <c r="T535" s="301">
        <v>4656</v>
      </c>
      <c r="U535" s="301">
        <v>4655</v>
      </c>
      <c r="V535" s="301">
        <v>4796</v>
      </c>
      <c r="W535" s="394">
        <v>4946</v>
      </c>
      <c r="X535" s="317">
        <v>4673</v>
      </c>
    </row>
    <row r="536" spans="1:27" x14ac:dyDescent="0.2">
      <c r="A536" s="231" t="s">
        <v>7</v>
      </c>
      <c r="B536" s="231"/>
      <c r="C536" s="302">
        <v>91.7</v>
      </c>
      <c r="D536" s="303">
        <v>100</v>
      </c>
      <c r="E536" s="304">
        <v>91.7</v>
      </c>
      <c r="F536" s="304">
        <v>100</v>
      </c>
      <c r="G536" s="304">
        <v>100</v>
      </c>
      <c r="H536" s="304">
        <v>66.7</v>
      </c>
      <c r="I536" s="395">
        <v>76.900000000000006</v>
      </c>
      <c r="J536" s="548">
        <v>100</v>
      </c>
      <c r="K536" s="304">
        <v>100</v>
      </c>
      <c r="L536" s="304">
        <v>83.3</v>
      </c>
      <c r="M536" s="304">
        <v>75</v>
      </c>
      <c r="N536" s="304">
        <v>100</v>
      </c>
      <c r="O536" s="304">
        <v>100</v>
      </c>
      <c r="P536" s="395">
        <v>100</v>
      </c>
      <c r="Q536" s="548">
        <v>75</v>
      </c>
      <c r="R536" s="304">
        <v>100</v>
      </c>
      <c r="S536" s="304">
        <v>91.7</v>
      </c>
      <c r="T536" s="304">
        <v>100</v>
      </c>
      <c r="U536" s="304">
        <v>100</v>
      </c>
      <c r="V536" s="304">
        <v>100</v>
      </c>
      <c r="W536" s="395">
        <v>100</v>
      </c>
      <c r="X536" s="248">
        <v>86</v>
      </c>
    </row>
    <row r="537" spans="1:27" ht="13.5" thickBot="1" x14ac:dyDescent="0.25">
      <c r="A537" s="231" t="s">
        <v>8</v>
      </c>
      <c r="B537" s="256"/>
      <c r="C537" s="679">
        <v>5.2999999999999999E-2</v>
      </c>
      <c r="D537" s="680">
        <v>3.5999999999999997E-2</v>
      </c>
      <c r="E537" s="706">
        <v>4.5999999999999999E-2</v>
      </c>
      <c r="F537" s="706">
        <v>6.3E-2</v>
      </c>
      <c r="G537" s="706">
        <v>2.9000000000000001E-2</v>
      </c>
      <c r="H537" s="706">
        <v>8.5000000000000006E-2</v>
      </c>
      <c r="I537" s="707">
        <v>7.3999999999999996E-2</v>
      </c>
      <c r="J537" s="714">
        <v>5.8000000000000003E-2</v>
      </c>
      <c r="K537" s="706">
        <v>4.8000000000000001E-2</v>
      </c>
      <c r="L537" s="706">
        <v>7.6999999999999999E-2</v>
      </c>
      <c r="M537" s="706">
        <v>9.9000000000000005E-2</v>
      </c>
      <c r="N537" s="706">
        <v>4.2000000000000003E-2</v>
      </c>
      <c r="O537" s="706">
        <v>4.5999999999999999E-2</v>
      </c>
      <c r="P537" s="707">
        <v>2.4E-2</v>
      </c>
      <c r="Q537" s="714">
        <v>7.6999999999999999E-2</v>
      </c>
      <c r="R537" s="706">
        <v>3.2000000000000001E-2</v>
      </c>
      <c r="S537" s="706">
        <v>5.1999999999999998E-2</v>
      </c>
      <c r="T537" s="706">
        <v>3.2000000000000001E-2</v>
      </c>
      <c r="U537" s="706">
        <v>3.5999999999999997E-2</v>
      </c>
      <c r="V537" s="706">
        <v>5.8000000000000003E-2</v>
      </c>
      <c r="W537" s="707">
        <v>4.1000000000000002E-2</v>
      </c>
      <c r="X537" s="739">
        <v>6.9000000000000006E-2</v>
      </c>
    </row>
    <row r="538" spans="1:27" x14ac:dyDescent="0.2">
      <c r="A538" s="241" t="s">
        <v>1</v>
      </c>
      <c r="B538" s="825"/>
      <c r="C538" s="690">
        <f t="shared" ref="C538:X538" si="123">C535/C534*100-100</f>
        <v>5.8497109826589622</v>
      </c>
      <c r="D538" s="691">
        <f t="shared" si="123"/>
        <v>6.0115606936416128</v>
      </c>
      <c r="E538" s="691">
        <f t="shared" si="123"/>
        <v>7.1676300578034784</v>
      </c>
      <c r="F538" s="691">
        <f t="shared" si="123"/>
        <v>1.8265895953757223</v>
      </c>
      <c r="G538" s="691">
        <f t="shared" si="123"/>
        <v>10.982658959537559</v>
      </c>
      <c r="H538" s="691">
        <f t="shared" si="123"/>
        <v>14.404624277456662</v>
      </c>
      <c r="I538" s="692">
        <f t="shared" si="123"/>
        <v>12.947976878612707</v>
      </c>
      <c r="J538" s="690">
        <f t="shared" si="123"/>
        <v>1.8959537572254419</v>
      </c>
      <c r="K538" s="691">
        <f t="shared" si="123"/>
        <v>6.4277456647398878</v>
      </c>
      <c r="L538" s="691">
        <f t="shared" si="123"/>
        <v>6.9826589595375737</v>
      </c>
      <c r="M538" s="691">
        <f t="shared" si="123"/>
        <v>-10.104046242774572</v>
      </c>
      <c r="N538" s="691">
        <f t="shared" si="123"/>
        <v>12.947976878612707</v>
      </c>
      <c r="O538" s="691">
        <f t="shared" si="123"/>
        <v>10.936416184971094</v>
      </c>
      <c r="P538" s="692">
        <f t="shared" si="123"/>
        <v>14.589595375722553</v>
      </c>
      <c r="Q538" s="690">
        <f t="shared" si="123"/>
        <v>2.404624277456648</v>
      </c>
      <c r="R538" s="691">
        <f t="shared" si="123"/>
        <v>3.6994219653179243</v>
      </c>
      <c r="S538" s="691">
        <f t="shared" si="123"/>
        <v>2.4971098265895932</v>
      </c>
      <c r="T538" s="691">
        <f t="shared" si="123"/>
        <v>7.6531791907514304</v>
      </c>
      <c r="U538" s="691">
        <f t="shared" si="123"/>
        <v>7.6300578034682189</v>
      </c>
      <c r="V538" s="691">
        <f t="shared" si="123"/>
        <v>10.890173410404614</v>
      </c>
      <c r="W538" s="692">
        <f t="shared" si="123"/>
        <v>14.358381502890168</v>
      </c>
      <c r="X538" s="411">
        <f t="shared" si="123"/>
        <v>8.0462427745664655</v>
      </c>
    </row>
    <row r="539" spans="1:27" ht="13.5" thickBot="1" x14ac:dyDescent="0.25">
      <c r="A539" s="231" t="s">
        <v>27</v>
      </c>
      <c r="B539" s="256"/>
      <c r="C539" s="220">
        <f>C535-C521</f>
        <v>103</v>
      </c>
      <c r="D539" s="221">
        <f t="shared" ref="D539:X539" si="124">D535-D521</f>
        <v>-6</v>
      </c>
      <c r="E539" s="221">
        <f t="shared" si="124"/>
        <v>71</v>
      </c>
      <c r="F539" s="221">
        <f t="shared" si="124"/>
        <v>51</v>
      </c>
      <c r="G539" s="221">
        <f t="shared" si="124"/>
        <v>10</v>
      </c>
      <c r="H539" s="221">
        <f t="shared" si="124"/>
        <v>-23</v>
      </c>
      <c r="I539" s="226">
        <f t="shared" si="124"/>
        <v>40</v>
      </c>
      <c r="J539" s="220">
        <f t="shared" si="124"/>
        <v>3</v>
      </c>
      <c r="K539" s="221">
        <f t="shared" si="124"/>
        <v>-146</v>
      </c>
      <c r="L539" s="221">
        <f t="shared" si="124"/>
        <v>-10</v>
      </c>
      <c r="M539" s="221">
        <f t="shared" si="124"/>
        <v>25</v>
      </c>
      <c r="N539" s="221">
        <f t="shared" si="124"/>
        <v>120</v>
      </c>
      <c r="O539" s="221">
        <f t="shared" si="124"/>
        <v>-111</v>
      </c>
      <c r="P539" s="226">
        <f t="shared" si="124"/>
        <v>64</v>
      </c>
      <c r="Q539" s="220">
        <f t="shared" si="124"/>
        <v>-118</v>
      </c>
      <c r="R539" s="221">
        <f t="shared" si="124"/>
        <v>9</v>
      </c>
      <c r="S539" s="221">
        <f t="shared" si="124"/>
        <v>-34</v>
      </c>
      <c r="T539" s="221">
        <f t="shared" si="124"/>
        <v>114</v>
      </c>
      <c r="U539" s="221">
        <f t="shared" si="124"/>
        <v>14</v>
      </c>
      <c r="V539" s="221">
        <f t="shared" si="124"/>
        <v>12</v>
      </c>
      <c r="W539" s="226">
        <f t="shared" si="124"/>
        <v>181</v>
      </c>
      <c r="X539" s="370">
        <f t="shared" si="124"/>
        <v>14</v>
      </c>
    </row>
    <row r="540" spans="1:27" x14ac:dyDescent="0.2">
      <c r="A540" s="267" t="s">
        <v>52</v>
      </c>
      <c r="B540" s="267"/>
      <c r="C540" s="724">
        <v>54</v>
      </c>
      <c r="D540" s="725">
        <v>55</v>
      </c>
      <c r="E540" s="725">
        <v>54</v>
      </c>
      <c r="F540" s="725">
        <v>13</v>
      </c>
      <c r="G540" s="725">
        <v>55</v>
      </c>
      <c r="H540" s="725">
        <v>53</v>
      </c>
      <c r="I540" s="726">
        <v>55</v>
      </c>
      <c r="J540" s="727">
        <v>51</v>
      </c>
      <c r="K540" s="725">
        <v>49</v>
      </c>
      <c r="L540" s="725">
        <v>50</v>
      </c>
      <c r="M540" s="725">
        <v>8</v>
      </c>
      <c r="N540" s="725">
        <v>51</v>
      </c>
      <c r="O540" s="725">
        <v>51</v>
      </c>
      <c r="P540" s="728">
        <v>52</v>
      </c>
      <c r="Q540" s="719">
        <v>54</v>
      </c>
      <c r="R540" s="720">
        <v>55</v>
      </c>
      <c r="S540" s="720">
        <v>55</v>
      </c>
      <c r="T540" s="720">
        <v>11</v>
      </c>
      <c r="U540" s="720">
        <v>54</v>
      </c>
      <c r="V540" s="720">
        <v>54</v>
      </c>
      <c r="W540" s="721">
        <v>55</v>
      </c>
      <c r="X540" s="371">
        <f>SUM(C540:W540)</f>
        <v>989</v>
      </c>
      <c r="Y540" s="200" t="s">
        <v>56</v>
      </c>
      <c r="Z540" s="265">
        <f>X526-X540</f>
        <v>3</v>
      </c>
      <c r="AA540" s="306" t="e">
        <f>Z540/X527</f>
        <v>#DIV/0!</v>
      </c>
    </row>
    <row r="541" spans="1:27" x14ac:dyDescent="0.2">
      <c r="A541" s="267" t="s">
        <v>28</v>
      </c>
      <c r="B541" s="267"/>
      <c r="C541" s="218">
        <v>150.5</v>
      </c>
      <c r="D541" s="218">
        <v>150.5</v>
      </c>
      <c r="E541" s="269">
        <v>150</v>
      </c>
      <c r="F541" s="269">
        <v>150.5</v>
      </c>
      <c r="G541" s="269">
        <v>149.5</v>
      </c>
      <c r="H541" s="269">
        <v>149</v>
      </c>
      <c r="I541" s="269">
        <v>149</v>
      </c>
      <c r="J541" s="218">
        <v>150.5</v>
      </c>
      <c r="K541" s="218">
        <v>150.5</v>
      </c>
      <c r="L541" s="269">
        <v>149.5</v>
      </c>
      <c r="M541" s="269">
        <v>150.5</v>
      </c>
      <c r="N541" s="269">
        <v>149.5</v>
      </c>
      <c r="O541" s="269">
        <v>148</v>
      </c>
      <c r="P541" s="219">
        <v>148</v>
      </c>
      <c r="Q541" s="218">
        <v>150.5</v>
      </c>
      <c r="R541" s="218">
        <v>150.5</v>
      </c>
      <c r="S541" s="269">
        <v>149.5</v>
      </c>
      <c r="T541" s="269">
        <v>150.5</v>
      </c>
      <c r="U541" s="269">
        <v>149.5</v>
      </c>
      <c r="V541" s="269">
        <v>149</v>
      </c>
      <c r="W541" s="269">
        <v>149</v>
      </c>
      <c r="X541" s="331"/>
      <c r="Y541" s="200" t="s">
        <v>57</v>
      </c>
      <c r="Z541" s="200">
        <v>150.53</v>
      </c>
    </row>
    <row r="542" spans="1:27" ht="13.5" thickBot="1" x14ac:dyDescent="0.25">
      <c r="A542" s="268" t="s">
        <v>26</v>
      </c>
      <c r="B542" s="268"/>
      <c r="C542" s="550">
        <f>C541-C527</f>
        <v>0</v>
      </c>
      <c r="D542" s="551">
        <f t="shared" ref="D542" si="125">D541-D527</f>
        <v>0</v>
      </c>
      <c r="E542" s="551">
        <f t="shared" ref="E542" si="126">E541-E527</f>
        <v>0</v>
      </c>
      <c r="F542" s="551">
        <f t="shared" ref="F542" si="127">F541-F527</f>
        <v>0</v>
      </c>
      <c r="G542" s="551">
        <f t="shared" ref="G542" si="128">G541-G527</f>
        <v>0</v>
      </c>
      <c r="H542" s="551">
        <f t="shared" ref="H542" si="129">H541-H527</f>
        <v>0</v>
      </c>
      <c r="I542" s="533">
        <f t="shared" ref="I542" si="130">I541-I527</f>
        <v>0</v>
      </c>
      <c r="J542" s="550">
        <f t="shared" ref="J542" si="131">J541-J527</f>
        <v>0</v>
      </c>
      <c r="K542" s="551">
        <f t="shared" ref="K542" si="132">K541-K527</f>
        <v>0</v>
      </c>
      <c r="L542" s="551">
        <f t="shared" ref="L542" si="133">L541-L527</f>
        <v>0</v>
      </c>
      <c r="M542" s="551">
        <f t="shared" ref="M542" si="134">M541-M527</f>
        <v>0</v>
      </c>
      <c r="N542" s="551">
        <f t="shared" ref="N542" si="135">N541-N527</f>
        <v>0</v>
      </c>
      <c r="O542" s="551">
        <f t="shared" ref="O542" si="136">O541-O527</f>
        <v>0</v>
      </c>
      <c r="P542" s="533">
        <f t="shared" ref="P542" si="137">P541-P527</f>
        <v>0</v>
      </c>
      <c r="Q542" s="550">
        <f t="shared" ref="Q542" si="138">Q541-Q527</f>
        <v>0</v>
      </c>
      <c r="R542" s="551">
        <f t="shared" ref="R542" si="139">R541-R527</f>
        <v>0</v>
      </c>
      <c r="S542" s="551">
        <f t="shared" ref="S542" si="140">S541-S527</f>
        <v>0</v>
      </c>
      <c r="T542" s="551">
        <f t="shared" ref="T542" si="141">T541-T527</f>
        <v>0</v>
      </c>
      <c r="U542" s="551">
        <f t="shared" ref="U542" si="142">U541-U527</f>
        <v>0</v>
      </c>
      <c r="V542" s="551">
        <f t="shared" ref="V542" si="143">V541-V527</f>
        <v>0</v>
      </c>
      <c r="W542" s="533">
        <f t="shared" ref="W542" si="144">W541-W527</f>
        <v>0</v>
      </c>
      <c r="X542" s="333"/>
      <c r="Y542" s="200" t="s">
        <v>26</v>
      </c>
      <c r="Z542" s="200">
        <f>Z541-Z527</f>
        <v>0.46000000000000796</v>
      </c>
    </row>
    <row r="545" spans="1:27" ht="13.5" thickBot="1" x14ac:dyDescent="0.25"/>
    <row r="546" spans="1:27" ht="13.5" thickBot="1" x14ac:dyDescent="0.25">
      <c r="A546" s="272" t="s">
        <v>257</v>
      </c>
      <c r="B546" s="230"/>
      <c r="C546" s="934" t="s">
        <v>53</v>
      </c>
      <c r="D546" s="935"/>
      <c r="E546" s="935"/>
      <c r="F546" s="935"/>
      <c r="G546" s="935"/>
      <c r="H546" s="935"/>
      <c r="I546" s="936"/>
      <c r="J546" s="934" t="s">
        <v>114</v>
      </c>
      <c r="K546" s="935"/>
      <c r="L546" s="935"/>
      <c r="M546" s="935"/>
      <c r="N546" s="935"/>
      <c r="O546" s="935"/>
      <c r="P546" s="936"/>
      <c r="Q546" s="934" t="s">
        <v>63</v>
      </c>
      <c r="R546" s="935"/>
      <c r="S546" s="935"/>
      <c r="T546" s="935"/>
      <c r="U546" s="935"/>
      <c r="V546" s="935"/>
      <c r="W546" s="936"/>
      <c r="X546" s="1052" t="s">
        <v>0</v>
      </c>
      <c r="Y546" s="200">
        <v>228</v>
      </c>
    </row>
    <row r="547" spans="1:27" x14ac:dyDescent="0.2">
      <c r="A547" s="231" t="s">
        <v>54</v>
      </c>
      <c r="B547" s="267"/>
      <c r="C547" s="700">
        <v>1</v>
      </c>
      <c r="D547" s="701">
        <v>2</v>
      </c>
      <c r="E547" s="701">
        <v>3</v>
      </c>
      <c r="F547" s="701">
        <v>4</v>
      </c>
      <c r="G547" s="701">
        <v>5</v>
      </c>
      <c r="H547" s="701">
        <v>6</v>
      </c>
      <c r="I547" s="702">
        <v>7</v>
      </c>
      <c r="J547" s="700">
        <v>1</v>
      </c>
      <c r="K547" s="701">
        <v>2</v>
      </c>
      <c r="L547" s="701">
        <v>3</v>
      </c>
      <c r="M547" s="701">
        <v>4</v>
      </c>
      <c r="N547" s="701">
        <v>5</v>
      </c>
      <c r="O547" s="701">
        <v>6</v>
      </c>
      <c r="P547" s="702">
        <v>7</v>
      </c>
      <c r="Q547" s="700">
        <v>1</v>
      </c>
      <c r="R547" s="701">
        <v>2</v>
      </c>
      <c r="S547" s="701">
        <v>3</v>
      </c>
      <c r="T547" s="701">
        <v>4</v>
      </c>
      <c r="U547" s="701">
        <v>5</v>
      </c>
      <c r="V547" s="701">
        <v>6</v>
      </c>
      <c r="W547" s="702">
        <v>7</v>
      </c>
      <c r="X547" s="1054"/>
    </row>
    <row r="548" spans="1:27" x14ac:dyDescent="0.2">
      <c r="A548" s="236" t="s">
        <v>3</v>
      </c>
      <c r="B548" s="236"/>
      <c r="C548" s="734">
        <v>4340</v>
      </c>
      <c r="D548" s="717">
        <v>4340</v>
      </c>
      <c r="E548" s="717">
        <v>4340</v>
      </c>
      <c r="F548" s="717">
        <v>4340</v>
      </c>
      <c r="G548" s="717">
        <v>4340</v>
      </c>
      <c r="H548" s="717">
        <v>4340</v>
      </c>
      <c r="I548" s="716">
        <v>4340</v>
      </c>
      <c r="J548" s="734">
        <v>4340</v>
      </c>
      <c r="K548" s="717">
        <v>4340</v>
      </c>
      <c r="L548" s="717">
        <v>4340</v>
      </c>
      <c r="M548" s="717">
        <v>4340</v>
      </c>
      <c r="N548" s="717">
        <v>4340</v>
      </c>
      <c r="O548" s="717">
        <v>4340</v>
      </c>
      <c r="P548" s="716">
        <v>4340</v>
      </c>
      <c r="Q548" s="734">
        <v>4340</v>
      </c>
      <c r="R548" s="717">
        <v>4340</v>
      </c>
      <c r="S548" s="717">
        <v>4340</v>
      </c>
      <c r="T548" s="717">
        <v>4340</v>
      </c>
      <c r="U548" s="717">
        <v>4340</v>
      </c>
      <c r="V548" s="717">
        <v>4340</v>
      </c>
      <c r="W548" s="716">
        <v>4340</v>
      </c>
      <c r="X548" s="735">
        <v>4340</v>
      </c>
    </row>
    <row r="549" spans="1:27" x14ac:dyDescent="0.2">
      <c r="A549" s="241" t="s">
        <v>6</v>
      </c>
      <c r="B549" s="241"/>
      <c r="C549" s="300">
        <v>4303</v>
      </c>
      <c r="D549" s="301">
        <v>4381</v>
      </c>
      <c r="E549" s="301">
        <v>4556</v>
      </c>
      <c r="F549" s="301">
        <v>4309</v>
      </c>
      <c r="G549" s="301">
        <v>4523</v>
      </c>
      <c r="H549" s="301">
        <v>4784</v>
      </c>
      <c r="I549" s="394">
        <v>4685</v>
      </c>
      <c r="J549" s="300">
        <v>4077</v>
      </c>
      <c r="K549" s="301">
        <v>4244</v>
      </c>
      <c r="L549" s="301">
        <v>4324</v>
      </c>
      <c r="M549" s="301">
        <v>3822</v>
      </c>
      <c r="N549" s="301">
        <v>4630</v>
      </c>
      <c r="O549" s="301">
        <v>4537</v>
      </c>
      <c r="P549" s="394">
        <v>4546</v>
      </c>
      <c r="Q549" s="300">
        <v>4133</v>
      </c>
      <c r="R549" s="301">
        <v>4035</v>
      </c>
      <c r="S549" s="301">
        <v>4232</v>
      </c>
      <c r="T549" s="301">
        <v>4336</v>
      </c>
      <c r="U549" s="301">
        <v>4410</v>
      </c>
      <c r="V549" s="301">
        <v>4639</v>
      </c>
      <c r="W549" s="394">
        <v>4532</v>
      </c>
      <c r="X549" s="317">
        <v>4407</v>
      </c>
    </row>
    <row r="550" spans="1:27" x14ac:dyDescent="0.2">
      <c r="A550" s="231" t="s">
        <v>7</v>
      </c>
      <c r="B550" s="231"/>
      <c r="C550" s="302">
        <v>100</v>
      </c>
      <c r="D550" s="303">
        <v>91.7</v>
      </c>
      <c r="E550" s="304">
        <v>91.7</v>
      </c>
      <c r="F550" s="304">
        <v>100</v>
      </c>
      <c r="G550" s="304">
        <v>100</v>
      </c>
      <c r="H550" s="304">
        <v>91.7</v>
      </c>
      <c r="I550" s="395">
        <v>91.7</v>
      </c>
      <c r="J550" s="548">
        <v>100</v>
      </c>
      <c r="K550" s="304">
        <v>83.3</v>
      </c>
      <c r="L550" s="304">
        <v>66.7</v>
      </c>
      <c r="M550" s="304">
        <v>50</v>
      </c>
      <c r="N550" s="304">
        <v>100</v>
      </c>
      <c r="O550" s="304">
        <v>100</v>
      </c>
      <c r="P550" s="395">
        <v>83.3</v>
      </c>
      <c r="Q550" s="548">
        <v>83.3</v>
      </c>
      <c r="R550" s="304">
        <v>100</v>
      </c>
      <c r="S550" s="304">
        <v>91.7</v>
      </c>
      <c r="T550" s="304">
        <v>100</v>
      </c>
      <c r="U550" s="304">
        <v>100</v>
      </c>
      <c r="V550" s="304">
        <v>91.7</v>
      </c>
      <c r="W550" s="395">
        <v>91.7</v>
      </c>
      <c r="X550" s="248">
        <v>80.7</v>
      </c>
    </row>
    <row r="551" spans="1:27" ht="13.5" thickBot="1" x14ac:dyDescent="0.25">
      <c r="A551" s="231" t="s">
        <v>8</v>
      </c>
      <c r="B551" s="256"/>
      <c r="C551" s="679">
        <v>4.8000000000000001E-2</v>
      </c>
      <c r="D551" s="680">
        <v>4.2000000000000003E-2</v>
      </c>
      <c r="E551" s="706">
        <v>0.06</v>
      </c>
      <c r="F551" s="706">
        <v>7.0999999999999994E-2</v>
      </c>
      <c r="G551" s="706">
        <v>3.3000000000000002E-2</v>
      </c>
      <c r="H551" s="706">
        <v>5.8999999999999997E-2</v>
      </c>
      <c r="I551" s="707">
        <v>5.8999999999999997E-2</v>
      </c>
      <c r="J551" s="714">
        <v>5.3999999999999999E-2</v>
      </c>
      <c r="K551" s="706">
        <v>7.2999999999999995E-2</v>
      </c>
      <c r="L551" s="706">
        <v>9.0999999999999998E-2</v>
      </c>
      <c r="M551" s="706">
        <v>0.111</v>
      </c>
      <c r="N551" s="706">
        <v>3.2000000000000001E-2</v>
      </c>
      <c r="O551" s="706">
        <v>4.3999999999999997E-2</v>
      </c>
      <c r="P551" s="707">
        <v>9.2999999999999999E-2</v>
      </c>
      <c r="Q551" s="714">
        <v>6.9000000000000006E-2</v>
      </c>
      <c r="R551" s="706">
        <v>5.5E-2</v>
      </c>
      <c r="S551" s="706">
        <v>5.0999999999999997E-2</v>
      </c>
      <c r="T551" s="706">
        <v>4.1000000000000002E-2</v>
      </c>
      <c r="U551" s="706">
        <v>3.5000000000000003E-2</v>
      </c>
      <c r="V551" s="706">
        <v>5.7000000000000002E-2</v>
      </c>
      <c r="W551" s="707">
        <v>6.5000000000000002E-2</v>
      </c>
      <c r="X551" s="739">
        <v>7.5999999999999998E-2</v>
      </c>
    </row>
    <row r="552" spans="1:27" x14ac:dyDescent="0.2">
      <c r="A552" s="241" t="s">
        <v>1</v>
      </c>
      <c r="B552" s="825"/>
      <c r="C552" s="690">
        <f t="shared" ref="C552:X552" si="145">C549/C548*100-100</f>
        <v>-0.85253456221198576</v>
      </c>
      <c r="D552" s="691">
        <f t="shared" si="145"/>
        <v>0.94470046082948045</v>
      </c>
      <c r="E552" s="691">
        <f t="shared" si="145"/>
        <v>4.976958525345637</v>
      </c>
      <c r="F552" s="691">
        <f t="shared" si="145"/>
        <v>-0.7142857142857082</v>
      </c>
      <c r="G552" s="691">
        <f t="shared" si="145"/>
        <v>4.2165898617511459</v>
      </c>
      <c r="H552" s="691">
        <f t="shared" si="145"/>
        <v>10.230414746543786</v>
      </c>
      <c r="I552" s="692">
        <f t="shared" si="145"/>
        <v>7.9493087557603701</v>
      </c>
      <c r="J552" s="690">
        <f t="shared" si="145"/>
        <v>-6.0599078341013808</v>
      </c>
      <c r="K552" s="691">
        <f t="shared" si="145"/>
        <v>-2.2119815668202705</v>
      </c>
      <c r="L552" s="691">
        <f t="shared" si="145"/>
        <v>-0.3686635944700356</v>
      </c>
      <c r="M552" s="691">
        <f t="shared" si="145"/>
        <v>-11.935483870967744</v>
      </c>
      <c r="N552" s="691">
        <f t="shared" si="145"/>
        <v>6.6820276497695943</v>
      </c>
      <c r="O552" s="691">
        <f t="shared" si="145"/>
        <v>4.5391705069124413</v>
      </c>
      <c r="P552" s="692">
        <f t="shared" si="145"/>
        <v>4.7465437788018363</v>
      </c>
      <c r="Q552" s="690">
        <f t="shared" si="145"/>
        <v>-4.7695852534562277</v>
      </c>
      <c r="R552" s="691">
        <f t="shared" si="145"/>
        <v>-7.0276497695852527</v>
      </c>
      <c r="S552" s="691">
        <f t="shared" si="145"/>
        <v>-2.4884792626728114</v>
      </c>
      <c r="T552" s="691">
        <f t="shared" si="145"/>
        <v>-9.2165898617508901E-2</v>
      </c>
      <c r="U552" s="691">
        <f t="shared" si="145"/>
        <v>1.6129032258064484</v>
      </c>
      <c r="V552" s="691">
        <f t="shared" si="145"/>
        <v>6.8894009216589893</v>
      </c>
      <c r="W552" s="692">
        <f t="shared" si="145"/>
        <v>4.4239631336405552</v>
      </c>
      <c r="X552" s="411">
        <f t="shared" si="145"/>
        <v>1.5437788018433025</v>
      </c>
    </row>
    <row r="553" spans="1:27" ht="13.5" thickBot="1" x14ac:dyDescent="0.25">
      <c r="A553" s="231" t="s">
        <v>27</v>
      </c>
      <c r="B553" s="256"/>
      <c r="C553" s="220">
        <f>C549-C535</f>
        <v>-275</v>
      </c>
      <c r="D553" s="221">
        <f t="shared" ref="D553:X553" si="146">D549-D535</f>
        <v>-204</v>
      </c>
      <c r="E553" s="221">
        <f t="shared" si="146"/>
        <v>-79</v>
      </c>
      <c r="F553" s="221">
        <f t="shared" si="146"/>
        <v>-95</v>
      </c>
      <c r="G553" s="221">
        <f t="shared" si="146"/>
        <v>-277</v>
      </c>
      <c r="H553" s="221">
        <f t="shared" si="146"/>
        <v>-164</v>
      </c>
      <c r="I553" s="226">
        <f t="shared" si="146"/>
        <v>-200</v>
      </c>
      <c r="J553" s="220">
        <f t="shared" si="146"/>
        <v>-330</v>
      </c>
      <c r="K553" s="221">
        <f t="shared" si="146"/>
        <v>-359</v>
      </c>
      <c r="L553" s="221">
        <f t="shared" si="146"/>
        <v>-303</v>
      </c>
      <c r="M553" s="221">
        <f t="shared" si="146"/>
        <v>-66</v>
      </c>
      <c r="N553" s="221">
        <f t="shared" si="146"/>
        <v>-255</v>
      </c>
      <c r="O553" s="221">
        <f t="shared" si="146"/>
        <v>-261</v>
      </c>
      <c r="P553" s="226">
        <f t="shared" si="146"/>
        <v>-410</v>
      </c>
      <c r="Q553" s="220">
        <f t="shared" si="146"/>
        <v>-296</v>
      </c>
      <c r="R553" s="221">
        <f t="shared" si="146"/>
        <v>-450</v>
      </c>
      <c r="S553" s="221">
        <f t="shared" si="146"/>
        <v>-201</v>
      </c>
      <c r="T553" s="221">
        <f t="shared" si="146"/>
        <v>-320</v>
      </c>
      <c r="U553" s="221">
        <f t="shared" si="146"/>
        <v>-245</v>
      </c>
      <c r="V553" s="221">
        <f t="shared" si="146"/>
        <v>-157</v>
      </c>
      <c r="W553" s="226">
        <f t="shared" si="146"/>
        <v>-414</v>
      </c>
      <c r="X553" s="370">
        <f t="shared" si="146"/>
        <v>-266</v>
      </c>
    </row>
    <row r="554" spans="1:27" x14ac:dyDescent="0.2">
      <c r="A554" s="267" t="s">
        <v>52</v>
      </c>
      <c r="B554" s="267"/>
      <c r="C554" s="724">
        <v>54</v>
      </c>
      <c r="D554" s="725">
        <v>55</v>
      </c>
      <c r="E554" s="725">
        <v>54</v>
      </c>
      <c r="F554" s="725">
        <v>13</v>
      </c>
      <c r="G554" s="725">
        <v>55</v>
      </c>
      <c r="H554" s="725">
        <v>53</v>
      </c>
      <c r="I554" s="726">
        <v>55</v>
      </c>
      <c r="J554" s="727">
        <v>51</v>
      </c>
      <c r="K554" s="725">
        <v>49</v>
      </c>
      <c r="L554" s="725">
        <v>50</v>
      </c>
      <c r="M554" s="725">
        <v>7</v>
      </c>
      <c r="N554" s="725">
        <v>51</v>
      </c>
      <c r="O554" s="725">
        <v>51</v>
      </c>
      <c r="P554" s="728">
        <v>52</v>
      </c>
      <c r="Q554" s="719">
        <v>54</v>
      </c>
      <c r="R554" s="720">
        <v>55</v>
      </c>
      <c r="S554" s="720">
        <v>55</v>
      </c>
      <c r="T554" s="720">
        <v>11</v>
      </c>
      <c r="U554" s="720">
        <v>54</v>
      </c>
      <c r="V554" s="720">
        <v>54</v>
      </c>
      <c r="W554" s="721">
        <v>55</v>
      </c>
      <c r="X554" s="371">
        <f>SUM(C554:W554)</f>
        <v>988</v>
      </c>
      <c r="Y554" s="200" t="s">
        <v>56</v>
      </c>
      <c r="Z554" s="265">
        <f>X540-X554</f>
        <v>1</v>
      </c>
      <c r="AA554" s="306" t="e">
        <f>Z554/X541</f>
        <v>#DIV/0!</v>
      </c>
    </row>
    <row r="555" spans="1:27" x14ac:dyDescent="0.2">
      <c r="A555" s="267" t="s">
        <v>28</v>
      </c>
      <c r="B555" s="267"/>
      <c r="C555" s="218">
        <v>150.5</v>
      </c>
      <c r="D555" s="218">
        <v>150.5</v>
      </c>
      <c r="E555" s="269">
        <v>150</v>
      </c>
      <c r="F555" s="269">
        <v>150.5</v>
      </c>
      <c r="G555" s="269">
        <v>149.5</v>
      </c>
      <c r="H555" s="269">
        <v>149</v>
      </c>
      <c r="I555" s="269">
        <v>149</v>
      </c>
      <c r="J555" s="218">
        <v>150.5</v>
      </c>
      <c r="K555" s="218">
        <v>150.5</v>
      </c>
      <c r="L555" s="269">
        <v>149.5</v>
      </c>
      <c r="M555" s="269">
        <v>150.5</v>
      </c>
      <c r="N555" s="269">
        <v>149.5</v>
      </c>
      <c r="O555" s="269">
        <v>148</v>
      </c>
      <c r="P555" s="219">
        <v>148</v>
      </c>
      <c r="Q555" s="218">
        <v>150.5</v>
      </c>
      <c r="R555" s="218">
        <v>150.5</v>
      </c>
      <c r="S555" s="269">
        <v>149.5</v>
      </c>
      <c r="T555" s="269">
        <v>150.5</v>
      </c>
      <c r="U555" s="269">
        <v>149.5</v>
      </c>
      <c r="V555" s="269">
        <v>149</v>
      </c>
      <c r="W555" s="269">
        <v>149</v>
      </c>
      <c r="X555" s="331"/>
      <c r="Y555" s="200" t="s">
        <v>57</v>
      </c>
      <c r="Z555" s="200">
        <v>150.22</v>
      </c>
    </row>
    <row r="556" spans="1:27" ht="13.5" thickBot="1" x14ac:dyDescent="0.25">
      <c r="A556" s="268" t="s">
        <v>26</v>
      </c>
      <c r="B556" s="268"/>
      <c r="C556" s="550">
        <f>C555-C541</f>
        <v>0</v>
      </c>
      <c r="D556" s="551">
        <f t="shared" ref="D556" si="147">D555-D541</f>
        <v>0</v>
      </c>
      <c r="E556" s="551">
        <f t="shared" ref="E556" si="148">E555-E541</f>
        <v>0</v>
      </c>
      <c r="F556" s="551">
        <f t="shared" ref="F556" si="149">F555-F541</f>
        <v>0</v>
      </c>
      <c r="G556" s="551">
        <f t="shared" ref="G556" si="150">G555-G541</f>
        <v>0</v>
      </c>
      <c r="H556" s="551">
        <f t="shared" ref="H556" si="151">H555-H541</f>
        <v>0</v>
      </c>
      <c r="I556" s="533">
        <f t="shared" ref="I556" si="152">I555-I541</f>
        <v>0</v>
      </c>
      <c r="J556" s="550">
        <f t="shared" ref="J556" si="153">J555-J541</f>
        <v>0</v>
      </c>
      <c r="K556" s="551">
        <f t="shared" ref="K556" si="154">K555-K541</f>
        <v>0</v>
      </c>
      <c r="L556" s="551">
        <f t="shared" ref="L556" si="155">L555-L541</f>
        <v>0</v>
      </c>
      <c r="M556" s="551">
        <f t="shared" ref="M556" si="156">M555-M541</f>
        <v>0</v>
      </c>
      <c r="N556" s="551">
        <f t="shared" ref="N556" si="157">N555-N541</f>
        <v>0</v>
      </c>
      <c r="O556" s="551">
        <f t="shared" ref="O556" si="158">O555-O541</f>
        <v>0</v>
      </c>
      <c r="P556" s="533">
        <f t="shared" ref="P556" si="159">P555-P541</f>
        <v>0</v>
      </c>
      <c r="Q556" s="550">
        <f t="shared" ref="Q556" si="160">Q555-Q541</f>
        <v>0</v>
      </c>
      <c r="R556" s="551">
        <f t="shared" ref="R556" si="161">R555-R541</f>
        <v>0</v>
      </c>
      <c r="S556" s="551">
        <f t="shared" ref="S556" si="162">S555-S541</f>
        <v>0</v>
      </c>
      <c r="T556" s="551">
        <f t="shared" ref="T556" si="163">T555-T541</f>
        <v>0</v>
      </c>
      <c r="U556" s="551">
        <f t="shared" ref="U556" si="164">U555-U541</f>
        <v>0</v>
      </c>
      <c r="V556" s="551">
        <f t="shared" ref="V556" si="165">V555-V541</f>
        <v>0</v>
      </c>
      <c r="W556" s="533">
        <f t="shared" ref="W556" si="166">W555-W541</f>
        <v>0</v>
      </c>
      <c r="X556" s="333"/>
      <c r="Y556" s="200" t="s">
        <v>26</v>
      </c>
      <c r="Z556" s="200">
        <f>Z555-Z541</f>
        <v>-0.31000000000000227</v>
      </c>
    </row>
    <row r="559" spans="1:27" ht="13.5" thickBot="1" x14ac:dyDescent="0.25"/>
    <row r="560" spans="1:27" ht="13.5" thickBot="1" x14ac:dyDescent="0.25">
      <c r="A560" s="272" t="s">
        <v>258</v>
      </c>
      <c r="B560" s="230"/>
      <c r="C560" s="934" t="s">
        <v>53</v>
      </c>
      <c r="D560" s="935"/>
      <c r="E560" s="935"/>
      <c r="F560" s="935"/>
      <c r="G560" s="935"/>
      <c r="H560" s="935"/>
      <c r="I560" s="936"/>
      <c r="J560" s="934" t="s">
        <v>114</v>
      </c>
      <c r="K560" s="935"/>
      <c r="L560" s="935"/>
      <c r="M560" s="935"/>
      <c r="N560" s="935"/>
      <c r="O560" s="935"/>
      <c r="P560" s="936"/>
      <c r="Q560" s="934" t="s">
        <v>63</v>
      </c>
      <c r="R560" s="935"/>
      <c r="S560" s="935"/>
      <c r="T560" s="935"/>
      <c r="U560" s="935"/>
      <c r="V560" s="935"/>
      <c r="W560" s="936"/>
      <c r="X560" s="1052" t="s">
        <v>0</v>
      </c>
      <c r="Y560" s="200">
        <v>228</v>
      </c>
    </row>
    <row r="561" spans="1:27" x14ac:dyDescent="0.2">
      <c r="A561" s="231" t="s">
        <v>54</v>
      </c>
      <c r="B561" s="267"/>
      <c r="C561" s="700">
        <v>1</v>
      </c>
      <c r="D561" s="701">
        <v>2</v>
      </c>
      <c r="E561" s="701">
        <v>3</v>
      </c>
      <c r="F561" s="701">
        <v>4</v>
      </c>
      <c r="G561" s="701">
        <v>5</v>
      </c>
      <c r="H561" s="701">
        <v>6</v>
      </c>
      <c r="I561" s="702">
        <v>7</v>
      </c>
      <c r="J561" s="700">
        <v>1</v>
      </c>
      <c r="K561" s="701">
        <v>2</v>
      </c>
      <c r="L561" s="701">
        <v>3</v>
      </c>
      <c r="M561" s="701">
        <v>4</v>
      </c>
      <c r="N561" s="701">
        <v>5</v>
      </c>
      <c r="O561" s="701">
        <v>6</v>
      </c>
      <c r="P561" s="702">
        <v>7</v>
      </c>
      <c r="Q561" s="700">
        <v>1</v>
      </c>
      <c r="R561" s="701">
        <v>2</v>
      </c>
      <c r="S561" s="701">
        <v>3</v>
      </c>
      <c r="T561" s="701">
        <v>4</v>
      </c>
      <c r="U561" s="701">
        <v>5</v>
      </c>
      <c r="V561" s="701">
        <v>6</v>
      </c>
      <c r="W561" s="702">
        <v>7</v>
      </c>
      <c r="X561" s="1054"/>
    </row>
    <row r="562" spans="1:27" x14ac:dyDescent="0.2">
      <c r="A562" s="236" t="s">
        <v>3</v>
      </c>
      <c r="B562" s="236"/>
      <c r="C562" s="734">
        <v>4355</v>
      </c>
      <c r="D562" s="717">
        <v>4355</v>
      </c>
      <c r="E562" s="717">
        <v>4355</v>
      </c>
      <c r="F562" s="717">
        <v>4355</v>
      </c>
      <c r="G562" s="717">
        <v>4355</v>
      </c>
      <c r="H562" s="717">
        <v>4355</v>
      </c>
      <c r="I562" s="716">
        <v>4355</v>
      </c>
      <c r="J562" s="734">
        <v>4355</v>
      </c>
      <c r="K562" s="717">
        <v>4355</v>
      </c>
      <c r="L562" s="717">
        <v>4355</v>
      </c>
      <c r="M562" s="717">
        <v>4355</v>
      </c>
      <c r="N562" s="717">
        <v>4355</v>
      </c>
      <c r="O562" s="717">
        <v>4355</v>
      </c>
      <c r="P562" s="716">
        <v>4355</v>
      </c>
      <c r="Q562" s="734">
        <v>4355</v>
      </c>
      <c r="R562" s="717">
        <v>4355</v>
      </c>
      <c r="S562" s="717">
        <v>4355</v>
      </c>
      <c r="T562" s="717">
        <v>4355</v>
      </c>
      <c r="U562" s="717">
        <v>4355</v>
      </c>
      <c r="V562" s="717">
        <v>4355</v>
      </c>
      <c r="W562" s="716">
        <v>4355</v>
      </c>
      <c r="X562" s="735">
        <v>4355</v>
      </c>
    </row>
    <row r="563" spans="1:27" x14ac:dyDescent="0.2">
      <c r="A563" s="241" t="s">
        <v>6</v>
      </c>
      <c r="B563" s="241"/>
      <c r="C563" s="300">
        <v>4651</v>
      </c>
      <c r="D563" s="301">
        <v>4755</v>
      </c>
      <c r="E563" s="301">
        <v>4724</v>
      </c>
      <c r="F563" s="301">
        <v>4633</v>
      </c>
      <c r="G563" s="301">
        <v>4815</v>
      </c>
      <c r="H563" s="301">
        <v>5000</v>
      </c>
      <c r="I563" s="394">
        <v>4866</v>
      </c>
      <c r="J563" s="300">
        <v>4528</v>
      </c>
      <c r="K563" s="301">
        <v>4752</v>
      </c>
      <c r="L563" s="301">
        <v>4750</v>
      </c>
      <c r="M563" s="301">
        <v>4111</v>
      </c>
      <c r="N563" s="301">
        <v>4915</v>
      </c>
      <c r="O563" s="301">
        <v>4799</v>
      </c>
      <c r="P563" s="394">
        <v>4935</v>
      </c>
      <c r="Q563" s="300">
        <v>4549</v>
      </c>
      <c r="R563" s="301">
        <v>4443</v>
      </c>
      <c r="S563" s="301">
        <v>4522</v>
      </c>
      <c r="T563" s="301">
        <v>4764</v>
      </c>
      <c r="U563" s="301">
        <v>4676</v>
      </c>
      <c r="V563" s="301">
        <v>4831</v>
      </c>
      <c r="W563" s="394">
        <v>4981</v>
      </c>
      <c r="X563" s="317">
        <v>4733</v>
      </c>
    </row>
    <row r="564" spans="1:27" x14ac:dyDescent="0.2">
      <c r="A564" s="231" t="s">
        <v>7</v>
      </c>
      <c r="B564" s="231"/>
      <c r="C564" s="302">
        <v>91.7</v>
      </c>
      <c r="D564" s="303">
        <v>91.7</v>
      </c>
      <c r="E564" s="304">
        <v>100</v>
      </c>
      <c r="F564" s="304">
        <v>80</v>
      </c>
      <c r="G564" s="304">
        <v>91.7</v>
      </c>
      <c r="H564" s="304">
        <v>100</v>
      </c>
      <c r="I564" s="395">
        <v>83.3</v>
      </c>
      <c r="J564" s="548">
        <v>100</v>
      </c>
      <c r="K564" s="304">
        <v>91.7</v>
      </c>
      <c r="L564" s="304">
        <v>91.7</v>
      </c>
      <c r="M564" s="304">
        <v>60</v>
      </c>
      <c r="N564" s="304">
        <v>100</v>
      </c>
      <c r="O564" s="304">
        <v>100</v>
      </c>
      <c r="P564" s="395">
        <v>83.3</v>
      </c>
      <c r="Q564" s="548">
        <v>91.7</v>
      </c>
      <c r="R564" s="304">
        <v>91.7</v>
      </c>
      <c r="S564" s="304">
        <v>100</v>
      </c>
      <c r="T564" s="304">
        <v>100</v>
      </c>
      <c r="U564" s="304">
        <v>100</v>
      </c>
      <c r="V564" s="304">
        <v>100</v>
      </c>
      <c r="W564" s="395">
        <v>100</v>
      </c>
      <c r="X564" s="248">
        <v>90</v>
      </c>
    </row>
    <row r="565" spans="1:27" ht="13.5" thickBot="1" x14ac:dyDescent="0.25">
      <c r="A565" s="231" t="s">
        <v>8</v>
      </c>
      <c r="B565" s="256"/>
      <c r="C565" s="679">
        <v>6.3E-2</v>
      </c>
      <c r="D565" s="680">
        <v>5.6000000000000001E-2</v>
      </c>
      <c r="E565" s="706">
        <v>5.2999999999999999E-2</v>
      </c>
      <c r="F565" s="706">
        <v>9.2999999999999999E-2</v>
      </c>
      <c r="G565" s="706">
        <v>4.2000000000000003E-2</v>
      </c>
      <c r="H565" s="706">
        <v>5.5E-2</v>
      </c>
      <c r="I565" s="707">
        <v>0.06</v>
      </c>
      <c r="J565" s="714">
        <v>0.05</v>
      </c>
      <c r="K565" s="706">
        <v>5.8000000000000003E-2</v>
      </c>
      <c r="L565" s="706">
        <v>5.5E-2</v>
      </c>
      <c r="M565" s="706">
        <v>8.5999999999999993E-2</v>
      </c>
      <c r="N565" s="706">
        <v>3.7999999999999999E-2</v>
      </c>
      <c r="O565" s="706">
        <v>3.5999999999999997E-2</v>
      </c>
      <c r="P565" s="707">
        <v>7.2999999999999995E-2</v>
      </c>
      <c r="Q565" s="714">
        <v>6.2E-2</v>
      </c>
      <c r="R565" s="706">
        <v>5.3999999999999999E-2</v>
      </c>
      <c r="S565" s="706">
        <v>3.6999999999999998E-2</v>
      </c>
      <c r="T565" s="706">
        <v>4.4999999999999998E-2</v>
      </c>
      <c r="U565" s="706">
        <v>2.1999999999999999E-2</v>
      </c>
      <c r="V565" s="706">
        <v>4.8000000000000001E-2</v>
      </c>
      <c r="W565" s="707">
        <v>4.2999999999999997E-2</v>
      </c>
      <c r="X565" s="739">
        <v>6.4000000000000001E-2</v>
      </c>
    </row>
    <row r="566" spans="1:27" x14ac:dyDescent="0.2">
      <c r="A566" s="241" t="s">
        <v>1</v>
      </c>
      <c r="B566" s="825"/>
      <c r="C566" s="690">
        <f t="shared" ref="C566:X566" si="167">C563/C562*100-100</f>
        <v>6.7967853042479902</v>
      </c>
      <c r="D566" s="691">
        <f t="shared" si="167"/>
        <v>9.1848450057405273</v>
      </c>
      <c r="E566" s="691">
        <f t="shared" si="167"/>
        <v>8.4730195177956489</v>
      </c>
      <c r="F566" s="691">
        <f t="shared" si="167"/>
        <v>6.3834672789896558</v>
      </c>
      <c r="G566" s="691">
        <f t="shared" si="167"/>
        <v>10.562571756601599</v>
      </c>
      <c r="H566" s="691">
        <f t="shared" si="167"/>
        <v>14.810562571756591</v>
      </c>
      <c r="I566" s="692">
        <f t="shared" si="167"/>
        <v>11.733639494833525</v>
      </c>
      <c r="J566" s="690">
        <f t="shared" si="167"/>
        <v>3.9724454649827834</v>
      </c>
      <c r="K566" s="691">
        <f t="shared" si="167"/>
        <v>9.1159586681974787</v>
      </c>
      <c r="L566" s="691">
        <f t="shared" si="167"/>
        <v>9.0700344431687654</v>
      </c>
      <c r="M566" s="691">
        <f t="shared" si="167"/>
        <v>-5.6027554535017146</v>
      </c>
      <c r="N566" s="691">
        <f t="shared" si="167"/>
        <v>12.858783008036738</v>
      </c>
      <c r="O566" s="691">
        <f t="shared" si="167"/>
        <v>10.195177956371992</v>
      </c>
      <c r="P566" s="692">
        <f t="shared" si="167"/>
        <v>13.318025258323772</v>
      </c>
      <c r="Q566" s="690">
        <f t="shared" si="167"/>
        <v>4.4546498277841664</v>
      </c>
      <c r="R566" s="691">
        <f t="shared" si="167"/>
        <v>2.0206659012629018</v>
      </c>
      <c r="S566" s="691">
        <f t="shared" si="167"/>
        <v>3.8346727898966719</v>
      </c>
      <c r="T566" s="691">
        <f t="shared" si="167"/>
        <v>9.3915040183697016</v>
      </c>
      <c r="U566" s="691">
        <f t="shared" si="167"/>
        <v>7.3708381171067714</v>
      </c>
      <c r="V566" s="691">
        <f t="shared" si="167"/>
        <v>10.929965556831235</v>
      </c>
      <c r="W566" s="692">
        <f t="shared" si="167"/>
        <v>14.374282433983936</v>
      </c>
      <c r="X566" s="411">
        <f t="shared" si="167"/>
        <v>8.6796785304247948</v>
      </c>
    </row>
    <row r="567" spans="1:27" ht="13.5" thickBot="1" x14ac:dyDescent="0.25">
      <c r="A567" s="231" t="s">
        <v>27</v>
      </c>
      <c r="B567" s="256"/>
      <c r="C567" s="220">
        <f>C563-C549</f>
        <v>348</v>
      </c>
      <c r="D567" s="221">
        <f t="shared" ref="D567:X567" si="168">D563-D549</f>
        <v>374</v>
      </c>
      <c r="E567" s="221">
        <f t="shared" si="168"/>
        <v>168</v>
      </c>
      <c r="F567" s="221">
        <f t="shared" si="168"/>
        <v>324</v>
      </c>
      <c r="G567" s="221">
        <f t="shared" si="168"/>
        <v>292</v>
      </c>
      <c r="H567" s="221">
        <f t="shared" si="168"/>
        <v>216</v>
      </c>
      <c r="I567" s="226">
        <f t="shared" si="168"/>
        <v>181</v>
      </c>
      <c r="J567" s="220">
        <f t="shared" si="168"/>
        <v>451</v>
      </c>
      <c r="K567" s="221">
        <f t="shared" si="168"/>
        <v>508</v>
      </c>
      <c r="L567" s="221">
        <f t="shared" si="168"/>
        <v>426</v>
      </c>
      <c r="M567" s="221">
        <f t="shared" si="168"/>
        <v>289</v>
      </c>
      <c r="N567" s="221">
        <f t="shared" si="168"/>
        <v>285</v>
      </c>
      <c r="O567" s="221">
        <f t="shared" si="168"/>
        <v>262</v>
      </c>
      <c r="P567" s="226">
        <f t="shared" si="168"/>
        <v>389</v>
      </c>
      <c r="Q567" s="220">
        <f t="shared" si="168"/>
        <v>416</v>
      </c>
      <c r="R567" s="221">
        <f t="shared" si="168"/>
        <v>408</v>
      </c>
      <c r="S567" s="221">
        <f t="shared" si="168"/>
        <v>290</v>
      </c>
      <c r="T567" s="221">
        <f t="shared" si="168"/>
        <v>428</v>
      </c>
      <c r="U567" s="221">
        <f t="shared" si="168"/>
        <v>266</v>
      </c>
      <c r="V567" s="221">
        <f t="shared" si="168"/>
        <v>192</v>
      </c>
      <c r="W567" s="226">
        <f t="shared" si="168"/>
        <v>449</v>
      </c>
      <c r="X567" s="370">
        <f t="shared" si="168"/>
        <v>326</v>
      </c>
    </row>
    <row r="568" spans="1:27" x14ac:dyDescent="0.2">
      <c r="A568" s="267" t="s">
        <v>52</v>
      </c>
      <c r="B568" s="267"/>
      <c r="C568" s="724">
        <v>54</v>
      </c>
      <c r="D568" s="725">
        <v>55</v>
      </c>
      <c r="E568" s="725">
        <v>54</v>
      </c>
      <c r="F568" s="725">
        <v>13</v>
      </c>
      <c r="G568" s="725">
        <v>55</v>
      </c>
      <c r="H568" s="725">
        <v>53</v>
      </c>
      <c r="I568" s="726">
        <v>55</v>
      </c>
      <c r="J568" s="727">
        <v>51</v>
      </c>
      <c r="K568" s="725">
        <v>49</v>
      </c>
      <c r="L568" s="725">
        <v>50</v>
      </c>
      <c r="M568" s="725">
        <v>7</v>
      </c>
      <c r="N568" s="725">
        <v>51</v>
      </c>
      <c r="O568" s="725">
        <v>51</v>
      </c>
      <c r="P568" s="728">
        <v>52</v>
      </c>
      <c r="Q568" s="719">
        <v>54</v>
      </c>
      <c r="R568" s="720">
        <v>55</v>
      </c>
      <c r="S568" s="720">
        <v>55</v>
      </c>
      <c r="T568" s="720">
        <v>11</v>
      </c>
      <c r="U568" s="720">
        <v>54</v>
      </c>
      <c r="V568" s="720">
        <v>54</v>
      </c>
      <c r="W568" s="721">
        <v>55</v>
      </c>
      <c r="X568" s="371">
        <f>SUM(C568:W568)</f>
        <v>988</v>
      </c>
      <c r="Y568" s="200" t="s">
        <v>56</v>
      </c>
      <c r="Z568" s="265">
        <f>X553-X568</f>
        <v>-1254</v>
      </c>
      <c r="AA568" s="306" t="e">
        <f>Z568/X555</f>
        <v>#DIV/0!</v>
      </c>
    </row>
    <row r="569" spans="1:27" x14ac:dyDescent="0.2">
      <c r="A569" s="267" t="s">
        <v>28</v>
      </c>
      <c r="B569" s="267"/>
      <c r="C569" s="218">
        <v>150.5</v>
      </c>
      <c r="D569" s="218">
        <v>150.5</v>
      </c>
      <c r="E569" s="269">
        <v>150</v>
      </c>
      <c r="F569" s="269">
        <v>150.5</v>
      </c>
      <c r="G569" s="269">
        <v>149.5</v>
      </c>
      <c r="H569" s="269">
        <v>149</v>
      </c>
      <c r="I569" s="269">
        <v>149</v>
      </c>
      <c r="J569" s="218">
        <v>150.5</v>
      </c>
      <c r="K569" s="218">
        <v>150.5</v>
      </c>
      <c r="L569" s="269">
        <v>149.5</v>
      </c>
      <c r="M569" s="269">
        <v>150.5</v>
      </c>
      <c r="N569" s="269">
        <v>149.5</v>
      </c>
      <c r="O569" s="269">
        <v>148</v>
      </c>
      <c r="P569" s="219">
        <v>148</v>
      </c>
      <c r="Q569" s="218">
        <v>150.5</v>
      </c>
      <c r="R569" s="218">
        <v>150.5</v>
      </c>
      <c r="S569" s="269">
        <v>149.5</v>
      </c>
      <c r="T569" s="269">
        <v>150.5</v>
      </c>
      <c r="U569" s="269">
        <v>149.5</v>
      </c>
      <c r="V569" s="269">
        <v>149</v>
      </c>
      <c r="W569" s="269">
        <v>149</v>
      </c>
      <c r="X569" s="331"/>
      <c r="Y569" s="200" t="s">
        <v>57</v>
      </c>
      <c r="Z569" s="200">
        <v>150.12</v>
      </c>
    </row>
    <row r="570" spans="1:27" ht="13.5" thickBot="1" x14ac:dyDescent="0.25">
      <c r="A570" s="268" t="s">
        <v>26</v>
      </c>
      <c r="B570" s="268"/>
      <c r="C570" s="550">
        <f>C569-C555</f>
        <v>0</v>
      </c>
      <c r="D570" s="551">
        <f t="shared" ref="D570" si="169">D569-D555</f>
        <v>0</v>
      </c>
      <c r="E570" s="551">
        <f t="shared" ref="E570" si="170">E569-E555</f>
        <v>0</v>
      </c>
      <c r="F570" s="551">
        <f t="shared" ref="F570" si="171">F569-F555</f>
        <v>0</v>
      </c>
      <c r="G570" s="551">
        <f t="shared" ref="G570" si="172">G569-G555</f>
        <v>0</v>
      </c>
      <c r="H570" s="551">
        <f t="shared" ref="H570" si="173">H569-H555</f>
        <v>0</v>
      </c>
      <c r="I570" s="533">
        <f t="shared" ref="I570" si="174">I569-I555</f>
        <v>0</v>
      </c>
      <c r="J570" s="550">
        <f t="shared" ref="J570" si="175">J569-J555</f>
        <v>0</v>
      </c>
      <c r="K570" s="551">
        <f t="shared" ref="K570" si="176">K569-K555</f>
        <v>0</v>
      </c>
      <c r="L570" s="551">
        <f t="shared" ref="L570" si="177">L569-L555</f>
        <v>0</v>
      </c>
      <c r="M570" s="551">
        <f t="shared" ref="M570" si="178">M569-M555</f>
        <v>0</v>
      </c>
      <c r="N570" s="551">
        <f t="shared" ref="N570" si="179">N569-N555</f>
        <v>0</v>
      </c>
      <c r="O570" s="551">
        <f t="shared" ref="O570" si="180">O569-O555</f>
        <v>0</v>
      </c>
      <c r="P570" s="533">
        <f t="shared" ref="P570" si="181">P569-P555</f>
        <v>0</v>
      </c>
      <c r="Q570" s="550">
        <f t="shared" ref="Q570" si="182">Q569-Q555</f>
        <v>0</v>
      </c>
      <c r="R570" s="551">
        <f t="shared" ref="R570" si="183">R569-R555</f>
        <v>0</v>
      </c>
      <c r="S570" s="551">
        <f t="shared" ref="S570" si="184">S569-S555</f>
        <v>0</v>
      </c>
      <c r="T570" s="551">
        <f t="shared" ref="T570" si="185">T569-T555</f>
        <v>0</v>
      </c>
      <c r="U570" s="551">
        <f t="shared" ref="U570" si="186">U569-U555</f>
        <v>0</v>
      </c>
      <c r="V570" s="551">
        <f t="shared" ref="V570" si="187">V569-V555</f>
        <v>0</v>
      </c>
      <c r="W570" s="533">
        <f t="shared" ref="W570" si="188">W569-W555</f>
        <v>0</v>
      </c>
      <c r="X570" s="333"/>
      <c r="Y570" s="200" t="s">
        <v>26</v>
      </c>
      <c r="Z570" s="200">
        <f>Z569-Z555</f>
        <v>-9.9999999999994316E-2</v>
      </c>
    </row>
    <row r="573" spans="1:27" ht="13.5" thickBot="1" x14ac:dyDescent="0.25"/>
    <row r="574" spans="1:27" ht="13.5" thickBot="1" x14ac:dyDescent="0.25">
      <c r="A574" s="272" t="s">
        <v>259</v>
      </c>
      <c r="B574" s="230"/>
      <c r="C574" s="934" t="s">
        <v>53</v>
      </c>
      <c r="D574" s="935"/>
      <c r="E574" s="935"/>
      <c r="F574" s="935"/>
      <c r="G574" s="935"/>
      <c r="H574" s="935"/>
      <c r="I574" s="936"/>
      <c r="J574" s="934" t="s">
        <v>114</v>
      </c>
      <c r="K574" s="935"/>
      <c r="L574" s="935"/>
      <c r="M574" s="935"/>
      <c r="N574" s="935"/>
      <c r="O574" s="935"/>
      <c r="P574" s="936"/>
      <c r="Q574" s="934" t="s">
        <v>63</v>
      </c>
      <c r="R574" s="935"/>
      <c r="S574" s="935"/>
      <c r="T574" s="935"/>
      <c r="U574" s="935"/>
      <c r="V574" s="935"/>
      <c r="W574" s="936"/>
      <c r="X574" s="1052" t="s">
        <v>0</v>
      </c>
      <c r="Y574" s="200">
        <v>228</v>
      </c>
    </row>
    <row r="575" spans="1:27" x14ac:dyDescent="0.2">
      <c r="A575" s="231" t="s">
        <v>54</v>
      </c>
      <c r="B575" s="267"/>
      <c r="C575" s="700">
        <v>1</v>
      </c>
      <c r="D575" s="701">
        <v>2</v>
      </c>
      <c r="E575" s="701">
        <v>3</v>
      </c>
      <c r="F575" s="701">
        <v>4</v>
      </c>
      <c r="G575" s="701">
        <v>5</v>
      </c>
      <c r="H575" s="701">
        <v>6</v>
      </c>
      <c r="I575" s="702">
        <v>7</v>
      </c>
      <c r="J575" s="700">
        <v>1</v>
      </c>
      <c r="K575" s="701">
        <v>2</v>
      </c>
      <c r="L575" s="701">
        <v>3</v>
      </c>
      <c r="M575" s="701">
        <v>4</v>
      </c>
      <c r="N575" s="701">
        <v>5</v>
      </c>
      <c r="O575" s="701">
        <v>6</v>
      </c>
      <c r="P575" s="702">
        <v>7</v>
      </c>
      <c r="Q575" s="700">
        <v>1</v>
      </c>
      <c r="R575" s="701">
        <v>2</v>
      </c>
      <c r="S575" s="701">
        <v>3</v>
      </c>
      <c r="T575" s="701">
        <v>4</v>
      </c>
      <c r="U575" s="701">
        <v>5</v>
      </c>
      <c r="V575" s="701">
        <v>6</v>
      </c>
      <c r="W575" s="702">
        <v>7</v>
      </c>
      <c r="X575" s="1054"/>
    </row>
    <row r="576" spans="1:27" x14ac:dyDescent="0.2">
      <c r="A576" s="236" t="s">
        <v>3</v>
      </c>
      <c r="B576" s="236"/>
      <c r="C576" s="734">
        <v>4370</v>
      </c>
      <c r="D576" s="717">
        <v>4370</v>
      </c>
      <c r="E576" s="717">
        <v>4370</v>
      </c>
      <c r="F576" s="717">
        <v>4370</v>
      </c>
      <c r="G576" s="717">
        <v>4370</v>
      </c>
      <c r="H576" s="717">
        <v>4370</v>
      </c>
      <c r="I576" s="716">
        <v>4370</v>
      </c>
      <c r="J576" s="734">
        <v>4370</v>
      </c>
      <c r="K576" s="717">
        <v>4370</v>
      </c>
      <c r="L576" s="717">
        <v>4370</v>
      </c>
      <c r="M576" s="717">
        <v>4370</v>
      </c>
      <c r="N576" s="717">
        <v>4370</v>
      </c>
      <c r="O576" s="717">
        <v>4370</v>
      </c>
      <c r="P576" s="716">
        <v>4370</v>
      </c>
      <c r="Q576" s="734">
        <v>4370</v>
      </c>
      <c r="R576" s="717">
        <v>4370</v>
      </c>
      <c r="S576" s="717">
        <v>4370</v>
      </c>
      <c r="T576" s="717">
        <v>4370</v>
      </c>
      <c r="U576" s="717">
        <v>4370</v>
      </c>
      <c r="V576" s="717">
        <v>4370</v>
      </c>
      <c r="W576" s="716">
        <v>4370</v>
      </c>
      <c r="X576" s="735">
        <v>4370</v>
      </c>
    </row>
    <row r="577" spans="1:27" x14ac:dyDescent="0.2">
      <c r="A577" s="241" t="s">
        <v>6</v>
      </c>
      <c r="B577" s="241"/>
      <c r="C577" s="300">
        <v>4518</v>
      </c>
      <c r="D577" s="301">
        <v>4795</v>
      </c>
      <c r="E577" s="301">
        <v>4802</v>
      </c>
      <c r="F577" s="301">
        <v>4696</v>
      </c>
      <c r="G577" s="301">
        <v>4931</v>
      </c>
      <c r="H577" s="301">
        <v>5085</v>
      </c>
      <c r="I577" s="394">
        <v>5178</v>
      </c>
      <c r="J577" s="300">
        <v>4511</v>
      </c>
      <c r="K577" s="301">
        <v>4798</v>
      </c>
      <c r="L577" s="301">
        <v>4615</v>
      </c>
      <c r="M577" s="301">
        <v>4097</v>
      </c>
      <c r="N577" s="301">
        <v>4879</v>
      </c>
      <c r="O577" s="301">
        <v>4984</v>
      </c>
      <c r="P577" s="394">
        <v>5117</v>
      </c>
      <c r="Q577" s="300">
        <v>4619</v>
      </c>
      <c r="R577" s="301">
        <v>4506</v>
      </c>
      <c r="S577" s="301">
        <v>4638</v>
      </c>
      <c r="T577" s="301">
        <v>4853</v>
      </c>
      <c r="U577" s="301">
        <v>4836</v>
      </c>
      <c r="V577" s="301">
        <v>4919</v>
      </c>
      <c r="W577" s="394">
        <v>4996</v>
      </c>
      <c r="X577" s="317">
        <v>4804</v>
      </c>
    </row>
    <row r="578" spans="1:27" x14ac:dyDescent="0.2">
      <c r="A578" s="231" t="s">
        <v>7</v>
      </c>
      <c r="B578" s="231"/>
      <c r="C578" s="302">
        <v>91.7</v>
      </c>
      <c r="D578" s="303">
        <v>75</v>
      </c>
      <c r="E578" s="304">
        <v>100</v>
      </c>
      <c r="F578" s="304">
        <v>100</v>
      </c>
      <c r="G578" s="304">
        <v>100</v>
      </c>
      <c r="H578" s="304">
        <v>100</v>
      </c>
      <c r="I578" s="395">
        <v>91.7</v>
      </c>
      <c r="J578" s="548">
        <v>100</v>
      </c>
      <c r="K578" s="304">
        <v>83.3</v>
      </c>
      <c r="L578" s="304">
        <v>83.3</v>
      </c>
      <c r="M578" s="304">
        <v>75</v>
      </c>
      <c r="N578" s="304">
        <v>92.3</v>
      </c>
      <c r="O578" s="304">
        <v>100</v>
      </c>
      <c r="P578" s="395">
        <v>91.7</v>
      </c>
      <c r="Q578" s="548">
        <v>75</v>
      </c>
      <c r="R578" s="304">
        <v>75</v>
      </c>
      <c r="S578" s="304">
        <v>91.7</v>
      </c>
      <c r="T578" s="304">
        <v>100</v>
      </c>
      <c r="U578" s="304">
        <v>91.7</v>
      </c>
      <c r="V578" s="304">
        <v>100</v>
      </c>
      <c r="W578" s="395">
        <v>91.7</v>
      </c>
      <c r="X578" s="248">
        <v>82.5</v>
      </c>
    </row>
    <row r="579" spans="1:27" ht="13.5" thickBot="1" x14ac:dyDescent="0.25">
      <c r="A579" s="231" t="s">
        <v>8</v>
      </c>
      <c r="B579" s="256"/>
      <c r="C579" s="679">
        <v>4.7E-2</v>
      </c>
      <c r="D579" s="680">
        <v>7.0999999999999994E-2</v>
      </c>
      <c r="E579" s="706">
        <v>5.5E-2</v>
      </c>
      <c r="F579" s="706">
        <v>8.5000000000000006E-2</v>
      </c>
      <c r="G579" s="706">
        <v>4.9000000000000002E-2</v>
      </c>
      <c r="H579" s="706">
        <v>6.4000000000000001E-2</v>
      </c>
      <c r="I579" s="707">
        <v>6.7000000000000004E-2</v>
      </c>
      <c r="J579" s="714">
        <v>5.0999999999999997E-2</v>
      </c>
      <c r="K579" s="706">
        <v>7.4999999999999997E-2</v>
      </c>
      <c r="L579" s="706">
        <v>7.0999999999999994E-2</v>
      </c>
      <c r="M579" s="706">
        <v>8.7999999999999995E-2</v>
      </c>
      <c r="N579" s="706">
        <v>5.7000000000000002E-2</v>
      </c>
      <c r="O579" s="706">
        <v>4.5999999999999999E-2</v>
      </c>
      <c r="P579" s="707">
        <v>6.2E-2</v>
      </c>
      <c r="Q579" s="714">
        <v>7.9000000000000001E-2</v>
      </c>
      <c r="R579" s="706">
        <v>8.3000000000000004E-2</v>
      </c>
      <c r="S579" s="706">
        <v>5.6000000000000001E-2</v>
      </c>
      <c r="T579" s="706">
        <v>3.1E-2</v>
      </c>
      <c r="U579" s="706">
        <v>3.9E-2</v>
      </c>
      <c r="V579" s="706">
        <v>5.2999999999999999E-2</v>
      </c>
      <c r="W579" s="707">
        <v>5.3999999999999999E-2</v>
      </c>
      <c r="X579" s="739">
        <v>7.4999999999999997E-2</v>
      </c>
    </row>
    <row r="580" spans="1:27" x14ac:dyDescent="0.2">
      <c r="A580" s="241" t="s">
        <v>1</v>
      </c>
      <c r="B580" s="825"/>
      <c r="C580" s="690">
        <f t="shared" ref="C580:X580" si="189">C577/C576*100-100</f>
        <v>3.3867276887871895</v>
      </c>
      <c r="D580" s="691">
        <f t="shared" si="189"/>
        <v>9.7254004576658986</v>
      </c>
      <c r="E580" s="691">
        <f t="shared" si="189"/>
        <v>9.8855835240274672</v>
      </c>
      <c r="F580" s="691">
        <f t="shared" si="189"/>
        <v>7.4599542334096185</v>
      </c>
      <c r="G580" s="691">
        <f t="shared" si="189"/>
        <v>12.837528604119001</v>
      </c>
      <c r="H580" s="691">
        <f t="shared" si="189"/>
        <v>16.361556064073241</v>
      </c>
      <c r="I580" s="692">
        <f t="shared" si="189"/>
        <v>18.48970251716247</v>
      </c>
      <c r="J580" s="690">
        <f t="shared" si="189"/>
        <v>3.2265446224256209</v>
      </c>
      <c r="K580" s="691">
        <f t="shared" si="189"/>
        <v>9.7940503432494239</v>
      </c>
      <c r="L580" s="691">
        <f t="shared" si="189"/>
        <v>5.6064073226544764</v>
      </c>
      <c r="M580" s="691">
        <f t="shared" si="189"/>
        <v>-6.2471395881006941</v>
      </c>
      <c r="N580" s="691">
        <f t="shared" si="189"/>
        <v>11.647597254004566</v>
      </c>
      <c r="O580" s="691">
        <f t="shared" si="189"/>
        <v>14.050343249427911</v>
      </c>
      <c r="P580" s="692">
        <f t="shared" si="189"/>
        <v>17.093821510297474</v>
      </c>
      <c r="Q580" s="690">
        <f t="shared" si="189"/>
        <v>5.6979405034324913</v>
      </c>
      <c r="R580" s="691">
        <f t="shared" si="189"/>
        <v>3.1121281464531023</v>
      </c>
      <c r="S580" s="691">
        <f t="shared" si="189"/>
        <v>6.1327231121281329</v>
      </c>
      <c r="T580" s="691">
        <f t="shared" si="189"/>
        <v>11.052631578947356</v>
      </c>
      <c r="U580" s="691">
        <f t="shared" si="189"/>
        <v>10.663615560640721</v>
      </c>
      <c r="V580" s="691">
        <f t="shared" si="189"/>
        <v>12.562929061784885</v>
      </c>
      <c r="W580" s="692">
        <f t="shared" si="189"/>
        <v>14.324942791762012</v>
      </c>
      <c r="X580" s="411">
        <f t="shared" si="189"/>
        <v>9.9313501144164889</v>
      </c>
    </row>
    <row r="581" spans="1:27" ht="13.5" thickBot="1" x14ac:dyDescent="0.25">
      <c r="A581" s="231" t="s">
        <v>27</v>
      </c>
      <c r="B581" s="256"/>
      <c r="C581" s="220">
        <f>C577-C563</f>
        <v>-133</v>
      </c>
      <c r="D581" s="221">
        <f t="shared" ref="D581:X581" si="190">D577-D563</f>
        <v>40</v>
      </c>
      <c r="E581" s="221">
        <f t="shared" si="190"/>
        <v>78</v>
      </c>
      <c r="F581" s="221">
        <f t="shared" si="190"/>
        <v>63</v>
      </c>
      <c r="G581" s="221">
        <f t="shared" si="190"/>
        <v>116</v>
      </c>
      <c r="H581" s="221">
        <f t="shared" si="190"/>
        <v>85</v>
      </c>
      <c r="I581" s="226">
        <f t="shared" si="190"/>
        <v>312</v>
      </c>
      <c r="J581" s="220">
        <f t="shared" si="190"/>
        <v>-17</v>
      </c>
      <c r="K581" s="221">
        <f t="shared" si="190"/>
        <v>46</v>
      </c>
      <c r="L581" s="221">
        <f t="shared" si="190"/>
        <v>-135</v>
      </c>
      <c r="M581" s="221">
        <f t="shared" si="190"/>
        <v>-14</v>
      </c>
      <c r="N581" s="221">
        <f t="shared" si="190"/>
        <v>-36</v>
      </c>
      <c r="O581" s="221">
        <f t="shared" si="190"/>
        <v>185</v>
      </c>
      <c r="P581" s="226">
        <f t="shared" si="190"/>
        <v>182</v>
      </c>
      <c r="Q581" s="220">
        <f t="shared" si="190"/>
        <v>70</v>
      </c>
      <c r="R581" s="221">
        <f t="shared" si="190"/>
        <v>63</v>
      </c>
      <c r="S581" s="221">
        <f t="shared" si="190"/>
        <v>116</v>
      </c>
      <c r="T581" s="221">
        <f t="shared" si="190"/>
        <v>89</v>
      </c>
      <c r="U581" s="221">
        <f t="shared" si="190"/>
        <v>160</v>
      </c>
      <c r="V581" s="221">
        <f t="shared" si="190"/>
        <v>88</v>
      </c>
      <c r="W581" s="226">
        <f t="shared" si="190"/>
        <v>15</v>
      </c>
      <c r="X581" s="370">
        <f t="shared" si="190"/>
        <v>71</v>
      </c>
    </row>
    <row r="582" spans="1:27" x14ac:dyDescent="0.2">
      <c r="A582" s="267" t="s">
        <v>52</v>
      </c>
      <c r="B582" s="267"/>
      <c r="C582" s="724">
        <v>54</v>
      </c>
      <c r="D582" s="725">
        <v>55</v>
      </c>
      <c r="E582" s="725">
        <v>54</v>
      </c>
      <c r="F582" s="725">
        <v>13</v>
      </c>
      <c r="G582" s="725">
        <v>55</v>
      </c>
      <c r="H582" s="725">
        <v>53</v>
      </c>
      <c r="I582" s="726">
        <v>55</v>
      </c>
      <c r="J582" s="727">
        <v>51</v>
      </c>
      <c r="K582" s="725">
        <v>49</v>
      </c>
      <c r="L582" s="725">
        <v>50</v>
      </c>
      <c r="M582" s="725">
        <v>7</v>
      </c>
      <c r="N582" s="725">
        <v>51</v>
      </c>
      <c r="O582" s="725">
        <v>49</v>
      </c>
      <c r="P582" s="728">
        <v>52</v>
      </c>
      <c r="Q582" s="719">
        <v>53</v>
      </c>
      <c r="R582" s="720">
        <v>55</v>
      </c>
      <c r="S582" s="720">
        <v>55</v>
      </c>
      <c r="T582" s="720">
        <v>11</v>
      </c>
      <c r="U582" s="720">
        <v>53</v>
      </c>
      <c r="V582" s="720">
        <v>54</v>
      </c>
      <c r="W582" s="721">
        <v>55</v>
      </c>
      <c r="X582" s="371">
        <f>SUM(C582:W582)</f>
        <v>984</v>
      </c>
      <c r="Y582" s="200" t="s">
        <v>56</v>
      </c>
      <c r="Z582" s="265">
        <f>X567-X582</f>
        <v>-658</v>
      </c>
      <c r="AA582" s="306" t="e">
        <f>Z582/X569</f>
        <v>#DIV/0!</v>
      </c>
    </row>
    <row r="583" spans="1:27" x14ac:dyDescent="0.2">
      <c r="A583" s="267" t="s">
        <v>28</v>
      </c>
      <c r="B583" s="267"/>
      <c r="C583" s="218">
        <v>151</v>
      </c>
      <c r="D583" s="218">
        <v>151</v>
      </c>
      <c r="E583" s="269">
        <v>150.5</v>
      </c>
      <c r="F583" s="269">
        <v>151</v>
      </c>
      <c r="G583" s="269">
        <v>150</v>
      </c>
      <c r="H583" s="269">
        <v>149.5</v>
      </c>
      <c r="I583" s="269">
        <v>149.5</v>
      </c>
      <c r="J583" s="218">
        <v>151</v>
      </c>
      <c r="K583" s="218">
        <v>151</v>
      </c>
      <c r="L583" s="269">
        <v>150</v>
      </c>
      <c r="M583" s="269">
        <v>151</v>
      </c>
      <c r="N583" s="269">
        <v>150</v>
      </c>
      <c r="O583" s="269">
        <v>148.5</v>
      </c>
      <c r="P583" s="219">
        <v>148.5</v>
      </c>
      <c r="Q583" s="218">
        <v>151</v>
      </c>
      <c r="R583" s="218">
        <v>151</v>
      </c>
      <c r="S583" s="269">
        <v>150</v>
      </c>
      <c r="T583" s="269">
        <v>151</v>
      </c>
      <c r="U583" s="269">
        <v>150</v>
      </c>
      <c r="V583" s="269">
        <v>149.5</v>
      </c>
      <c r="W583" s="269">
        <v>149.5</v>
      </c>
      <c r="X583" s="331"/>
      <c r="Y583" s="200" t="s">
        <v>57</v>
      </c>
      <c r="Z583" s="200">
        <v>150.30000000000001</v>
      </c>
    </row>
    <row r="584" spans="1:27" ht="13.5" thickBot="1" x14ac:dyDescent="0.25">
      <c r="A584" s="268" t="s">
        <v>26</v>
      </c>
      <c r="B584" s="268"/>
      <c r="C584" s="550">
        <f>C583-C569</f>
        <v>0.5</v>
      </c>
      <c r="D584" s="551">
        <f t="shared" ref="D584:W584" si="191">D583-D569</f>
        <v>0.5</v>
      </c>
      <c r="E584" s="551">
        <f t="shared" si="191"/>
        <v>0.5</v>
      </c>
      <c r="F584" s="551">
        <f t="shared" si="191"/>
        <v>0.5</v>
      </c>
      <c r="G584" s="551">
        <f t="shared" si="191"/>
        <v>0.5</v>
      </c>
      <c r="H584" s="551">
        <f t="shared" si="191"/>
        <v>0.5</v>
      </c>
      <c r="I584" s="533">
        <f t="shared" si="191"/>
        <v>0.5</v>
      </c>
      <c r="J584" s="550">
        <f t="shared" si="191"/>
        <v>0.5</v>
      </c>
      <c r="K584" s="551">
        <f t="shared" si="191"/>
        <v>0.5</v>
      </c>
      <c r="L584" s="551">
        <f t="shared" si="191"/>
        <v>0.5</v>
      </c>
      <c r="M584" s="551">
        <f t="shared" si="191"/>
        <v>0.5</v>
      </c>
      <c r="N584" s="551">
        <f t="shared" si="191"/>
        <v>0.5</v>
      </c>
      <c r="O584" s="551">
        <f t="shared" si="191"/>
        <v>0.5</v>
      </c>
      <c r="P584" s="533">
        <f t="shared" si="191"/>
        <v>0.5</v>
      </c>
      <c r="Q584" s="550">
        <f t="shared" si="191"/>
        <v>0.5</v>
      </c>
      <c r="R584" s="551">
        <f t="shared" si="191"/>
        <v>0.5</v>
      </c>
      <c r="S584" s="551">
        <f t="shared" si="191"/>
        <v>0.5</v>
      </c>
      <c r="T584" s="551">
        <f t="shared" si="191"/>
        <v>0.5</v>
      </c>
      <c r="U584" s="551">
        <f t="shared" si="191"/>
        <v>0.5</v>
      </c>
      <c r="V584" s="551">
        <f t="shared" si="191"/>
        <v>0.5</v>
      </c>
      <c r="W584" s="533">
        <f t="shared" si="191"/>
        <v>0.5</v>
      </c>
      <c r="X584" s="333"/>
      <c r="Y584" s="200" t="s">
        <v>26</v>
      </c>
      <c r="Z584" s="200">
        <f>Z583-Z569</f>
        <v>0.18000000000000682</v>
      </c>
    </row>
    <row r="587" spans="1:27" ht="13.5" thickBot="1" x14ac:dyDescent="0.25"/>
    <row r="588" spans="1:27" ht="13.5" thickBot="1" x14ac:dyDescent="0.25">
      <c r="A588" s="272" t="s">
        <v>260</v>
      </c>
      <c r="B588" s="230"/>
      <c r="C588" s="934" t="s">
        <v>53</v>
      </c>
      <c r="D588" s="935"/>
      <c r="E588" s="935"/>
      <c r="F588" s="935"/>
      <c r="G588" s="935"/>
      <c r="H588" s="935"/>
      <c r="I588" s="936"/>
      <c r="J588" s="934" t="s">
        <v>114</v>
      </c>
      <c r="K588" s="935"/>
      <c r="L588" s="935"/>
      <c r="M588" s="935"/>
      <c r="N588" s="935"/>
      <c r="O588" s="935"/>
      <c r="P588" s="936"/>
      <c r="Q588" s="934" t="s">
        <v>63</v>
      </c>
      <c r="R588" s="935"/>
      <c r="S588" s="935"/>
      <c r="T588" s="935"/>
      <c r="U588" s="935"/>
      <c r="V588" s="935"/>
      <c r="W588" s="936"/>
      <c r="X588" s="1052" t="s">
        <v>0</v>
      </c>
      <c r="Y588" s="200">
        <v>228</v>
      </c>
    </row>
    <row r="589" spans="1:27" x14ac:dyDescent="0.2">
      <c r="A589" s="231" t="s">
        <v>54</v>
      </c>
      <c r="B589" s="267"/>
      <c r="C589" s="700">
        <v>1</v>
      </c>
      <c r="D589" s="701">
        <v>2</v>
      </c>
      <c r="E589" s="701">
        <v>3</v>
      </c>
      <c r="F589" s="701">
        <v>4</v>
      </c>
      <c r="G589" s="701">
        <v>5</v>
      </c>
      <c r="H589" s="701">
        <v>6</v>
      </c>
      <c r="I589" s="702">
        <v>7</v>
      </c>
      <c r="J589" s="700">
        <v>1</v>
      </c>
      <c r="K589" s="701">
        <v>2</v>
      </c>
      <c r="L589" s="701">
        <v>3</v>
      </c>
      <c r="M589" s="701">
        <v>4</v>
      </c>
      <c r="N589" s="701">
        <v>5</v>
      </c>
      <c r="O589" s="701">
        <v>6</v>
      </c>
      <c r="P589" s="702">
        <v>7</v>
      </c>
      <c r="Q589" s="700">
        <v>1</v>
      </c>
      <c r="R589" s="701">
        <v>2</v>
      </c>
      <c r="S589" s="701">
        <v>3</v>
      </c>
      <c r="T589" s="701">
        <v>4</v>
      </c>
      <c r="U589" s="701">
        <v>5</v>
      </c>
      <c r="V589" s="701">
        <v>6</v>
      </c>
      <c r="W589" s="702">
        <v>7</v>
      </c>
      <c r="X589" s="1054"/>
    </row>
    <row r="590" spans="1:27" x14ac:dyDescent="0.2">
      <c r="A590" s="236" t="s">
        <v>3</v>
      </c>
      <c r="B590" s="236"/>
      <c r="C590" s="734">
        <v>4385</v>
      </c>
      <c r="D590" s="717">
        <v>4385</v>
      </c>
      <c r="E590" s="717">
        <v>4385</v>
      </c>
      <c r="F590" s="717">
        <v>4385</v>
      </c>
      <c r="G590" s="717">
        <v>4385</v>
      </c>
      <c r="H590" s="717">
        <v>4385</v>
      </c>
      <c r="I590" s="716">
        <v>4385</v>
      </c>
      <c r="J590" s="734">
        <v>4385</v>
      </c>
      <c r="K590" s="717">
        <v>4385</v>
      </c>
      <c r="L590" s="717">
        <v>4385</v>
      </c>
      <c r="M590" s="717">
        <v>4385</v>
      </c>
      <c r="N590" s="717">
        <v>4385</v>
      </c>
      <c r="O590" s="717">
        <v>4385</v>
      </c>
      <c r="P590" s="716">
        <v>4385</v>
      </c>
      <c r="Q590" s="734">
        <v>4385</v>
      </c>
      <c r="R590" s="717">
        <v>4385</v>
      </c>
      <c r="S590" s="717">
        <v>4385</v>
      </c>
      <c r="T590" s="717">
        <v>4385</v>
      </c>
      <c r="U590" s="717">
        <v>4385</v>
      </c>
      <c r="V590" s="717">
        <v>4385</v>
      </c>
      <c r="W590" s="716">
        <v>4385</v>
      </c>
      <c r="X590" s="735">
        <v>4385</v>
      </c>
    </row>
    <row r="591" spans="1:27" x14ac:dyDescent="0.2">
      <c r="A591" s="241" t="s">
        <v>6</v>
      </c>
      <c r="B591" s="241"/>
      <c r="C591" s="300">
        <v>4631</v>
      </c>
      <c r="D591" s="301">
        <v>4902</v>
      </c>
      <c r="E591" s="301">
        <v>4827</v>
      </c>
      <c r="F591" s="301">
        <v>4550</v>
      </c>
      <c r="G591" s="301">
        <v>4849</v>
      </c>
      <c r="H591" s="301">
        <v>5134</v>
      </c>
      <c r="I591" s="394">
        <v>5175</v>
      </c>
      <c r="J591" s="300">
        <v>4639</v>
      </c>
      <c r="K591" s="301">
        <v>4755</v>
      </c>
      <c r="L591" s="301">
        <v>4749</v>
      </c>
      <c r="M591" s="301">
        <v>4397</v>
      </c>
      <c r="N591" s="301">
        <v>4931</v>
      </c>
      <c r="O591" s="301">
        <v>4922</v>
      </c>
      <c r="P591" s="394">
        <v>5010</v>
      </c>
      <c r="Q591" s="300">
        <v>4694</v>
      </c>
      <c r="R591" s="301">
        <v>4617</v>
      </c>
      <c r="S591" s="301">
        <v>4468</v>
      </c>
      <c r="T591" s="301">
        <v>4622</v>
      </c>
      <c r="U591" s="301">
        <v>4730</v>
      </c>
      <c r="V591" s="301">
        <v>4950</v>
      </c>
      <c r="W591" s="394">
        <v>4994</v>
      </c>
      <c r="X591" s="317">
        <v>4818</v>
      </c>
    </row>
    <row r="592" spans="1:27" x14ac:dyDescent="0.2">
      <c r="A592" s="231" t="s">
        <v>7</v>
      </c>
      <c r="B592" s="231"/>
      <c r="C592" s="302">
        <v>83.3</v>
      </c>
      <c r="D592" s="303">
        <v>83.3</v>
      </c>
      <c r="E592" s="304">
        <v>100</v>
      </c>
      <c r="F592" s="304">
        <v>75</v>
      </c>
      <c r="G592" s="304">
        <v>100</v>
      </c>
      <c r="H592" s="304">
        <v>83.3</v>
      </c>
      <c r="I592" s="395">
        <v>66.7</v>
      </c>
      <c r="J592" s="548">
        <v>91.7</v>
      </c>
      <c r="K592" s="304">
        <v>100</v>
      </c>
      <c r="L592" s="304">
        <v>83.3</v>
      </c>
      <c r="M592" s="304">
        <v>50</v>
      </c>
      <c r="N592" s="304">
        <v>83.3</v>
      </c>
      <c r="O592" s="304">
        <v>100</v>
      </c>
      <c r="P592" s="395">
        <v>91.7</v>
      </c>
      <c r="Q592" s="548">
        <v>91.7</v>
      </c>
      <c r="R592" s="304">
        <v>100</v>
      </c>
      <c r="S592" s="304">
        <v>100</v>
      </c>
      <c r="T592" s="304">
        <v>50</v>
      </c>
      <c r="U592" s="304">
        <v>100</v>
      </c>
      <c r="V592" s="304">
        <v>100</v>
      </c>
      <c r="W592" s="395">
        <v>100</v>
      </c>
      <c r="X592" s="248">
        <v>86</v>
      </c>
    </row>
    <row r="593" spans="1:27" ht="13.5" thickBot="1" x14ac:dyDescent="0.25">
      <c r="A593" s="231" t="s">
        <v>8</v>
      </c>
      <c r="B593" s="256"/>
      <c r="C593" s="679">
        <v>7.0999999999999994E-2</v>
      </c>
      <c r="D593" s="680">
        <v>7.0999999999999994E-2</v>
      </c>
      <c r="E593" s="706">
        <v>6.4000000000000001E-2</v>
      </c>
      <c r="F593" s="706">
        <v>9.9000000000000005E-2</v>
      </c>
      <c r="G593" s="706">
        <v>2.5000000000000001E-2</v>
      </c>
      <c r="H593" s="706">
        <v>8.3000000000000004E-2</v>
      </c>
      <c r="I593" s="707">
        <v>9.0999999999999998E-2</v>
      </c>
      <c r="J593" s="714">
        <v>6.4000000000000001E-2</v>
      </c>
      <c r="K593" s="706">
        <v>4.8000000000000001E-2</v>
      </c>
      <c r="L593" s="706">
        <v>6.2E-2</v>
      </c>
      <c r="M593" s="706">
        <v>0.104</v>
      </c>
      <c r="N593" s="706">
        <v>7.6999999999999999E-2</v>
      </c>
      <c r="O593" s="706">
        <v>4.3999999999999997E-2</v>
      </c>
      <c r="P593" s="707">
        <v>5.3999999999999999E-2</v>
      </c>
      <c r="Q593" s="714">
        <v>6.5000000000000002E-2</v>
      </c>
      <c r="R593" s="706">
        <v>5.7000000000000002E-2</v>
      </c>
      <c r="S593" s="706">
        <v>4.4999999999999998E-2</v>
      </c>
      <c r="T593" s="706">
        <v>8.5999999999999993E-2</v>
      </c>
      <c r="U593" s="706">
        <v>4.2000000000000003E-2</v>
      </c>
      <c r="V593" s="706">
        <v>5.7000000000000002E-2</v>
      </c>
      <c r="W593" s="707">
        <v>4.2000000000000003E-2</v>
      </c>
      <c r="X593" s="739">
        <v>7.1999999999999995E-2</v>
      </c>
    </row>
    <row r="594" spans="1:27" x14ac:dyDescent="0.2">
      <c r="A594" s="241" t="s">
        <v>1</v>
      </c>
      <c r="B594" s="825"/>
      <c r="C594" s="690">
        <f t="shared" ref="C594:X594" si="192">C591/C590*100-100</f>
        <v>5.6100342075256577</v>
      </c>
      <c r="D594" s="691">
        <f t="shared" si="192"/>
        <v>11.790193842645394</v>
      </c>
      <c r="E594" s="691">
        <f t="shared" si="192"/>
        <v>10.079817559863187</v>
      </c>
      <c r="F594" s="691">
        <f t="shared" si="192"/>
        <v>3.7628278221208689</v>
      </c>
      <c r="G594" s="691">
        <f t="shared" si="192"/>
        <v>10.581527936145946</v>
      </c>
      <c r="H594" s="691">
        <f t="shared" si="192"/>
        <v>17.08095781071836</v>
      </c>
      <c r="I594" s="692">
        <f t="shared" si="192"/>
        <v>18.015963511972629</v>
      </c>
      <c r="J594" s="690">
        <f t="shared" si="192"/>
        <v>5.7924743443557674</v>
      </c>
      <c r="K594" s="691">
        <f t="shared" si="192"/>
        <v>8.4378563283922432</v>
      </c>
      <c r="L594" s="691">
        <f t="shared" si="192"/>
        <v>8.3010262257696752</v>
      </c>
      <c r="M594" s="691">
        <f t="shared" si="192"/>
        <v>0.27366020524515022</v>
      </c>
      <c r="N594" s="691">
        <f t="shared" si="192"/>
        <v>12.451539338654499</v>
      </c>
      <c r="O594" s="691">
        <f t="shared" si="192"/>
        <v>12.246294184720625</v>
      </c>
      <c r="P594" s="692">
        <f t="shared" si="192"/>
        <v>14.25313568985176</v>
      </c>
      <c r="Q594" s="690">
        <f t="shared" si="192"/>
        <v>7.0467502850627142</v>
      </c>
      <c r="R594" s="691">
        <f t="shared" si="192"/>
        <v>5.2907639680729801</v>
      </c>
      <c r="S594" s="691">
        <f t="shared" si="192"/>
        <v>1.8928164196123163</v>
      </c>
      <c r="T594" s="691">
        <f t="shared" si="192"/>
        <v>5.4047890535917844</v>
      </c>
      <c r="U594" s="691">
        <f t="shared" si="192"/>
        <v>7.8677309007981791</v>
      </c>
      <c r="V594" s="691">
        <f t="shared" si="192"/>
        <v>12.884834663625995</v>
      </c>
      <c r="W594" s="692">
        <f t="shared" si="192"/>
        <v>13.888255416191569</v>
      </c>
      <c r="X594" s="411">
        <f t="shared" si="192"/>
        <v>9.8745724059292996</v>
      </c>
    </row>
    <row r="595" spans="1:27" ht="13.5" thickBot="1" x14ac:dyDescent="0.25">
      <c r="A595" s="231" t="s">
        <v>27</v>
      </c>
      <c r="B595" s="256"/>
      <c r="C595" s="220">
        <f>C591-C577</f>
        <v>113</v>
      </c>
      <c r="D595" s="221">
        <f t="shared" ref="D595:X595" si="193">D591-D577</f>
        <v>107</v>
      </c>
      <c r="E595" s="221">
        <f t="shared" si="193"/>
        <v>25</v>
      </c>
      <c r="F595" s="221">
        <f t="shared" si="193"/>
        <v>-146</v>
      </c>
      <c r="G595" s="221">
        <f t="shared" si="193"/>
        <v>-82</v>
      </c>
      <c r="H595" s="221">
        <f t="shared" si="193"/>
        <v>49</v>
      </c>
      <c r="I595" s="226">
        <f t="shared" si="193"/>
        <v>-3</v>
      </c>
      <c r="J595" s="220">
        <f t="shared" si="193"/>
        <v>128</v>
      </c>
      <c r="K595" s="221">
        <f t="shared" si="193"/>
        <v>-43</v>
      </c>
      <c r="L595" s="221">
        <f t="shared" si="193"/>
        <v>134</v>
      </c>
      <c r="M595" s="221">
        <f t="shared" si="193"/>
        <v>300</v>
      </c>
      <c r="N595" s="221">
        <f t="shared" si="193"/>
        <v>52</v>
      </c>
      <c r="O595" s="221">
        <f t="shared" si="193"/>
        <v>-62</v>
      </c>
      <c r="P595" s="226">
        <f t="shared" si="193"/>
        <v>-107</v>
      </c>
      <c r="Q595" s="220">
        <f t="shared" si="193"/>
        <v>75</v>
      </c>
      <c r="R595" s="221">
        <f t="shared" si="193"/>
        <v>111</v>
      </c>
      <c r="S595" s="221">
        <f t="shared" si="193"/>
        <v>-170</v>
      </c>
      <c r="T595" s="221">
        <f t="shared" si="193"/>
        <v>-231</v>
      </c>
      <c r="U595" s="221">
        <f t="shared" si="193"/>
        <v>-106</v>
      </c>
      <c r="V595" s="221">
        <f t="shared" si="193"/>
        <v>31</v>
      </c>
      <c r="W595" s="226">
        <f t="shared" si="193"/>
        <v>-2</v>
      </c>
      <c r="X595" s="370">
        <f t="shared" si="193"/>
        <v>14</v>
      </c>
    </row>
    <row r="596" spans="1:27" x14ac:dyDescent="0.2">
      <c r="A596" s="267" t="s">
        <v>52</v>
      </c>
      <c r="B596" s="267"/>
      <c r="C596" s="724">
        <v>54</v>
      </c>
      <c r="D596" s="725">
        <v>55</v>
      </c>
      <c r="E596" s="725">
        <v>54</v>
      </c>
      <c r="F596" s="725">
        <v>12</v>
      </c>
      <c r="G596" s="725">
        <v>55</v>
      </c>
      <c r="H596" s="725">
        <v>53</v>
      </c>
      <c r="I596" s="726">
        <v>55</v>
      </c>
      <c r="J596" s="727">
        <v>51</v>
      </c>
      <c r="K596" s="725">
        <v>49</v>
      </c>
      <c r="L596" s="725">
        <v>50</v>
      </c>
      <c r="M596" s="725">
        <v>7</v>
      </c>
      <c r="N596" s="725">
        <v>51</v>
      </c>
      <c r="O596" s="725">
        <v>49</v>
      </c>
      <c r="P596" s="728">
        <v>52</v>
      </c>
      <c r="Q596" s="719">
        <v>53</v>
      </c>
      <c r="R596" s="720">
        <v>55</v>
      </c>
      <c r="S596" s="720">
        <v>55</v>
      </c>
      <c r="T596" s="720">
        <v>9</v>
      </c>
      <c r="U596" s="720">
        <v>53</v>
      </c>
      <c r="V596" s="720">
        <v>54</v>
      </c>
      <c r="W596" s="721">
        <v>55</v>
      </c>
      <c r="X596" s="371">
        <f>SUM(C596:W596)</f>
        <v>981</v>
      </c>
      <c r="Y596" s="200" t="s">
        <v>56</v>
      </c>
      <c r="Z596" s="265">
        <f>X581-X596</f>
        <v>-910</v>
      </c>
      <c r="AA596" s="306" t="e">
        <f>Z596/X583</f>
        <v>#DIV/0!</v>
      </c>
    </row>
    <row r="597" spans="1:27" x14ac:dyDescent="0.2">
      <c r="A597" s="267" t="s">
        <v>28</v>
      </c>
      <c r="B597" s="267"/>
      <c r="C597" s="218">
        <v>152</v>
      </c>
      <c r="D597" s="218">
        <v>152</v>
      </c>
      <c r="E597" s="269">
        <v>151.5</v>
      </c>
      <c r="F597" s="269">
        <v>152</v>
      </c>
      <c r="G597" s="269">
        <v>151</v>
      </c>
      <c r="H597" s="269">
        <v>150.5</v>
      </c>
      <c r="I597" s="269">
        <v>150.5</v>
      </c>
      <c r="J597" s="218">
        <v>152</v>
      </c>
      <c r="K597" s="218">
        <v>152</v>
      </c>
      <c r="L597" s="269">
        <v>151</v>
      </c>
      <c r="M597" s="269">
        <v>152</v>
      </c>
      <c r="N597" s="269">
        <v>150.5</v>
      </c>
      <c r="O597" s="269">
        <v>149.5</v>
      </c>
      <c r="P597" s="219">
        <v>149.5</v>
      </c>
      <c r="Q597" s="218">
        <v>152</v>
      </c>
      <c r="R597" s="218">
        <v>152</v>
      </c>
      <c r="S597" s="269">
        <v>151.5</v>
      </c>
      <c r="T597" s="269">
        <v>152</v>
      </c>
      <c r="U597" s="269">
        <v>151</v>
      </c>
      <c r="V597" s="269">
        <v>150.5</v>
      </c>
      <c r="W597" s="269">
        <v>150.5</v>
      </c>
      <c r="X597" s="331"/>
      <c r="Y597" s="200" t="s">
        <v>57</v>
      </c>
      <c r="Z597" s="200">
        <v>150.53</v>
      </c>
    </row>
    <row r="598" spans="1:27" ht="13.5" thickBot="1" x14ac:dyDescent="0.25">
      <c r="A598" s="268" t="s">
        <v>26</v>
      </c>
      <c r="B598" s="268"/>
      <c r="C598" s="550">
        <f>C597-C583</f>
        <v>1</v>
      </c>
      <c r="D598" s="551">
        <f t="shared" ref="D598:W598" si="194">D597-D583</f>
        <v>1</v>
      </c>
      <c r="E598" s="551">
        <f t="shared" si="194"/>
        <v>1</v>
      </c>
      <c r="F598" s="551">
        <f t="shared" si="194"/>
        <v>1</v>
      </c>
      <c r="G598" s="551">
        <f t="shared" si="194"/>
        <v>1</v>
      </c>
      <c r="H598" s="551">
        <f t="shared" si="194"/>
        <v>1</v>
      </c>
      <c r="I598" s="533">
        <f t="shared" si="194"/>
        <v>1</v>
      </c>
      <c r="J598" s="550">
        <f t="shared" si="194"/>
        <v>1</v>
      </c>
      <c r="K598" s="551">
        <f t="shared" si="194"/>
        <v>1</v>
      </c>
      <c r="L598" s="551">
        <f t="shared" si="194"/>
        <v>1</v>
      </c>
      <c r="M598" s="551">
        <f t="shared" si="194"/>
        <v>1</v>
      </c>
      <c r="N598" s="551">
        <f t="shared" si="194"/>
        <v>0.5</v>
      </c>
      <c r="O598" s="551">
        <f t="shared" si="194"/>
        <v>1</v>
      </c>
      <c r="P598" s="533">
        <f t="shared" si="194"/>
        <v>1</v>
      </c>
      <c r="Q598" s="550">
        <f t="shared" si="194"/>
        <v>1</v>
      </c>
      <c r="R598" s="551">
        <f t="shared" si="194"/>
        <v>1</v>
      </c>
      <c r="S598" s="551">
        <f t="shared" si="194"/>
        <v>1.5</v>
      </c>
      <c r="T598" s="551">
        <f t="shared" si="194"/>
        <v>1</v>
      </c>
      <c r="U598" s="551">
        <f t="shared" si="194"/>
        <v>1</v>
      </c>
      <c r="V598" s="551">
        <f t="shared" si="194"/>
        <v>1</v>
      </c>
      <c r="W598" s="533">
        <f t="shared" si="194"/>
        <v>1</v>
      </c>
      <c r="X598" s="333"/>
      <c r="Y598" s="200" t="s">
        <v>26</v>
      </c>
      <c r="Z598" s="200">
        <f>Z597-Z583</f>
        <v>0.22999999999998977</v>
      </c>
    </row>
    <row r="601" spans="1:27" ht="13.5" thickBot="1" x14ac:dyDescent="0.25"/>
    <row r="602" spans="1:27" ht="13.5" thickBot="1" x14ac:dyDescent="0.25">
      <c r="A602" s="272" t="s">
        <v>261</v>
      </c>
      <c r="B602" s="230"/>
      <c r="C602" s="934" t="s">
        <v>53</v>
      </c>
      <c r="D602" s="935"/>
      <c r="E602" s="935"/>
      <c r="F602" s="935"/>
      <c r="G602" s="935"/>
      <c r="H602" s="935"/>
      <c r="I602" s="936"/>
      <c r="J602" s="934" t="s">
        <v>114</v>
      </c>
      <c r="K602" s="935"/>
      <c r="L602" s="935"/>
      <c r="M602" s="935"/>
      <c r="N602" s="935"/>
      <c r="O602" s="935"/>
      <c r="P602" s="936"/>
      <c r="Q602" s="934" t="s">
        <v>63</v>
      </c>
      <c r="R602" s="935"/>
      <c r="S602" s="935"/>
      <c r="T602" s="935"/>
      <c r="U602" s="935"/>
      <c r="V602" s="935"/>
      <c r="W602" s="936"/>
      <c r="X602" s="1052" t="s">
        <v>0</v>
      </c>
      <c r="Y602" s="200">
        <v>230</v>
      </c>
    </row>
    <row r="603" spans="1:27" x14ac:dyDescent="0.2">
      <c r="A603" s="231" t="s">
        <v>54</v>
      </c>
      <c r="B603" s="267"/>
      <c r="C603" s="700">
        <v>1</v>
      </c>
      <c r="D603" s="701">
        <v>2</v>
      </c>
      <c r="E603" s="701">
        <v>3</v>
      </c>
      <c r="F603" s="701">
        <v>4</v>
      </c>
      <c r="G603" s="701">
        <v>5</v>
      </c>
      <c r="H603" s="701">
        <v>6</v>
      </c>
      <c r="I603" s="702">
        <v>7</v>
      </c>
      <c r="J603" s="700">
        <v>1</v>
      </c>
      <c r="K603" s="701">
        <v>2</v>
      </c>
      <c r="L603" s="701">
        <v>3</v>
      </c>
      <c r="M603" s="701">
        <v>4</v>
      </c>
      <c r="N603" s="701">
        <v>5</v>
      </c>
      <c r="O603" s="701">
        <v>6</v>
      </c>
      <c r="P603" s="702">
        <v>7</v>
      </c>
      <c r="Q603" s="700">
        <v>1</v>
      </c>
      <c r="R603" s="701">
        <v>2</v>
      </c>
      <c r="S603" s="701">
        <v>3</v>
      </c>
      <c r="T603" s="701">
        <v>4</v>
      </c>
      <c r="U603" s="701">
        <v>5</v>
      </c>
      <c r="V603" s="701">
        <v>6</v>
      </c>
      <c r="W603" s="702">
        <v>7</v>
      </c>
      <c r="X603" s="1054"/>
    </row>
    <row r="604" spans="1:27" x14ac:dyDescent="0.2">
      <c r="A604" s="236" t="s">
        <v>3</v>
      </c>
      <c r="B604" s="236"/>
      <c r="C604" s="734">
        <v>4400</v>
      </c>
      <c r="D604" s="717">
        <v>4400</v>
      </c>
      <c r="E604" s="717">
        <v>4400</v>
      </c>
      <c r="F604" s="717">
        <v>4400</v>
      </c>
      <c r="G604" s="717">
        <v>4400</v>
      </c>
      <c r="H604" s="717">
        <v>4400</v>
      </c>
      <c r="I604" s="716">
        <v>4400</v>
      </c>
      <c r="J604" s="734">
        <v>4400</v>
      </c>
      <c r="K604" s="717">
        <v>4400</v>
      </c>
      <c r="L604" s="717">
        <v>4400</v>
      </c>
      <c r="M604" s="717">
        <v>4400</v>
      </c>
      <c r="N604" s="717">
        <v>4400</v>
      </c>
      <c r="O604" s="717">
        <v>4400</v>
      </c>
      <c r="P604" s="716">
        <v>4400</v>
      </c>
      <c r="Q604" s="734">
        <v>4400</v>
      </c>
      <c r="R604" s="717">
        <v>4400</v>
      </c>
      <c r="S604" s="717">
        <v>4400</v>
      </c>
      <c r="T604" s="717">
        <v>4400</v>
      </c>
      <c r="U604" s="717">
        <v>4400</v>
      </c>
      <c r="V604" s="717">
        <v>4400</v>
      </c>
      <c r="W604" s="716">
        <v>4400</v>
      </c>
      <c r="X604" s="735">
        <v>4400</v>
      </c>
    </row>
    <row r="605" spans="1:27" x14ac:dyDescent="0.2">
      <c r="A605" s="241" t="s">
        <v>6</v>
      </c>
      <c r="B605" s="241"/>
      <c r="C605" s="300">
        <v>4591</v>
      </c>
      <c r="D605" s="301">
        <v>4682</v>
      </c>
      <c r="E605" s="301">
        <v>4911</v>
      </c>
      <c r="F605" s="301">
        <v>4350</v>
      </c>
      <c r="G605" s="301">
        <v>4768</v>
      </c>
      <c r="H605" s="301">
        <v>5036</v>
      </c>
      <c r="I605" s="394">
        <v>5303</v>
      </c>
      <c r="J605" s="300">
        <v>4515</v>
      </c>
      <c r="K605" s="301">
        <v>4668</v>
      </c>
      <c r="L605" s="301">
        <v>4827</v>
      </c>
      <c r="M605" s="301">
        <v>4232</v>
      </c>
      <c r="N605" s="301">
        <v>4890</v>
      </c>
      <c r="O605" s="301">
        <v>4894</v>
      </c>
      <c r="P605" s="394">
        <v>5226</v>
      </c>
      <c r="Q605" s="300">
        <v>4393</v>
      </c>
      <c r="R605" s="301">
        <v>4650</v>
      </c>
      <c r="S605" s="301">
        <v>4795</v>
      </c>
      <c r="T605" s="301">
        <v>4032</v>
      </c>
      <c r="U605" s="301">
        <v>4830</v>
      </c>
      <c r="V605" s="301">
        <v>4888</v>
      </c>
      <c r="W605" s="394">
        <v>5212</v>
      </c>
      <c r="X605" s="317">
        <v>4800</v>
      </c>
    </row>
    <row r="606" spans="1:27" x14ac:dyDescent="0.2">
      <c r="A606" s="231" t="s">
        <v>7</v>
      </c>
      <c r="B606" s="231"/>
      <c r="C606" s="302">
        <v>100</v>
      </c>
      <c r="D606" s="303">
        <v>100</v>
      </c>
      <c r="E606" s="304">
        <v>100</v>
      </c>
      <c r="F606" s="304">
        <v>100</v>
      </c>
      <c r="G606" s="304">
        <v>100</v>
      </c>
      <c r="H606" s="304">
        <v>100</v>
      </c>
      <c r="I606" s="395">
        <v>100</v>
      </c>
      <c r="J606" s="548">
        <v>100</v>
      </c>
      <c r="K606" s="304">
        <v>100</v>
      </c>
      <c r="L606" s="304">
        <v>91.7</v>
      </c>
      <c r="M606" s="304">
        <v>100</v>
      </c>
      <c r="N606" s="304">
        <v>100</v>
      </c>
      <c r="O606" s="304">
        <v>100</v>
      </c>
      <c r="P606" s="395">
        <v>91.7</v>
      </c>
      <c r="Q606" s="548">
        <v>100</v>
      </c>
      <c r="R606" s="304">
        <v>91.7</v>
      </c>
      <c r="S606" s="304">
        <v>100</v>
      </c>
      <c r="T606" s="304">
        <v>100</v>
      </c>
      <c r="U606" s="304">
        <v>100</v>
      </c>
      <c r="V606" s="304">
        <v>100</v>
      </c>
      <c r="W606" s="395">
        <v>100</v>
      </c>
      <c r="X606" s="248">
        <v>84.3</v>
      </c>
    </row>
    <row r="607" spans="1:27" ht="13.5" thickBot="1" x14ac:dyDescent="0.25">
      <c r="A607" s="231" t="s">
        <v>8</v>
      </c>
      <c r="B607" s="256"/>
      <c r="C607" s="679">
        <v>2.5000000000000001E-2</v>
      </c>
      <c r="D607" s="680">
        <v>3.7999999999999999E-2</v>
      </c>
      <c r="E607" s="706">
        <v>2.8000000000000001E-2</v>
      </c>
      <c r="F607" s="706">
        <v>7.8E-2</v>
      </c>
      <c r="G607" s="706">
        <v>2.3E-2</v>
      </c>
      <c r="H607" s="706">
        <v>2.9000000000000001E-2</v>
      </c>
      <c r="I607" s="707">
        <v>2.9000000000000001E-2</v>
      </c>
      <c r="J607" s="714">
        <v>3.9E-2</v>
      </c>
      <c r="K607" s="706">
        <v>5.1999999999999998E-2</v>
      </c>
      <c r="L607" s="706">
        <v>5.5E-2</v>
      </c>
      <c r="M607" s="706">
        <v>3.7999999999999999E-2</v>
      </c>
      <c r="N607" s="706">
        <v>3.3000000000000002E-2</v>
      </c>
      <c r="O607" s="706">
        <v>1.7000000000000001E-2</v>
      </c>
      <c r="P607" s="707">
        <v>0.05</v>
      </c>
      <c r="Q607" s="714">
        <v>3.5999999999999997E-2</v>
      </c>
      <c r="R607" s="706">
        <v>0.06</v>
      </c>
      <c r="S607" s="706">
        <v>3.5000000000000003E-2</v>
      </c>
      <c r="T607" s="706">
        <v>5.7000000000000002E-2</v>
      </c>
      <c r="U607" s="706">
        <v>0.03</v>
      </c>
      <c r="V607" s="706">
        <v>0.03</v>
      </c>
      <c r="W607" s="707">
        <v>2.4E-2</v>
      </c>
      <c r="X607" s="739">
        <v>6.8000000000000005E-2</v>
      </c>
    </row>
    <row r="608" spans="1:27" x14ac:dyDescent="0.2">
      <c r="A608" s="241" t="s">
        <v>1</v>
      </c>
      <c r="B608" s="825"/>
      <c r="C608" s="690">
        <f t="shared" ref="C608:X608" si="195">C605/C604*100-100</f>
        <v>4.3409090909090935</v>
      </c>
      <c r="D608" s="691">
        <f t="shared" si="195"/>
        <v>6.4090909090909207</v>
      </c>
      <c r="E608" s="691">
        <f t="shared" si="195"/>
        <v>11.613636363636374</v>
      </c>
      <c r="F608" s="691">
        <f t="shared" si="195"/>
        <v>-1.1363636363636402</v>
      </c>
      <c r="G608" s="691">
        <f t="shared" si="195"/>
        <v>8.363636363636374</v>
      </c>
      <c r="H608" s="691">
        <f t="shared" si="195"/>
        <v>14.454545454545453</v>
      </c>
      <c r="I608" s="692">
        <f t="shared" si="195"/>
        <v>20.52272727272728</v>
      </c>
      <c r="J608" s="690">
        <f t="shared" si="195"/>
        <v>2.6136363636363598</v>
      </c>
      <c r="K608" s="691">
        <f t="shared" si="195"/>
        <v>6.0909090909090793</v>
      </c>
      <c r="L608" s="691">
        <f t="shared" si="195"/>
        <v>9.704545454545439</v>
      </c>
      <c r="M608" s="691">
        <f t="shared" si="195"/>
        <v>-3.8181818181818272</v>
      </c>
      <c r="N608" s="691">
        <f t="shared" si="195"/>
        <v>11.136363636363626</v>
      </c>
      <c r="O608" s="691">
        <f t="shared" si="195"/>
        <v>11.227272727272734</v>
      </c>
      <c r="P608" s="692">
        <f t="shared" si="195"/>
        <v>18.77272727272728</v>
      </c>
      <c r="Q608" s="690">
        <f t="shared" si="195"/>
        <v>-0.15909090909090651</v>
      </c>
      <c r="R608" s="691">
        <f t="shared" si="195"/>
        <v>5.681818181818187</v>
      </c>
      <c r="S608" s="691">
        <f t="shared" si="195"/>
        <v>8.9772727272727337</v>
      </c>
      <c r="T608" s="691">
        <f t="shared" si="195"/>
        <v>-8.3636363636363598</v>
      </c>
      <c r="U608" s="691">
        <f t="shared" si="195"/>
        <v>9.7727272727272663</v>
      </c>
      <c r="V608" s="691">
        <f t="shared" si="195"/>
        <v>11.090909090909079</v>
      </c>
      <c r="W608" s="692">
        <f t="shared" si="195"/>
        <v>18.454545454545453</v>
      </c>
      <c r="X608" s="411">
        <f t="shared" si="195"/>
        <v>9.0909090909090793</v>
      </c>
    </row>
    <row r="609" spans="1:27" ht="13.5" thickBot="1" x14ac:dyDescent="0.25">
      <c r="A609" s="231" t="s">
        <v>27</v>
      </c>
      <c r="B609" s="256"/>
      <c r="C609" s="220">
        <f>C605-C591</f>
        <v>-40</v>
      </c>
      <c r="D609" s="221">
        <f t="shared" ref="D609:X609" si="196">D605-D591</f>
        <v>-220</v>
      </c>
      <c r="E609" s="221">
        <f t="shared" si="196"/>
        <v>84</v>
      </c>
      <c r="F609" s="221">
        <f t="shared" si="196"/>
        <v>-200</v>
      </c>
      <c r="G609" s="221">
        <f t="shared" si="196"/>
        <v>-81</v>
      </c>
      <c r="H609" s="221">
        <f t="shared" si="196"/>
        <v>-98</v>
      </c>
      <c r="I609" s="226">
        <f t="shared" si="196"/>
        <v>128</v>
      </c>
      <c r="J609" s="220">
        <f t="shared" si="196"/>
        <v>-124</v>
      </c>
      <c r="K609" s="221">
        <f t="shared" si="196"/>
        <v>-87</v>
      </c>
      <c r="L609" s="221">
        <f t="shared" si="196"/>
        <v>78</v>
      </c>
      <c r="M609" s="221">
        <f t="shared" si="196"/>
        <v>-165</v>
      </c>
      <c r="N609" s="221">
        <f t="shared" si="196"/>
        <v>-41</v>
      </c>
      <c r="O609" s="221">
        <f t="shared" si="196"/>
        <v>-28</v>
      </c>
      <c r="P609" s="226">
        <f t="shared" si="196"/>
        <v>216</v>
      </c>
      <c r="Q609" s="220">
        <f t="shared" si="196"/>
        <v>-301</v>
      </c>
      <c r="R609" s="221">
        <f t="shared" si="196"/>
        <v>33</v>
      </c>
      <c r="S609" s="221">
        <f t="shared" si="196"/>
        <v>327</v>
      </c>
      <c r="T609" s="221">
        <f t="shared" si="196"/>
        <v>-590</v>
      </c>
      <c r="U609" s="221">
        <f t="shared" si="196"/>
        <v>100</v>
      </c>
      <c r="V609" s="221">
        <f t="shared" si="196"/>
        <v>-62</v>
      </c>
      <c r="W609" s="226">
        <f t="shared" si="196"/>
        <v>218</v>
      </c>
      <c r="X609" s="370">
        <f t="shared" si="196"/>
        <v>-18</v>
      </c>
    </row>
    <row r="610" spans="1:27" x14ac:dyDescent="0.2">
      <c r="A610" s="267" t="s">
        <v>52</v>
      </c>
      <c r="B610" s="267"/>
      <c r="C610" s="724">
        <v>49</v>
      </c>
      <c r="D610" s="725">
        <v>50</v>
      </c>
      <c r="E610" s="725">
        <v>50</v>
      </c>
      <c r="F610" s="725">
        <v>10</v>
      </c>
      <c r="G610" s="725">
        <v>50</v>
      </c>
      <c r="H610" s="725">
        <v>49</v>
      </c>
      <c r="I610" s="726">
        <v>49</v>
      </c>
      <c r="J610" s="727">
        <v>43</v>
      </c>
      <c r="K610" s="725">
        <v>44</v>
      </c>
      <c r="L610" s="725">
        <v>45</v>
      </c>
      <c r="M610" s="725">
        <v>11</v>
      </c>
      <c r="N610" s="725">
        <v>45</v>
      </c>
      <c r="O610" s="725">
        <v>44</v>
      </c>
      <c r="P610" s="728">
        <v>44</v>
      </c>
      <c r="Q610" s="719">
        <v>48</v>
      </c>
      <c r="R610" s="720">
        <v>49</v>
      </c>
      <c r="S610" s="720">
        <v>49</v>
      </c>
      <c r="T610" s="720">
        <v>9</v>
      </c>
      <c r="U610" s="720">
        <v>50</v>
      </c>
      <c r="V610" s="720">
        <v>49</v>
      </c>
      <c r="W610" s="721">
        <v>48</v>
      </c>
      <c r="X610" s="371">
        <f>SUM(C610:W610)</f>
        <v>885</v>
      </c>
      <c r="Y610" s="200" t="s">
        <v>56</v>
      </c>
      <c r="Z610" s="265">
        <f>X595-X610</f>
        <v>-871</v>
      </c>
      <c r="AA610" s="306" t="e">
        <f>Z610/X597</f>
        <v>#DIV/0!</v>
      </c>
    </row>
    <row r="611" spans="1:27" x14ac:dyDescent="0.2">
      <c r="A611" s="267" t="s">
        <v>28</v>
      </c>
      <c r="B611" s="267"/>
      <c r="C611" s="218">
        <v>152</v>
      </c>
      <c r="D611" s="218">
        <v>152</v>
      </c>
      <c r="E611" s="269">
        <v>151.5</v>
      </c>
      <c r="F611" s="269">
        <v>152</v>
      </c>
      <c r="G611" s="269">
        <v>151</v>
      </c>
      <c r="H611" s="269">
        <v>150.5</v>
      </c>
      <c r="I611" s="269">
        <v>150.5</v>
      </c>
      <c r="J611" s="218">
        <v>152</v>
      </c>
      <c r="K611" s="218">
        <v>152</v>
      </c>
      <c r="L611" s="269">
        <v>151</v>
      </c>
      <c r="M611" s="269">
        <v>152</v>
      </c>
      <c r="N611" s="269">
        <v>150.5</v>
      </c>
      <c r="O611" s="269">
        <v>149.5</v>
      </c>
      <c r="P611" s="219">
        <v>149.5</v>
      </c>
      <c r="Q611" s="218">
        <v>152</v>
      </c>
      <c r="R611" s="218">
        <v>152</v>
      </c>
      <c r="S611" s="269">
        <v>151.5</v>
      </c>
      <c r="T611" s="269">
        <v>152</v>
      </c>
      <c r="U611" s="269">
        <v>151</v>
      </c>
      <c r="V611" s="269">
        <v>150.5</v>
      </c>
      <c r="W611" s="269">
        <v>150.5</v>
      </c>
      <c r="X611" s="331">
        <v>151.17227319062178</v>
      </c>
      <c r="Y611" s="200" t="s">
        <v>57</v>
      </c>
      <c r="Z611" s="200">
        <v>151.16999999999999</v>
      </c>
    </row>
    <row r="612" spans="1:27" ht="13.5" thickBot="1" x14ac:dyDescent="0.25">
      <c r="A612" s="268" t="s">
        <v>26</v>
      </c>
      <c r="B612" s="268"/>
      <c r="C612" s="550">
        <f>C611-C597</f>
        <v>0</v>
      </c>
      <c r="D612" s="551">
        <f t="shared" ref="D612:W612" si="197">D611-D597</f>
        <v>0</v>
      </c>
      <c r="E612" s="551">
        <f t="shared" si="197"/>
        <v>0</v>
      </c>
      <c r="F612" s="551">
        <f t="shared" si="197"/>
        <v>0</v>
      </c>
      <c r="G612" s="551">
        <f t="shared" si="197"/>
        <v>0</v>
      </c>
      <c r="H612" s="551">
        <f t="shared" si="197"/>
        <v>0</v>
      </c>
      <c r="I612" s="533">
        <f t="shared" si="197"/>
        <v>0</v>
      </c>
      <c r="J612" s="550">
        <f t="shared" si="197"/>
        <v>0</v>
      </c>
      <c r="K612" s="551">
        <f t="shared" si="197"/>
        <v>0</v>
      </c>
      <c r="L612" s="551">
        <f t="shared" si="197"/>
        <v>0</v>
      </c>
      <c r="M612" s="551">
        <f t="shared" si="197"/>
        <v>0</v>
      </c>
      <c r="N612" s="551">
        <f t="shared" si="197"/>
        <v>0</v>
      </c>
      <c r="O612" s="551">
        <f t="shared" si="197"/>
        <v>0</v>
      </c>
      <c r="P612" s="533">
        <f t="shared" si="197"/>
        <v>0</v>
      </c>
      <c r="Q612" s="550">
        <f t="shared" si="197"/>
        <v>0</v>
      </c>
      <c r="R612" s="551">
        <f t="shared" si="197"/>
        <v>0</v>
      </c>
      <c r="S612" s="551">
        <f t="shared" si="197"/>
        <v>0</v>
      </c>
      <c r="T612" s="551">
        <f t="shared" si="197"/>
        <v>0</v>
      </c>
      <c r="U612" s="551">
        <f t="shared" si="197"/>
        <v>0</v>
      </c>
      <c r="V612" s="551">
        <f t="shared" si="197"/>
        <v>0</v>
      </c>
      <c r="W612" s="533">
        <f t="shared" si="197"/>
        <v>0</v>
      </c>
      <c r="X612" s="333"/>
      <c r="Y612" s="200" t="s">
        <v>26</v>
      </c>
      <c r="Z612" s="200">
        <f>Z611-Z597</f>
        <v>0.63999999999998636</v>
      </c>
    </row>
    <row r="615" spans="1:27" ht="13.5" thickBot="1" x14ac:dyDescent="0.25"/>
    <row r="616" spans="1:27" ht="13.5" thickBot="1" x14ac:dyDescent="0.25">
      <c r="A616" s="272" t="s">
        <v>262</v>
      </c>
      <c r="B616" s="230"/>
      <c r="C616" s="934" t="s">
        <v>53</v>
      </c>
      <c r="D616" s="935"/>
      <c r="E616" s="935"/>
      <c r="F616" s="935"/>
      <c r="G616" s="935"/>
      <c r="H616" s="935"/>
      <c r="I616" s="936"/>
      <c r="J616" s="934" t="s">
        <v>114</v>
      </c>
      <c r="K616" s="935"/>
      <c r="L616" s="935"/>
      <c r="M616" s="935"/>
      <c r="N616" s="935"/>
      <c r="O616" s="935"/>
      <c r="P616" s="936"/>
      <c r="Q616" s="934" t="s">
        <v>63</v>
      </c>
      <c r="R616" s="935"/>
      <c r="S616" s="935"/>
      <c r="T616" s="935"/>
      <c r="U616" s="935"/>
      <c r="V616" s="935"/>
      <c r="W616" s="936"/>
      <c r="X616" s="746" t="s">
        <v>0</v>
      </c>
      <c r="Y616" s="200">
        <v>230</v>
      </c>
    </row>
    <row r="617" spans="1:27" x14ac:dyDescent="0.2">
      <c r="A617" s="231" t="s">
        <v>54</v>
      </c>
      <c r="B617" s="267"/>
      <c r="C617" s="700">
        <v>1</v>
      </c>
      <c r="D617" s="701">
        <v>2</v>
      </c>
      <c r="E617" s="701">
        <v>3</v>
      </c>
      <c r="F617" s="701">
        <v>4</v>
      </c>
      <c r="G617" s="701">
        <v>5</v>
      </c>
      <c r="H617" s="701">
        <v>6</v>
      </c>
      <c r="I617" s="702">
        <v>7</v>
      </c>
      <c r="J617" s="700">
        <v>1</v>
      </c>
      <c r="K617" s="701">
        <v>2</v>
      </c>
      <c r="L617" s="701">
        <v>3</v>
      </c>
      <c r="M617" s="701">
        <v>4</v>
      </c>
      <c r="N617" s="701">
        <v>5</v>
      </c>
      <c r="O617" s="701">
        <v>6</v>
      </c>
      <c r="P617" s="702">
        <v>7</v>
      </c>
      <c r="Q617" s="700">
        <v>1</v>
      </c>
      <c r="R617" s="701">
        <v>2</v>
      </c>
      <c r="S617" s="701">
        <v>3</v>
      </c>
      <c r="T617" s="701">
        <v>4</v>
      </c>
      <c r="U617" s="701">
        <v>5</v>
      </c>
      <c r="V617" s="701">
        <v>6</v>
      </c>
      <c r="W617" s="702">
        <v>7</v>
      </c>
      <c r="X617" s="747"/>
    </row>
    <row r="618" spans="1:27" x14ac:dyDescent="0.2">
      <c r="A618" s="236" t="s">
        <v>3</v>
      </c>
      <c r="B618" s="236"/>
      <c r="C618" s="734">
        <v>4415</v>
      </c>
      <c r="D618" s="717">
        <v>4415</v>
      </c>
      <c r="E618" s="717">
        <v>4415</v>
      </c>
      <c r="F618" s="717">
        <v>4415</v>
      </c>
      <c r="G618" s="717">
        <v>4415</v>
      </c>
      <c r="H618" s="717">
        <v>4415</v>
      </c>
      <c r="I618" s="716">
        <v>4415</v>
      </c>
      <c r="J618" s="734">
        <v>4415</v>
      </c>
      <c r="K618" s="717">
        <v>4415</v>
      </c>
      <c r="L618" s="717">
        <v>4415</v>
      </c>
      <c r="M618" s="717">
        <v>4415</v>
      </c>
      <c r="N618" s="717">
        <v>4415</v>
      </c>
      <c r="O618" s="717">
        <v>4415</v>
      </c>
      <c r="P618" s="716">
        <v>4415</v>
      </c>
      <c r="Q618" s="734">
        <v>4415</v>
      </c>
      <c r="R618" s="717">
        <v>4415</v>
      </c>
      <c r="S618" s="717">
        <v>4415</v>
      </c>
      <c r="T618" s="717">
        <v>4415</v>
      </c>
      <c r="U618" s="717">
        <v>4415</v>
      </c>
      <c r="V618" s="717">
        <v>4415</v>
      </c>
      <c r="W618" s="716">
        <v>4415</v>
      </c>
      <c r="X618" s="735">
        <v>4415</v>
      </c>
    </row>
    <row r="619" spans="1:27" x14ac:dyDescent="0.2">
      <c r="A619" s="241" t="s">
        <v>6</v>
      </c>
      <c r="B619" s="241"/>
      <c r="C619" s="300">
        <v>4695</v>
      </c>
      <c r="D619" s="301">
        <v>4771</v>
      </c>
      <c r="E619" s="301">
        <v>4950</v>
      </c>
      <c r="F619" s="301">
        <v>4350</v>
      </c>
      <c r="G619" s="301">
        <v>4897</v>
      </c>
      <c r="H619" s="301">
        <v>5072</v>
      </c>
      <c r="I619" s="394">
        <v>5311</v>
      </c>
      <c r="J619" s="300">
        <v>4674</v>
      </c>
      <c r="K619" s="301">
        <v>4772</v>
      </c>
      <c r="L619" s="301">
        <v>4866</v>
      </c>
      <c r="M619" s="301">
        <v>4164</v>
      </c>
      <c r="N619" s="301">
        <v>5034</v>
      </c>
      <c r="O619" s="301">
        <v>4978</v>
      </c>
      <c r="P619" s="394">
        <v>5304</v>
      </c>
      <c r="Q619" s="300">
        <v>4585</v>
      </c>
      <c r="R619" s="301">
        <v>4711</v>
      </c>
      <c r="S619" s="301">
        <v>4811</v>
      </c>
      <c r="T619" s="301">
        <v>4335</v>
      </c>
      <c r="U619" s="301">
        <v>4935</v>
      </c>
      <c r="V619" s="301">
        <v>4950</v>
      </c>
      <c r="W619" s="394">
        <v>5348</v>
      </c>
      <c r="X619" s="317">
        <v>4889</v>
      </c>
    </row>
    <row r="620" spans="1:27" x14ac:dyDescent="0.2">
      <c r="A620" s="231" t="s">
        <v>7</v>
      </c>
      <c r="B620" s="231"/>
      <c r="C620" s="302">
        <v>92.3</v>
      </c>
      <c r="D620" s="303">
        <v>100</v>
      </c>
      <c r="E620" s="304">
        <v>100</v>
      </c>
      <c r="F620" s="304">
        <v>60</v>
      </c>
      <c r="G620" s="304">
        <v>100</v>
      </c>
      <c r="H620" s="304">
        <v>100</v>
      </c>
      <c r="I620" s="395">
        <v>91.7</v>
      </c>
      <c r="J620" s="548">
        <v>100</v>
      </c>
      <c r="K620" s="304">
        <v>100</v>
      </c>
      <c r="L620" s="304">
        <v>91.7</v>
      </c>
      <c r="M620" s="304">
        <v>100</v>
      </c>
      <c r="N620" s="304">
        <v>100</v>
      </c>
      <c r="O620" s="304">
        <v>100</v>
      </c>
      <c r="P620" s="395">
        <v>91.7</v>
      </c>
      <c r="Q620" s="548">
        <v>100</v>
      </c>
      <c r="R620" s="304">
        <v>100</v>
      </c>
      <c r="S620" s="304">
        <v>100</v>
      </c>
      <c r="T620" s="304">
        <v>100</v>
      </c>
      <c r="U620" s="304">
        <v>100</v>
      </c>
      <c r="V620" s="304">
        <v>100</v>
      </c>
      <c r="W620" s="395">
        <v>100</v>
      </c>
      <c r="X620" s="248">
        <v>88.3</v>
      </c>
    </row>
    <row r="621" spans="1:27" ht="13.5" thickBot="1" x14ac:dyDescent="0.25">
      <c r="A621" s="231" t="s">
        <v>8</v>
      </c>
      <c r="B621" s="256"/>
      <c r="C621" s="679">
        <v>4.3999999999999997E-2</v>
      </c>
      <c r="D621" s="680">
        <v>3.5999999999999997E-2</v>
      </c>
      <c r="E621" s="706">
        <v>2.8000000000000001E-2</v>
      </c>
      <c r="F621" s="706">
        <v>9.0999999999999998E-2</v>
      </c>
      <c r="G621" s="706">
        <v>2.3E-2</v>
      </c>
      <c r="H621" s="706">
        <v>4.1000000000000002E-2</v>
      </c>
      <c r="I621" s="707">
        <v>4.9000000000000002E-2</v>
      </c>
      <c r="J621" s="714">
        <v>2.4E-2</v>
      </c>
      <c r="K621" s="706">
        <v>4.1000000000000002E-2</v>
      </c>
      <c r="L621" s="706">
        <v>5.0999999999999997E-2</v>
      </c>
      <c r="M621" s="706">
        <v>6.0999999999999999E-2</v>
      </c>
      <c r="N621" s="706">
        <v>3.4000000000000002E-2</v>
      </c>
      <c r="O621" s="706">
        <v>3.5999999999999997E-2</v>
      </c>
      <c r="P621" s="707">
        <v>0.05</v>
      </c>
      <c r="Q621" s="714">
        <v>2.8000000000000001E-2</v>
      </c>
      <c r="R621" s="706">
        <v>4.2000000000000003E-2</v>
      </c>
      <c r="S621" s="706">
        <v>3.4000000000000002E-2</v>
      </c>
      <c r="T621" s="706">
        <v>0.03</v>
      </c>
      <c r="U621" s="706">
        <v>3.5999999999999997E-2</v>
      </c>
      <c r="V621" s="706">
        <v>2.4E-2</v>
      </c>
      <c r="W621" s="707">
        <v>0.03</v>
      </c>
      <c r="X621" s="739">
        <v>6.5000000000000002E-2</v>
      </c>
    </row>
    <row r="622" spans="1:27" x14ac:dyDescent="0.2">
      <c r="A622" s="241" t="s">
        <v>1</v>
      </c>
      <c r="B622" s="825"/>
      <c r="C622" s="690">
        <f t="shared" ref="C622:X622" si="198">C619/C618*100-100</f>
        <v>6.3420158550396337</v>
      </c>
      <c r="D622" s="691">
        <f t="shared" si="198"/>
        <v>8.0634201585504002</v>
      </c>
      <c r="E622" s="691">
        <f t="shared" si="198"/>
        <v>12.117780294450739</v>
      </c>
      <c r="F622" s="691">
        <f t="shared" si="198"/>
        <v>-1.4722536806342106</v>
      </c>
      <c r="G622" s="691">
        <f t="shared" si="198"/>
        <v>10.917327293318223</v>
      </c>
      <c r="H622" s="691">
        <f t="shared" si="198"/>
        <v>14.881087202718007</v>
      </c>
      <c r="I622" s="692">
        <f t="shared" si="198"/>
        <v>20.294450736126834</v>
      </c>
      <c r="J622" s="690">
        <f t="shared" si="198"/>
        <v>5.8663646659116608</v>
      </c>
      <c r="K622" s="691">
        <f t="shared" si="198"/>
        <v>8.086070215175539</v>
      </c>
      <c r="L622" s="691">
        <f t="shared" si="198"/>
        <v>10.215175537938848</v>
      </c>
      <c r="M622" s="691">
        <f t="shared" si="198"/>
        <v>-5.6851642129105358</v>
      </c>
      <c r="N622" s="691">
        <f t="shared" si="198"/>
        <v>14.020385050962631</v>
      </c>
      <c r="O622" s="691">
        <f t="shared" si="198"/>
        <v>12.751981879954698</v>
      </c>
      <c r="P622" s="692">
        <f t="shared" si="198"/>
        <v>20.135900339750862</v>
      </c>
      <c r="Q622" s="690">
        <f t="shared" si="198"/>
        <v>3.8505096262740608</v>
      </c>
      <c r="R622" s="691">
        <f t="shared" si="198"/>
        <v>6.7044167610418981</v>
      </c>
      <c r="S622" s="691">
        <f t="shared" si="198"/>
        <v>8.969422423556054</v>
      </c>
      <c r="T622" s="691">
        <f t="shared" si="198"/>
        <v>-1.8120045300113219</v>
      </c>
      <c r="U622" s="691">
        <f t="shared" si="198"/>
        <v>11.778029445073628</v>
      </c>
      <c r="V622" s="691">
        <f t="shared" si="198"/>
        <v>12.117780294450739</v>
      </c>
      <c r="W622" s="692">
        <f t="shared" si="198"/>
        <v>21.132502831257071</v>
      </c>
      <c r="X622" s="411">
        <f t="shared" si="198"/>
        <v>10.736126840317112</v>
      </c>
    </row>
    <row r="623" spans="1:27" ht="13.5" thickBot="1" x14ac:dyDescent="0.25">
      <c r="A623" s="231" t="s">
        <v>27</v>
      </c>
      <c r="B623" s="256"/>
      <c r="C623" s="220">
        <f>C619-C605</f>
        <v>104</v>
      </c>
      <c r="D623" s="221">
        <f t="shared" ref="D623:W623" si="199">D619-D605</f>
        <v>89</v>
      </c>
      <c r="E623" s="221">
        <f t="shared" si="199"/>
        <v>39</v>
      </c>
      <c r="F623" s="221">
        <f t="shared" si="199"/>
        <v>0</v>
      </c>
      <c r="G623" s="221">
        <f t="shared" si="199"/>
        <v>129</v>
      </c>
      <c r="H623" s="221">
        <f t="shared" si="199"/>
        <v>36</v>
      </c>
      <c r="I623" s="226">
        <f t="shared" si="199"/>
        <v>8</v>
      </c>
      <c r="J623" s="220">
        <f t="shared" si="199"/>
        <v>159</v>
      </c>
      <c r="K623" s="221">
        <f t="shared" si="199"/>
        <v>104</v>
      </c>
      <c r="L623" s="221">
        <f t="shared" si="199"/>
        <v>39</v>
      </c>
      <c r="M623" s="221">
        <f t="shared" si="199"/>
        <v>-68</v>
      </c>
      <c r="N623" s="221">
        <f t="shared" si="199"/>
        <v>144</v>
      </c>
      <c r="O623" s="221">
        <f t="shared" si="199"/>
        <v>84</v>
      </c>
      <c r="P623" s="226">
        <f t="shared" si="199"/>
        <v>78</v>
      </c>
      <c r="Q623" s="220">
        <f t="shared" si="199"/>
        <v>192</v>
      </c>
      <c r="R623" s="221">
        <f t="shared" si="199"/>
        <v>61</v>
      </c>
      <c r="S623" s="221">
        <f t="shared" si="199"/>
        <v>16</v>
      </c>
      <c r="T623" s="221">
        <f t="shared" si="199"/>
        <v>303</v>
      </c>
      <c r="U623" s="221">
        <f t="shared" si="199"/>
        <v>105</v>
      </c>
      <c r="V623" s="221">
        <f t="shared" si="199"/>
        <v>62</v>
      </c>
      <c r="W623" s="226">
        <f t="shared" si="199"/>
        <v>136</v>
      </c>
      <c r="X623" s="370">
        <f>X619-X605</f>
        <v>89</v>
      </c>
    </row>
    <row r="624" spans="1:27" x14ac:dyDescent="0.2">
      <c r="A624" s="267" t="s">
        <v>52</v>
      </c>
      <c r="B624" s="267"/>
      <c r="C624" s="724">
        <v>49</v>
      </c>
      <c r="D624" s="725">
        <v>50</v>
      </c>
      <c r="E624" s="725">
        <v>50</v>
      </c>
      <c r="F624" s="725">
        <v>10</v>
      </c>
      <c r="G624" s="725">
        <v>50</v>
      </c>
      <c r="H624" s="725">
        <v>49</v>
      </c>
      <c r="I624" s="726">
        <v>49</v>
      </c>
      <c r="J624" s="727">
        <v>43</v>
      </c>
      <c r="K624" s="725">
        <v>44</v>
      </c>
      <c r="L624" s="725">
        <v>45</v>
      </c>
      <c r="M624" s="725">
        <v>11</v>
      </c>
      <c r="N624" s="725">
        <v>45</v>
      </c>
      <c r="O624" s="725">
        <v>44</v>
      </c>
      <c r="P624" s="728">
        <v>44</v>
      </c>
      <c r="Q624" s="719">
        <v>48</v>
      </c>
      <c r="R624" s="720">
        <v>49</v>
      </c>
      <c r="S624" s="720">
        <v>49</v>
      </c>
      <c r="T624" s="720">
        <v>9</v>
      </c>
      <c r="U624" s="720">
        <v>50</v>
      </c>
      <c r="V624" s="720">
        <v>49</v>
      </c>
      <c r="W624" s="721">
        <v>48</v>
      </c>
      <c r="X624" s="371">
        <f>SUM(C624:W624)</f>
        <v>885</v>
      </c>
      <c r="Y624" s="200" t="s">
        <v>56</v>
      </c>
      <c r="Z624" s="265">
        <f>X610-X624</f>
        <v>0</v>
      </c>
      <c r="AA624" s="306">
        <f>Z624/X610</f>
        <v>0</v>
      </c>
    </row>
    <row r="625" spans="1:27" x14ac:dyDescent="0.2">
      <c r="A625" s="267" t="s">
        <v>28</v>
      </c>
      <c r="B625" s="267"/>
      <c r="C625" s="218">
        <v>152</v>
      </c>
      <c r="D625" s="218">
        <v>152</v>
      </c>
      <c r="E625" s="269">
        <v>151.5</v>
      </c>
      <c r="F625" s="269">
        <v>152</v>
      </c>
      <c r="G625" s="269">
        <v>151</v>
      </c>
      <c r="H625" s="269">
        <v>150.5</v>
      </c>
      <c r="I625" s="269">
        <v>150.5</v>
      </c>
      <c r="J625" s="218">
        <v>152</v>
      </c>
      <c r="K625" s="218">
        <v>152</v>
      </c>
      <c r="L625" s="269">
        <v>151</v>
      </c>
      <c r="M625" s="269">
        <v>152</v>
      </c>
      <c r="N625" s="269">
        <v>150.5</v>
      </c>
      <c r="O625" s="269">
        <v>149.5</v>
      </c>
      <c r="P625" s="219">
        <v>149.5</v>
      </c>
      <c r="Q625" s="218">
        <v>152</v>
      </c>
      <c r="R625" s="218">
        <v>152</v>
      </c>
      <c r="S625" s="269">
        <v>151.5</v>
      </c>
      <c r="T625" s="269">
        <v>152</v>
      </c>
      <c r="U625" s="269">
        <v>151</v>
      </c>
      <c r="V625" s="269">
        <v>150.5</v>
      </c>
      <c r="W625" s="269">
        <v>150.5</v>
      </c>
      <c r="X625" s="331"/>
      <c r="Y625" s="200" t="s">
        <v>57</v>
      </c>
      <c r="Z625" s="200">
        <v>151.9</v>
      </c>
    </row>
    <row r="626" spans="1:27" ht="13.5" thickBot="1" x14ac:dyDescent="0.25">
      <c r="A626" s="268" t="s">
        <v>26</v>
      </c>
      <c r="B626" s="268"/>
      <c r="C626" s="550">
        <f>C625-C611</f>
        <v>0</v>
      </c>
      <c r="D626" s="551">
        <f t="shared" ref="D626:W626" si="200">D625-D611</f>
        <v>0</v>
      </c>
      <c r="E626" s="551">
        <f t="shared" si="200"/>
        <v>0</v>
      </c>
      <c r="F626" s="551">
        <f t="shared" si="200"/>
        <v>0</v>
      </c>
      <c r="G626" s="551">
        <f t="shared" si="200"/>
        <v>0</v>
      </c>
      <c r="H626" s="551">
        <f t="shared" si="200"/>
        <v>0</v>
      </c>
      <c r="I626" s="533">
        <f t="shared" si="200"/>
        <v>0</v>
      </c>
      <c r="J626" s="550">
        <f t="shared" si="200"/>
        <v>0</v>
      </c>
      <c r="K626" s="551">
        <f t="shared" si="200"/>
        <v>0</v>
      </c>
      <c r="L626" s="551">
        <f t="shared" si="200"/>
        <v>0</v>
      </c>
      <c r="M626" s="551">
        <f t="shared" si="200"/>
        <v>0</v>
      </c>
      <c r="N626" s="551">
        <f t="shared" si="200"/>
        <v>0</v>
      </c>
      <c r="O626" s="551">
        <f t="shared" si="200"/>
        <v>0</v>
      </c>
      <c r="P626" s="533">
        <f t="shared" si="200"/>
        <v>0</v>
      </c>
      <c r="Q626" s="550">
        <f t="shared" si="200"/>
        <v>0</v>
      </c>
      <c r="R626" s="551">
        <f t="shared" si="200"/>
        <v>0</v>
      </c>
      <c r="S626" s="551">
        <f t="shared" si="200"/>
        <v>0</v>
      </c>
      <c r="T626" s="551">
        <f t="shared" si="200"/>
        <v>0</v>
      </c>
      <c r="U626" s="551">
        <f t="shared" si="200"/>
        <v>0</v>
      </c>
      <c r="V626" s="551">
        <f t="shared" si="200"/>
        <v>0</v>
      </c>
      <c r="W626" s="533">
        <f t="shared" si="200"/>
        <v>0</v>
      </c>
      <c r="X626" s="333"/>
      <c r="Y626" s="200" t="s">
        <v>26</v>
      </c>
      <c r="Z626" s="200">
        <f>Z625-Z611</f>
        <v>0.73000000000001819</v>
      </c>
    </row>
    <row r="629" spans="1:27" ht="13.5" thickBot="1" x14ac:dyDescent="0.25"/>
    <row r="630" spans="1:27" ht="13.5" thickBot="1" x14ac:dyDescent="0.25">
      <c r="A630" s="272" t="s">
        <v>263</v>
      </c>
      <c r="B630" s="230"/>
      <c r="C630" s="934" t="s">
        <v>53</v>
      </c>
      <c r="D630" s="935"/>
      <c r="E630" s="935"/>
      <c r="F630" s="935"/>
      <c r="G630" s="935"/>
      <c r="H630" s="935"/>
      <c r="I630" s="936"/>
      <c r="J630" s="934" t="s">
        <v>114</v>
      </c>
      <c r="K630" s="935"/>
      <c r="L630" s="935"/>
      <c r="M630" s="935"/>
      <c r="N630" s="935"/>
      <c r="O630" s="935"/>
      <c r="P630" s="936"/>
      <c r="Q630" s="934" t="s">
        <v>63</v>
      </c>
      <c r="R630" s="935"/>
      <c r="S630" s="935"/>
      <c r="T630" s="935"/>
      <c r="U630" s="935"/>
      <c r="V630" s="935"/>
      <c r="W630" s="936"/>
      <c r="X630" s="746" t="s">
        <v>0</v>
      </c>
      <c r="Y630" s="200">
        <v>230</v>
      </c>
    </row>
    <row r="631" spans="1:27" x14ac:dyDescent="0.2">
      <c r="A631" s="231" t="s">
        <v>54</v>
      </c>
      <c r="B631" s="267"/>
      <c r="C631" s="700">
        <v>1</v>
      </c>
      <c r="D631" s="701">
        <v>2</v>
      </c>
      <c r="E631" s="701">
        <v>3</v>
      </c>
      <c r="F631" s="701">
        <v>4</v>
      </c>
      <c r="G631" s="701">
        <v>5</v>
      </c>
      <c r="H631" s="701">
        <v>6</v>
      </c>
      <c r="I631" s="702">
        <v>7</v>
      </c>
      <c r="J631" s="700">
        <v>1</v>
      </c>
      <c r="K631" s="701">
        <v>2</v>
      </c>
      <c r="L631" s="701">
        <v>3</v>
      </c>
      <c r="M631" s="701">
        <v>4</v>
      </c>
      <c r="N631" s="701">
        <v>5</v>
      </c>
      <c r="O631" s="701">
        <v>6</v>
      </c>
      <c r="P631" s="702">
        <v>7</v>
      </c>
      <c r="Q631" s="700">
        <v>1</v>
      </c>
      <c r="R631" s="701">
        <v>2</v>
      </c>
      <c r="S631" s="701">
        <v>3</v>
      </c>
      <c r="T631" s="701">
        <v>4</v>
      </c>
      <c r="U631" s="701">
        <v>5</v>
      </c>
      <c r="V631" s="701">
        <v>6</v>
      </c>
      <c r="W631" s="702">
        <v>7</v>
      </c>
      <c r="X631" s="747"/>
    </row>
    <row r="632" spans="1:27" x14ac:dyDescent="0.2">
      <c r="A632" s="236" t="s">
        <v>3</v>
      </c>
      <c r="B632" s="236"/>
      <c r="C632" s="734">
        <v>4430</v>
      </c>
      <c r="D632" s="717">
        <v>4430</v>
      </c>
      <c r="E632" s="717">
        <v>4430</v>
      </c>
      <c r="F632" s="717">
        <v>4430</v>
      </c>
      <c r="G632" s="717">
        <v>4430</v>
      </c>
      <c r="H632" s="717">
        <v>4430</v>
      </c>
      <c r="I632" s="716">
        <v>4430</v>
      </c>
      <c r="J632" s="734">
        <v>4430</v>
      </c>
      <c r="K632" s="717">
        <v>4430</v>
      </c>
      <c r="L632" s="717">
        <v>4430</v>
      </c>
      <c r="M632" s="717">
        <v>4430</v>
      </c>
      <c r="N632" s="717">
        <v>4430</v>
      </c>
      <c r="O632" s="717">
        <v>4430</v>
      </c>
      <c r="P632" s="716">
        <v>4430</v>
      </c>
      <c r="Q632" s="734">
        <v>4430</v>
      </c>
      <c r="R632" s="717">
        <v>4430</v>
      </c>
      <c r="S632" s="717">
        <v>4430</v>
      </c>
      <c r="T632" s="717">
        <v>4430</v>
      </c>
      <c r="U632" s="717">
        <v>4430</v>
      </c>
      <c r="V632" s="717">
        <v>4430</v>
      </c>
      <c r="W632" s="716">
        <v>4430</v>
      </c>
      <c r="X632" s="735">
        <v>4430</v>
      </c>
    </row>
    <row r="633" spans="1:27" x14ac:dyDescent="0.2">
      <c r="A633" s="241" t="s">
        <v>6</v>
      </c>
      <c r="B633" s="241"/>
      <c r="C633" s="300">
        <v>4784</v>
      </c>
      <c r="D633" s="301">
        <v>4817</v>
      </c>
      <c r="E633" s="301">
        <v>4983</v>
      </c>
      <c r="F633" s="301">
        <v>4339</v>
      </c>
      <c r="G633" s="301">
        <v>5007</v>
      </c>
      <c r="H633" s="301">
        <v>5046</v>
      </c>
      <c r="I633" s="394">
        <v>5325</v>
      </c>
      <c r="J633" s="300">
        <v>4634</v>
      </c>
      <c r="K633" s="301">
        <v>4755</v>
      </c>
      <c r="L633" s="301">
        <v>4980</v>
      </c>
      <c r="M633" s="301">
        <v>4392</v>
      </c>
      <c r="N633" s="301">
        <v>4971</v>
      </c>
      <c r="O633" s="301">
        <v>4870</v>
      </c>
      <c r="P633" s="394">
        <v>5306</v>
      </c>
      <c r="Q633" s="300">
        <v>4596</v>
      </c>
      <c r="R633" s="301">
        <v>4749</v>
      </c>
      <c r="S633" s="301">
        <v>4808</v>
      </c>
      <c r="T633" s="301">
        <v>4659</v>
      </c>
      <c r="U633" s="301">
        <v>4846</v>
      </c>
      <c r="V633" s="301">
        <v>4782</v>
      </c>
      <c r="W633" s="394">
        <v>5304</v>
      </c>
      <c r="X633" s="317">
        <v>4896</v>
      </c>
    </row>
    <row r="634" spans="1:27" x14ac:dyDescent="0.2">
      <c r="A634" s="231" t="s">
        <v>7</v>
      </c>
      <c r="B634" s="231"/>
      <c r="C634" s="302">
        <v>91.7</v>
      </c>
      <c r="D634" s="303">
        <v>100</v>
      </c>
      <c r="E634" s="304">
        <v>100</v>
      </c>
      <c r="F634" s="304">
        <v>75</v>
      </c>
      <c r="G634" s="304">
        <v>100</v>
      </c>
      <c r="H634" s="304">
        <v>100</v>
      </c>
      <c r="I634" s="395">
        <v>91.7</v>
      </c>
      <c r="J634" s="548">
        <v>100</v>
      </c>
      <c r="K634" s="304">
        <v>100</v>
      </c>
      <c r="L634" s="304">
        <v>100</v>
      </c>
      <c r="M634" s="304">
        <v>100</v>
      </c>
      <c r="N634" s="304">
        <v>100</v>
      </c>
      <c r="O634" s="304">
        <v>100</v>
      </c>
      <c r="P634" s="395">
        <v>91.7</v>
      </c>
      <c r="Q634" s="548">
        <v>100</v>
      </c>
      <c r="R634" s="304">
        <v>91.7</v>
      </c>
      <c r="S634" s="304">
        <v>91.7</v>
      </c>
      <c r="T634" s="304">
        <v>100</v>
      </c>
      <c r="U634" s="304">
        <v>100</v>
      </c>
      <c r="V634" s="304">
        <v>91.7</v>
      </c>
      <c r="W634" s="395">
        <v>100</v>
      </c>
      <c r="X634" s="248">
        <v>90.4</v>
      </c>
    </row>
    <row r="635" spans="1:27" ht="13.5" thickBot="1" x14ac:dyDescent="0.25">
      <c r="A635" s="231" t="s">
        <v>8</v>
      </c>
      <c r="B635" s="256"/>
      <c r="C635" s="679">
        <v>5.7000000000000002E-2</v>
      </c>
      <c r="D635" s="680">
        <v>3.9E-2</v>
      </c>
      <c r="E635" s="706">
        <v>3.4000000000000002E-2</v>
      </c>
      <c r="F635" s="706">
        <v>0.112</v>
      </c>
      <c r="G635" s="706">
        <v>0.03</v>
      </c>
      <c r="H635" s="706">
        <v>1.9E-2</v>
      </c>
      <c r="I635" s="707">
        <v>4.8000000000000001E-2</v>
      </c>
      <c r="J635" s="714">
        <v>3.9E-2</v>
      </c>
      <c r="K635" s="706">
        <v>4.4999999999999998E-2</v>
      </c>
      <c r="L635" s="706">
        <v>4.3999999999999997E-2</v>
      </c>
      <c r="M635" s="706">
        <v>4.1000000000000002E-2</v>
      </c>
      <c r="N635" s="706">
        <v>2.8000000000000001E-2</v>
      </c>
      <c r="O635" s="706">
        <v>3.9E-2</v>
      </c>
      <c r="P635" s="707">
        <v>5.0999999999999997E-2</v>
      </c>
      <c r="Q635" s="714">
        <v>4.2000000000000003E-2</v>
      </c>
      <c r="R635" s="706">
        <v>5.3999999999999999E-2</v>
      </c>
      <c r="S635" s="706">
        <v>5.2999999999999999E-2</v>
      </c>
      <c r="T635" s="706">
        <v>4.7E-2</v>
      </c>
      <c r="U635" s="706">
        <v>4.2000000000000003E-2</v>
      </c>
      <c r="V635" s="706">
        <v>5.0999999999999997E-2</v>
      </c>
      <c r="W635" s="707">
        <v>2.5000000000000001E-2</v>
      </c>
      <c r="X635" s="739">
        <v>6.3E-2</v>
      </c>
    </row>
    <row r="636" spans="1:27" x14ac:dyDescent="0.2">
      <c r="A636" s="241" t="s">
        <v>1</v>
      </c>
      <c r="B636" s="825"/>
      <c r="C636" s="690">
        <f t="shared" ref="C636:X636" si="201">C633/C632*100-100</f>
        <v>7.9909706546275459</v>
      </c>
      <c r="D636" s="691">
        <f t="shared" si="201"/>
        <v>8.7358916478555386</v>
      </c>
      <c r="E636" s="691">
        <f t="shared" si="201"/>
        <v>12.483069977426624</v>
      </c>
      <c r="F636" s="691">
        <f t="shared" si="201"/>
        <v>-2.0541760722347533</v>
      </c>
      <c r="G636" s="691">
        <f t="shared" si="201"/>
        <v>13.02483069977427</v>
      </c>
      <c r="H636" s="691">
        <f t="shared" si="201"/>
        <v>13.90519187358916</v>
      </c>
      <c r="I636" s="692">
        <f t="shared" si="201"/>
        <v>20.20316027088036</v>
      </c>
      <c r="J636" s="690">
        <f t="shared" si="201"/>
        <v>4.604966139954854</v>
      </c>
      <c r="K636" s="691">
        <f t="shared" si="201"/>
        <v>7.3363431151241514</v>
      </c>
      <c r="L636" s="691">
        <f t="shared" si="201"/>
        <v>12.415349887133175</v>
      </c>
      <c r="M636" s="691">
        <f t="shared" si="201"/>
        <v>-0.85778781038374063</v>
      </c>
      <c r="N636" s="691">
        <f t="shared" si="201"/>
        <v>12.212189616252815</v>
      </c>
      <c r="O636" s="691">
        <f t="shared" si="201"/>
        <v>9.9322799097065513</v>
      </c>
      <c r="P636" s="692">
        <f t="shared" si="201"/>
        <v>19.77426636568849</v>
      </c>
      <c r="Q636" s="690">
        <f t="shared" si="201"/>
        <v>3.7471783295710992</v>
      </c>
      <c r="R636" s="691">
        <f t="shared" si="201"/>
        <v>7.2009029345372539</v>
      </c>
      <c r="S636" s="691">
        <f t="shared" si="201"/>
        <v>8.532731376975164</v>
      </c>
      <c r="T636" s="691">
        <f t="shared" si="201"/>
        <v>5.169300225733636</v>
      </c>
      <c r="U636" s="691">
        <f t="shared" si="201"/>
        <v>9.3905191873589189</v>
      </c>
      <c r="V636" s="691">
        <f t="shared" si="201"/>
        <v>7.9458239277652325</v>
      </c>
      <c r="W636" s="692">
        <f t="shared" si="201"/>
        <v>19.729119638826177</v>
      </c>
      <c r="X636" s="411">
        <f t="shared" si="201"/>
        <v>10.519187358916483</v>
      </c>
    </row>
    <row r="637" spans="1:27" ht="13.5" thickBot="1" x14ac:dyDescent="0.25">
      <c r="A637" s="231" t="s">
        <v>27</v>
      </c>
      <c r="B637" s="256"/>
      <c r="C637" s="220">
        <f>C633-C619</f>
        <v>89</v>
      </c>
      <c r="D637" s="221">
        <f t="shared" ref="D637:W637" si="202">D633-D619</f>
        <v>46</v>
      </c>
      <c r="E637" s="221">
        <f t="shared" si="202"/>
        <v>33</v>
      </c>
      <c r="F637" s="221">
        <f t="shared" si="202"/>
        <v>-11</v>
      </c>
      <c r="G637" s="221">
        <f t="shared" si="202"/>
        <v>110</v>
      </c>
      <c r="H637" s="221">
        <f t="shared" si="202"/>
        <v>-26</v>
      </c>
      <c r="I637" s="226">
        <f t="shared" si="202"/>
        <v>14</v>
      </c>
      <c r="J637" s="220">
        <f t="shared" si="202"/>
        <v>-40</v>
      </c>
      <c r="K637" s="221">
        <f t="shared" si="202"/>
        <v>-17</v>
      </c>
      <c r="L637" s="221">
        <f t="shared" si="202"/>
        <v>114</v>
      </c>
      <c r="M637" s="221">
        <f t="shared" si="202"/>
        <v>228</v>
      </c>
      <c r="N637" s="221">
        <f t="shared" si="202"/>
        <v>-63</v>
      </c>
      <c r="O637" s="221">
        <f t="shared" si="202"/>
        <v>-108</v>
      </c>
      <c r="P637" s="226">
        <f t="shared" si="202"/>
        <v>2</v>
      </c>
      <c r="Q637" s="220">
        <f t="shared" si="202"/>
        <v>11</v>
      </c>
      <c r="R637" s="221">
        <f t="shared" si="202"/>
        <v>38</v>
      </c>
      <c r="S637" s="221">
        <f t="shared" si="202"/>
        <v>-3</v>
      </c>
      <c r="T637" s="221">
        <f t="shared" si="202"/>
        <v>324</v>
      </c>
      <c r="U637" s="221">
        <f t="shared" si="202"/>
        <v>-89</v>
      </c>
      <c r="V637" s="221">
        <f t="shared" si="202"/>
        <v>-168</v>
      </c>
      <c r="W637" s="226">
        <f t="shared" si="202"/>
        <v>-44</v>
      </c>
      <c r="X637" s="370">
        <f>X633-X619</f>
        <v>7</v>
      </c>
    </row>
    <row r="638" spans="1:27" x14ac:dyDescent="0.2">
      <c r="A638" s="267" t="s">
        <v>52</v>
      </c>
      <c r="B638" s="267"/>
      <c r="C638" s="724">
        <v>49</v>
      </c>
      <c r="D638" s="725">
        <v>50</v>
      </c>
      <c r="E638" s="725">
        <v>50</v>
      </c>
      <c r="F638" s="725">
        <v>10</v>
      </c>
      <c r="G638" s="725">
        <v>50</v>
      </c>
      <c r="H638" s="725">
        <v>49</v>
      </c>
      <c r="I638" s="726">
        <v>49</v>
      </c>
      <c r="J638" s="727">
        <v>43</v>
      </c>
      <c r="K638" s="725">
        <v>44</v>
      </c>
      <c r="L638" s="725">
        <v>45</v>
      </c>
      <c r="M638" s="725">
        <v>11</v>
      </c>
      <c r="N638" s="725">
        <v>45</v>
      </c>
      <c r="O638" s="725">
        <v>44</v>
      </c>
      <c r="P638" s="728">
        <v>44</v>
      </c>
      <c r="Q638" s="719">
        <v>48</v>
      </c>
      <c r="R638" s="720">
        <v>48</v>
      </c>
      <c r="S638" s="720">
        <v>49</v>
      </c>
      <c r="T638" s="720">
        <v>9</v>
      </c>
      <c r="U638" s="720">
        <v>50</v>
      </c>
      <c r="V638" s="720">
        <v>49</v>
      </c>
      <c r="W638" s="721">
        <v>48</v>
      </c>
      <c r="X638" s="371">
        <f>SUM(C638:W638)</f>
        <v>884</v>
      </c>
      <c r="Y638" s="200" t="s">
        <v>56</v>
      </c>
      <c r="Z638" s="265">
        <f>X624-X638</f>
        <v>1</v>
      </c>
      <c r="AA638" s="306">
        <f>Z638/X624</f>
        <v>1.1299435028248588E-3</v>
      </c>
    </row>
    <row r="639" spans="1:27" x14ac:dyDescent="0.2">
      <c r="A639" s="267" t="s">
        <v>28</v>
      </c>
      <c r="B639" s="267"/>
      <c r="C639" s="218">
        <v>153</v>
      </c>
      <c r="D639" s="218">
        <v>153</v>
      </c>
      <c r="E639" s="269">
        <v>152.5</v>
      </c>
      <c r="F639" s="269">
        <v>153</v>
      </c>
      <c r="G639" s="269">
        <v>152</v>
      </c>
      <c r="H639" s="269">
        <v>151.5</v>
      </c>
      <c r="I639" s="269">
        <v>151.5</v>
      </c>
      <c r="J639" s="218">
        <v>153</v>
      </c>
      <c r="K639" s="218">
        <v>153</v>
      </c>
      <c r="L639" s="269">
        <v>152</v>
      </c>
      <c r="M639" s="269">
        <v>153</v>
      </c>
      <c r="N639" s="269">
        <v>151.5</v>
      </c>
      <c r="O639" s="269">
        <v>150.5</v>
      </c>
      <c r="P639" s="219">
        <v>150.5</v>
      </c>
      <c r="Q639" s="218">
        <v>153</v>
      </c>
      <c r="R639" s="218">
        <v>153</v>
      </c>
      <c r="S639" s="269">
        <v>152.5</v>
      </c>
      <c r="T639" s="269">
        <v>153</v>
      </c>
      <c r="U639" s="269">
        <v>152</v>
      </c>
      <c r="V639" s="269">
        <v>151.5</v>
      </c>
      <c r="W639" s="269">
        <v>151.5</v>
      </c>
      <c r="X639" s="331"/>
      <c r="Y639" s="200" t="s">
        <v>57</v>
      </c>
      <c r="Z639" s="200">
        <v>151.28</v>
      </c>
    </row>
    <row r="640" spans="1:27" ht="13.5" thickBot="1" x14ac:dyDescent="0.25">
      <c r="A640" s="268" t="s">
        <v>26</v>
      </c>
      <c r="B640" s="268"/>
      <c r="C640" s="550">
        <f>C639-C625</f>
        <v>1</v>
      </c>
      <c r="D640" s="551">
        <f t="shared" ref="D640:W640" si="203">D639-D625</f>
        <v>1</v>
      </c>
      <c r="E640" s="551">
        <f t="shared" si="203"/>
        <v>1</v>
      </c>
      <c r="F640" s="551">
        <f t="shared" si="203"/>
        <v>1</v>
      </c>
      <c r="G640" s="551">
        <f t="shared" si="203"/>
        <v>1</v>
      </c>
      <c r="H640" s="551">
        <f t="shared" si="203"/>
        <v>1</v>
      </c>
      <c r="I640" s="533">
        <f t="shared" si="203"/>
        <v>1</v>
      </c>
      <c r="J640" s="550">
        <f t="shared" si="203"/>
        <v>1</v>
      </c>
      <c r="K640" s="551">
        <f t="shared" si="203"/>
        <v>1</v>
      </c>
      <c r="L640" s="551">
        <f t="shared" si="203"/>
        <v>1</v>
      </c>
      <c r="M640" s="551">
        <f t="shared" si="203"/>
        <v>1</v>
      </c>
      <c r="N640" s="551">
        <f t="shared" si="203"/>
        <v>1</v>
      </c>
      <c r="O640" s="551">
        <f t="shared" si="203"/>
        <v>1</v>
      </c>
      <c r="P640" s="533">
        <f t="shared" si="203"/>
        <v>1</v>
      </c>
      <c r="Q640" s="550">
        <f t="shared" si="203"/>
        <v>1</v>
      </c>
      <c r="R640" s="551">
        <f t="shared" si="203"/>
        <v>1</v>
      </c>
      <c r="S640" s="551">
        <f t="shared" si="203"/>
        <v>1</v>
      </c>
      <c r="T640" s="551">
        <f t="shared" si="203"/>
        <v>1</v>
      </c>
      <c r="U640" s="551">
        <f t="shared" si="203"/>
        <v>1</v>
      </c>
      <c r="V640" s="551">
        <f t="shared" si="203"/>
        <v>1</v>
      </c>
      <c r="W640" s="533">
        <f t="shared" si="203"/>
        <v>1</v>
      </c>
      <c r="X640" s="333"/>
      <c r="Y640" s="200" t="s">
        <v>26</v>
      </c>
      <c r="Z640" s="200">
        <f>Z639-Z625</f>
        <v>-0.62000000000000455</v>
      </c>
    </row>
    <row r="643" spans="1:27" ht="13.5" thickBot="1" x14ac:dyDescent="0.25"/>
    <row r="644" spans="1:27" ht="13.5" thickBot="1" x14ac:dyDescent="0.25">
      <c r="A644" s="272" t="s">
        <v>264</v>
      </c>
      <c r="B644" s="230"/>
      <c r="C644" s="934" t="s">
        <v>53</v>
      </c>
      <c r="D644" s="935"/>
      <c r="E644" s="935"/>
      <c r="F644" s="935"/>
      <c r="G644" s="935"/>
      <c r="H644" s="935"/>
      <c r="I644" s="936"/>
      <c r="J644" s="934" t="s">
        <v>114</v>
      </c>
      <c r="K644" s="935"/>
      <c r="L644" s="935"/>
      <c r="M644" s="935"/>
      <c r="N644" s="935"/>
      <c r="O644" s="935"/>
      <c r="P644" s="936"/>
      <c r="Q644" s="934" t="s">
        <v>63</v>
      </c>
      <c r="R644" s="935"/>
      <c r="S644" s="935"/>
      <c r="T644" s="935"/>
      <c r="U644" s="935"/>
      <c r="V644" s="935"/>
      <c r="W644" s="936"/>
      <c r="X644" s="746" t="s">
        <v>0</v>
      </c>
      <c r="Y644" s="200">
        <v>230</v>
      </c>
    </row>
    <row r="645" spans="1:27" x14ac:dyDescent="0.2">
      <c r="A645" s="231" t="s">
        <v>54</v>
      </c>
      <c r="B645" s="267"/>
      <c r="C645" s="700">
        <v>1</v>
      </c>
      <c r="D645" s="701">
        <v>2</v>
      </c>
      <c r="E645" s="701">
        <v>3</v>
      </c>
      <c r="F645" s="701">
        <v>4</v>
      </c>
      <c r="G645" s="701">
        <v>5</v>
      </c>
      <c r="H645" s="701">
        <v>6</v>
      </c>
      <c r="I645" s="702">
        <v>7</v>
      </c>
      <c r="J645" s="700">
        <v>1</v>
      </c>
      <c r="K645" s="701">
        <v>2</v>
      </c>
      <c r="L645" s="701">
        <v>3</v>
      </c>
      <c r="M645" s="701">
        <v>4</v>
      </c>
      <c r="N645" s="701">
        <v>5</v>
      </c>
      <c r="O645" s="701">
        <v>6</v>
      </c>
      <c r="P645" s="702">
        <v>7</v>
      </c>
      <c r="Q645" s="700">
        <v>1</v>
      </c>
      <c r="R645" s="701">
        <v>2</v>
      </c>
      <c r="S645" s="701">
        <v>3</v>
      </c>
      <c r="T645" s="701">
        <v>4</v>
      </c>
      <c r="U645" s="701">
        <v>5</v>
      </c>
      <c r="V645" s="701">
        <v>6</v>
      </c>
      <c r="W645" s="702">
        <v>7</v>
      </c>
      <c r="X645" s="747"/>
    </row>
    <row r="646" spans="1:27" x14ac:dyDescent="0.2">
      <c r="A646" s="236" t="s">
        <v>3</v>
      </c>
      <c r="B646" s="236"/>
      <c r="C646" s="734">
        <v>4445</v>
      </c>
      <c r="D646" s="717">
        <v>4445</v>
      </c>
      <c r="E646" s="717">
        <v>4445</v>
      </c>
      <c r="F646" s="717">
        <v>4445</v>
      </c>
      <c r="G646" s="717">
        <v>4445</v>
      </c>
      <c r="H646" s="717">
        <v>4445</v>
      </c>
      <c r="I646" s="716">
        <v>4445</v>
      </c>
      <c r="J646" s="734">
        <v>4445</v>
      </c>
      <c r="K646" s="717">
        <v>4445</v>
      </c>
      <c r="L646" s="717">
        <v>4445</v>
      </c>
      <c r="M646" s="717">
        <v>4445</v>
      </c>
      <c r="N646" s="717">
        <v>4445</v>
      </c>
      <c r="O646" s="717">
        <v>4445</v>
      </c>
      <c r="P646" s="716">
        <v>4445</v>
      </c>
      <c r="Q646" s="734">
        <v>4445</v>
      </c>
      <c r="R646" s="717">
        <v>4445</v>
      </c>
      <c r="S646" s="717">
        <v>4445</v>
      </c>
      <c r="T646" s="717">
        <v>4445</v>
      </c>
      <c r="U646" s="717">
        <v>4445</v>
      </c>
      <c r="V646" s="717">
        <v>4445</v>
      </c>
      <c r="W646" s="716">
        <v>4445</v>
      </c>
      <c r="X646" s="716">
        <v>4445</v>
      </c>
      <c r="Y646" s="215">
        <f>X646-X632</f>
        <v>15</v>
      </c>
    </row>
    <row r="647" spans="1:27" x14ac:dyDescent="0.2">
      <c r="A647" s="241" t="s">
        <v>6</v>
      </c>
      <c r="B647" s="241"/>
      <c r="C647" s="300">
        <v>4629</v>
      </c>
      <c r="D647" s="301">
        <v>4756</v>
      </c>
      <c r="E647" s="301">
        <v>4843</v>
      </c>
      <c r="F647" s="301">
        <v>4661</v>
      </c>
      <c r="G647" s="301">
        <v>4891</v>
      </c>
      <c r="H647" s="301">
        <v>5060</v>
      </c>
      <c r="I647" s="394">
        <v>5368</v>
      </c>
      <c r="J647" s="300">
        <v>4666</v>
      </c>
      <c r="K647" s="301">
        <v>4815</v>
      </c>
      <c r="L647" s="301">
        <v>4962</v>
      </c>
      <c r="M647" s="301">
        <v>4116</v>
      </c>
      <c r="N647" s="301">
        <v>4938</v>
      </c>
      <c r="O647" s="301">
        <v>4913</v>
      </c>
      <c r="P647" s="394">
        <v>5177</v>
      </c>
      <c r="Q647" s="300">
        <v>4581</v>
      </c>
      <c r="R647" s="301">
        <v>4699</v>
      </c>
      <c r="S647" s="301">
        <v>4828</v>
      </c>
      <c r="T647" s="301">
        <v>4904</v>
      </c>
      <c r="U647" s="301">
        <v>4890</v>
      </c>
      <c r="V647" s="301">
        <v>5003</v>
      </c>
      <c r="W647" s="394">
        <v>5377</v>
      </c>
      <c r="X647" s="317">
        <v>4892</v>
      </c>
      <c r="Y647" s="215"/>
    </row>
    <row r="648" spans="1:27" x14ac:dyDescent="0.2">
      <c r="A648" s="231" t="s">
        <v>7</v>
      </c>
      <c r="B648" s="231"/>
      <c r="C648" s="302">
        <v>100</v>
      </c>
      <c r="D648" s="303">
        <v>91.7</v>
      </c>
      <c r="E648" s="304">
        <v>100</v>
      </c>
      <c r="F648" s="304">
        <v>100</v>
      </c>
      <c r="G648" s="304">
        <v>100</v>
      </c>
      <c r="H648" s="304">
        <v>100</v>
      </c>
      <c r="I648" s="395">
        <v>83.3</v>
      </c>
      <c r="J648" s="548">
        <v>100</v>
      </c>
      <c r="K648" s="304">
        <v>91.7</v>
      </c>
      <c r="L648" s="304">
        <v>100</v>
      </c>
      <c r="M648" s="304">
        <v>100</v>
      </c>
      <c r="N648" s="304">
        <v>91.7</v>
      </c>
      <c r="O648" s="304">
        <v>100</v>
      </c>
      <c r="P648" s="395">
        <v>100</v>
      </c>
      <c r="Q648" s="548">
        <v>100</v>
      </c>
      <c r="R648" s="304">
        <v>100</v>
      </c>
      <c r="S648" s="304">
        <v>91.7</v>
      </c>
      <c r="T648" s="304">
        <v>100</v>
      </c>
      <c r="U648" s="304">
        <v>100</v>
      </c>
      <c r="V648" s="304">
        <v>100</v>
      </c>
      <c r="W648" s="395">
        <v>100</v>
      </c>
      <c r="X648" s="248">
        <v>86.9</v>
      </c>
    </row>
    <row r="649" spans="1:27" ht="13.5" thickBot="1" x14ac:dyDescent="0.25">
      <c r="A649" s="231" t="s">
        <v>8</v>
      </c>
      <c r="B649" s="256"/>
      <c r="C649" s="679">
        <v>3.3000000000000002E-2</v>
      </c>
      <c r="D649" s="680">
        <v>5.2999999999999999E-2</v>
      </c>
      <c r="E649" s="706">
        <v>0.05</v>
      </c>
      <c r="F649" s="706">
        <v>6.7000000000000004E-2</v>
      </c>
      <c r="G649" s="706">
        <v>3.5000000000000003E-2</v>
      </c>
      <c r="H649" s="706">
        <v>2.4E-2</v>
      </c>
      <c r="I649" s="707">
        <v>7.6999999999999999E-2</v>
      </c>
      <c r="J649" s="714">
        <v>3.4000000000000002E-2</v>
      </c>
      <c r="K649" s="706">
        <v>5.1999999999999998E-2</v>
      </c>
      <c r="L649" s="706">
        <v>3.4000000000000002E-2</v>
      </c>
      <c r="M649" s="706">
        <v>5.8000000000000003E-2</v>
      </c>
      <c r="N649" s="706">
        <v>4.1000000000000002E-2</v>
      </c>
      <c r="O649" s="706">
        <v>5.3999999999999999E-2</v>
      </c>
      <c r="P649" s="707">
        <v>4.8000000000000001E-2</v>
      </c>
      <c r="Q649" s="714">
        <v>4.3999999999999997E-2</v>
      </c>
      <c r="R649" s="706">
        <v>3.4000000000000002E-2</v>
      </c>
      <c r="S649" s="706">
        <v>5.1999999999999998E-2</v>
      </c>
      <c r="T649" s="706">
        <v>0.06</v>
      </c>
      <c r="U649" s="706">
        <v>4.8000000000000001E-2</v>
      </c>
      <c r="V649" s="706">
        <v>4.2999999999999997E-2</v>
      </c>
      <c r="W649" s="707">
        <v>4.9000000000000002E-2</v>
      </c>
      <c r="X649" s="739">
        <v>6.7000000000000004E-2</v>
      </c>
    </row>
    <row r="650" spans="1:27" x14ac:dyDescent="0.2">
      <c r="A650" s="241" t="s">
        <v>1</v>
      </c>
      <c r="B650" s="825"/>
      <c r="C650" s="690">
        <f t="shared" ref="C650:X650" si="204">C647/C646*100-100</f>
        <v>4.139482564679426</v>
      </c>
      <c r="D650" s="691">
        <f t="shared" si="204"/>
        <v>6.996625421822273</v>
      </c>
      <c r="E650" s="691">
        <f t="shared" si="204"/>
        <v>8.953880764904369</v>
      </c>
      <c r="F650" s="691">
        <f t="shared" si="204"/>
        <v>4.8593925759279983</v>
      </c>
      <c r="G650" s="691">
        <f t="shared" si="204"/>
        <v>10.03374578177727</v>
      </c>
      <c r="H650" s="691">
        <f t="shared" si="204"/>
        <v>13.835770528683923</v>
      </c>
      <c r="I650" s="692">
        <f t="shared" si="204"/>
        <v>20.764904386951628</v>
      </c>
      <c r="J650" s="690">
        <f t="shared" si="204"/>
        <v>4.9718785151856082</v>
      </c>
      <c r="K650" s="691">
        <f t="shared" si="204"/>
        <v>8.3239595050618647</v>
      </c>
      <c r="L650" s="691">
        <f t="shared" si="204"/>
        <v>11.631046119235094</v>
      </c>
      <c r="M650" s="691">
        <f t="shared" si="204"/>
        <v>-7.4015748031496003</v>
      </c>
      <c r="N650" s="691">
        <f t="shared" si="204"/>
        <v>11.091113610798644</v>
      </c>
      <c r="O650" s="691">
        <f t="shared" si="204"/>
        <v>10.528683914510694</v>
      </c>
      <c r="P650" s="692">
        <f t="shared" si="204"/>
        <v>16.467941507311593</v>
      </c>
      <c r="Q650" s="690">
        <f t="shared" si="204"/>
        <v>3.0596175478065248</v>
      </c>
      <c r="R650" s="691">
        <f t="shared" si="204"/>
        <v>5.7142857142857224</v>
      </c>
      <c r="S650" s="691">
        <f t="shared" si="204"/>
        <v>8.6164229471316105</v>
      </c>
      <c r="T650" s="691">
        <f t="shared" si="204"/>
        <v>10.326209223847016</v>
      </c>
      <c r="U650" s="691">
        <f t="shared" si="204"/>
        <v>10.011248593925771</v>
      </c>
      <c r="V650" s="691">
        <f t="shared" si="204"/>
        <v>12.553430821147344</v>
      </c>
      <c r="W650" s="692">
        <f t="shared" si="204"/>
        <v>20.967379077615306</v>
      </c>
      <c r="X650" s="411">
        <f t="shared" si="204"/>
        <v>10.056242969628798</v>
      </c>
    </row>
    <row r="651" spans="1:27" ht="13.5" thickBot="1" x14ac:dyDescent="0.25">
      <c r="A651" s="231" t="s">
        <v>27</v>
      </c>
      <c r="B651" s="256"/>
      <c r="C651" s="220">
        <f>C647-C633</f>
        <v>-155</v>
      </c>
      <c r="D651" s="221">
        <f t="shared" ref="D651:W651" si="205">D647-D633</f>
        <v>-61</v>
      </c>
      <c r="E651" s="221">
        <f t="shared" si="205"/>
        <v>-140</v>
      </c>
      <c r="F651" s="221">
        <f t="shared" si="205"/>
        <v>322</v>
      </c>
      <c r="G651" s="221">
        <f t="shared" si="205"/>
        <v>-116</v>
      </c>
      <c r="H651" s="221">
        <f t="shared" si="205"/>
        <v>14</v>
      </c>
      <c r="I651" s="226">
        <f t="shared" si="205"/>
        <v>43</v>
      </c>
      <c r="J651" s="220">
        <f t="shared" si="205"/>
        <v>32</v>
      </c>
      <c r="K651" s="221">
        <f t="shared" si="205"/>
        <v>60</v>
      </c>
      <c r="L651" s="221">
        <f t="shared" si="205"/>
        <v>-18</v>
      </c>
      <c r="M651" s="221">
        <f t="shared" si="205"/>
        <v>-276</v>
      </c>
      <c r="N651" s="221">
        <f t="shared" si="205"/>
        <v>-33</v>
      </c>
      <c r="O651" s="221">
        <f t="shared" si="205"/>
        <v>43</v>
      </c>
      <c r="P651" s="226">
        <f t="shared" si="205"/>
        <v>-129</v>
      </c>
      <c r="Q651" s="220">
        <f t="shared" si="205"/>
        <v>-15</v>
      </c>
      <c r="R651" s="221">
        <f t="shared" si="205"/>
        <v>-50</v>
      </c>
      <c r="S651" s="221">
        <f t="shared" si="205"/>
        <v>20</v>
      </c>
      <c r="T651" s="221">
        <f t="shared" si="205"/>
        <v>245</v>
      </c>
      <c r="U651" s="221">
        <f t="shared" si="205"/>
        <v>44</v>
      </c>
      <c r="V651" s="221">
        <f t="shared" si="205"/>
        <v>221</v>
      </c>
      <c r="W651" s="226">
        <f t="shared" si="205"/>
        <v>73</v>
      </c>
      <c r="X651" s="370">
        <f>X647-X633</f>
        <v>-4</v>
      </c>
    </row>
    <row r="652" spans="1:27" x14ac:dyDescent="0.2">
      <c r="A652" s="267" t="s">
        <v>52</v>
      </c>
      <c r="B652" s="267"/>
      <c r="C652" s="724">
        <v>49</v>
      </c>
      <c r="D652" s="725">
        <v>50</v>
      </c>
      <c r="E652" s="725">
        <v>50</v>
      </c>
      <c r="F652" s="725">
        <v>10</v>
      </c>
      <c r="G652" s="725">
        <v>50</v>
      </c>
      <c r="H652" s="725">
        <v>49</v>
      </c>
      <c r="I652" s="726">
        <v>49</v>
      </c>
      <c r="J652" s="727">
        <v>43</v>
      </c>
      <c r="K652" s="725">
        <v>44</v>
      </c>
      <c r="L652" s="725">
        <v>45</v>
      </c>
      <c r="M652" s="725">
        <v>11</v>
      </c>
      <c r="N652" s="725">
        <v>45</v>
      </c>
      <c r="O652" s="725">
        <v>44</v>
      </c>
      <c r="P652" s="728">
        <v>44</v>
      </c>
      <c r="Q652" s="719">
        <v>48</v>
      </c>
      <c r="R652" s="720">
        <v>48</v>
      </c>
      <c r="S652" s="720">
        <v>49</v>
      </c>
      <c r="T652" s="720">
        <v>9</v>
      </c>
      <c r="U652" s="720">
        <v>50</v>
      </c>
      <c r="V652" s="720">
        <v>49</v>
      </c>
      <c r="W652" s="721">
        <v>48</v>
      </c>
      <c r="X652" s="371">
        <f>SUM(C652:W652)</f>
        <v>884</v>
      </c>
      <c r="Y652" s="200" t="s">
        <v>56</v>
      </c>
      <c r="Z652" s="265">
        <f>X638-X652</f>
        <v>0</v>
      </c>
      <c r="AA652" s="306">
        <f>Z652/X638</f>
        <v>0</v>
      </c>
    </row>
    <row r="653" spans="1:27" x14ac:dyDescent="0.2">
      <c r="A653" s="267" t="s">
        <v>28</v>
      </c>
      <c r="B653" s="267"/>
      <c r="C653" s="218">
        <v>153</v>
      </c>
      <c r="D653" s="218">
        <v>153</v>
      </c>
      <c r="E653" s="269">
        <v>152.5</v>
      </c>
      <c r="F653" s="269">
        <v>153</v>
      </c>
      <c r="G653" s="269">
        <v>152</v>
      </c>
      <c r="H653" s="269">
        <v>151.5</v>
      </c>
      <c r="I653" s="269">
        <v>151.5</v>
      </c>
      <c r="J653" s="218">
        <v>153</v>
      </c>
      <c r="K653" s="218">
        <v>153</v>
      </c>
      <c r="L653" s="269">
        <v>152</v>
      </c>
      <c r="M653" s="269">
        <v>153</v>
      </c>
      <c r="N653" s="269">
        <v>151.5</v>
      </c>
      <c r="O653" s="269">
        <v>150.5</v>
      </c>
      <c r="P653" s="219">
        <v>150.5</v>
      </c>
      <c r="Q653" s="218">
        <v>153</v>
      </c>
      <c r="R653" s="218">
        <v>153</v>
      </c>
      <c r="S653" s="269">
        <v>152.5</v>
      </c>
      <c r="T653" s="269">
        <v>153</v>
      </c>
      <c r="U653" s="269">
        <v>152</v>
      </c>
      <c r="V653" s="269">
        <v>151.5</v>
      </c>
      <c r="W653" s="269">
        <v>151.5</v>
      </c>
      <c r="X653" s="331"/>
      <c r="Y653" s="200" t="s">
        <v>57</v>
      </c>
      <c r="Z653" s="200">
        <v>152.15</v>
      </c>
    </row>
    <row r="654" spans="1:27" ht="13.5" thickBot="1" x14ac:dyDescent="0.25">
      <c r="A654" s="268" t="s">
        <v>26</v>
      </c>
      <c r="B654" s="268"/>
      <c r="C654" s="550">
        <f>C653-C639</f>
        <v>0</v>
      </c>
      <c r="D654" s="551">
        <f t="shared" ref="D654:W654" si="206">D653-D639</f>
        <v>0</v>
      </c>
      <c r="E654" s="551">
        <f t="shared" si="206"/>
        <v>0</v>
      </c>
      <c r="F654" s="551">
        <f t="shared" si="206"/>
        <v>0</v>
      </c>
      <c r="G654" s="551">
        <f t="shared" si="206"/>
        <v>0</v>
      </c>
      <c r="H654" s="551">
        <f t="shared" si="206"/>
        <v>0</v>
      </c>
      <c r="I654" s="533">
        <f t="shared" si="206"/>
        <v>0</v>
      </c>
      <c r="J654" s="550">
        <f t="shared" si="206"/>
        <v>0</v>
      </c>
      <c r="K654" s="551">
        <f t="shared" si="206"/>
        <v>0</v>
      </c>
      <c r="L654" s="551">
        <f t="shared" si="206"/>
        <v>0</v>
      </c>
      <c r="M654" s="551">
        <f t="shared" si="206"/>
        <v>0</v>
      </c>
      <c r="N654" s="551">
        <f t="shared" si="206"/>
        <v>0</v>
      </c>
      <c r="O654" s="551">
        <f t="shared" si="206"/>
        <v>0</v>
      </c>
      <c r="P654" s="533">
        <f t="shared" si="206"/>
        <v>0</v>
      </c>
      <c r="Q654" s="550">
        <f t="shared" si="206"/>
        <v>0</v>
      </c>
      <c r="R654" s="551">
        <f t="shared" si="206"/>
        <v>0</v>
      </c>
      <c r="S654" s="551">
        <f t="shared" si="206"/>
        <v>0</v>
      </c>
      <c r="T654" s="551">
        <f t="shared" si="206"/>
        <v>0</v>
      </c>
      <c r="U654" s="551">
        <f t="shared" si="206"/>
        <v>0</v>
      </c>
      <c r="V654" s="551">
        <f t="shared" si="206"/>
        <v>0</v>
      </c>
      <c r="W654" s="533">
        <f t="shared" si="206"/>
        <v>0</v>
      </c>
      <c r="X654" s="333"/>
      <c r="Y654" s="200" t="s">
        <v>26</v>
      </c>
      <c r="Z654" s="200">
        <f>Z653-Z639</f>
        <v>0.87000000000000455</v>
      </c>
    </row>
    <row r="656" spans="1:27" ht="13.5" thickBot="1" x14ac:dyDescent="0.25"/>
    <row r="657" spans="1:27" ht="13.5" thickBot="1" x14ac:dyDescent="0.25">
      <c r="A657" s="780">
        <v>45777</v>
      </c>
      <c r="B657" s="828"/>
    </row>
    <row r="658" spans="1:27" ht="13.5" thickBot="1" x14ac:dyDescent="0.25">
      <c r="A658" s="272" t="s">
        <v>267</v>
      </c>
      <c r="B658" s="230">
        <v>50</v>
      </c>
      <c r="C658" s="934" t="s">
        <v>53</v>
      </c>
      <c r="D658" s="935"/>
      <c r="E658" s="935"/>
      <c r="F658" s="935"/>
      <c r="G658" s="935"/>
      <c r="H658" s="935"/>
      <c r="I658" s="936"/>
      <c r="J658" s="934" t="s">
        <v>114</v>
      </c>
      <c r="K658" s="935"/>
      <c r="L658" s="935"/>
      <c r="M658" s="935"/>
      <c r="N658" s="935"/>
      <c r="O658" s="935"/>
      <c r="P658" s="936"/>
      <c r="Q658" s="934" t="s">
        <v>63</v>
      </c>
      <c r="R658" s="935"/>
      <c r="S658" s="935"/>
      <c r="T658" s="935"/>
      <c r="U658" s="935"/>
      <c r="V658" s="935"/>
      <c r="W658" s="936"/>
      <c r="X658" s="746" t="s">
        <v>0</v>
      </c>
    </row>
    <row r="659" spans="1:27" x14ac:dyDescent="0.2">
      <c r="A659" s="922" t="s">
        <v>54</v>
      </c>
      <c r="B659" s="923"/>
      <c r="C659" s="700">
        <v>1</v>
      </c>
      <c r="D659" s="701">
        <v>2</v>
      </c>
      <c r="E659" s="701">
        <v>3</v>
      </c>
      <c r="F659" s="701">
        <v>4</v>
      </c>
      <c r="G659" s="701">
        <v>5</v>
      </c>
      <c r="H659" s="701">
        <v>6</v>
      </c>
      <c r="I659" s="702">
        <v>7</v>
      </c>
      <c r="J659" s="700">
        <v>1</v>
      </c>
      <c r="K659" s="701">
        <v>2</v>
      </c>
      <c r="L659" s="701">
        <v>3</v>
      </c>
      <c r="M659" s="701">
        <v>4</v>
      </c>
      <c r="N659" s="701">
        <v>5</v>
      </c>
      <c r="O659" s="701">
        <v>6</v>
      </c>
      <c r="P659" s="702">
        <v>7</v>
      </c>
      <c r="Q659" s="700">
        <v>1</v>
      </c>
      <c r="R659" s="701">
        <v>2</v>
      </c>
      <c r="S659" s="701">
        <v>3</v>
      </c>
      <c r="T659" s="701">
        <v>4</v>
      </c>
      <c r="U659" s="701">
        <v>5</v>
      </c>
      <c r="V659" s="701">
        <v>6</v>
      </c>
      <c r="W659" s="702">
        <v>7</v>
      </c>
      <c r="X659" s="747"/>
    </row>
    <row r="660" spans="1:27" x14ac:dyDescent="0.2">
      <c r="A660" s="924" t="s">
        <v>3</v>
      </c>
      <c r="B660" s="925"/>
      <c r="C660" s="734">
        <v>4460</v>
      </c>
      <c r="D660" s="717">
        <v>4460</v>
      </c>
      <c r="E660" s="717">
        <v>4460</v>
      </c>
      <c r="F660" s="717">
        <v>4460</v>
      </c>
      <c r="G660" s="717">
        <v>4460</v>
      </c>
      <c r="H660" s="717">
        <v>4460</v>
      </c>
      <c r="I660" s="716">
        <v>4460</v>
      </c>
      <c r="J660" s="734">
        <v>4460</v>
      </c>
      <c r="K660" s="717">
        <v>4460</v>
      </c>
      <c r="L660" s="717">
        <v>4460</v>
      </c>
      <c r="M660" s="717">
        <v>4460</v>
      </c>
      <c r="N660" s="717">
        <v>4460</v>
      </c>
      <c r="O660" s="717">
        <v>4460</v>
      </c>
      <c r="P660" s="716">
        <v>4460</v>
      </c>
      <c r="Q660" s="734">
        <v>4460</v>
      </c>
      <c r="R660" s="717">
        <v>4460</v>
      </c>
      <c r="S660" s="717">
        <v>4460</v>
      </c>
      <c r="T660" s="717">
        <v>4460</v>
      </c>
      <c r="U660" s="717">
        <v>4460</v>
      </c>
      <c r="V660" s="717">
        <v>4460</v>
      </c>
      <c r="W660" s="716">
        <v>4460</v>
      </c>
      <c r="X660" s="716">
        <v>4460</v>
      </c>
      <c r="Y660" s="215">
        <f>X660-X646</f>
        <v>15</v>
      </c>
    </row>
    <row r="661" spans="1:27" x14ac:dyDescent="0.2">
      <c r="A661" s="926" t="s">
        <v>6</v>
      </c>
      <c r="B661" s="927"/>
      <c r="C661" s="300">
        <v>4687</v>
      </c>
      <c r="D661" s="301">
        <v>4787</v>
      </c>
      <c r="E661" s="301">
        <v>4954</v>
      </c>
      <c r="F661" s="301">
        <v>4850</v>
      </c>
      <c r="G661" s="301">
        <v>4818</v>
      </c>
      <c r="H661" s="301">
        <v>5066</v>
      </c>
      <c r="I661" s="394">
        <v>5356</v>
      </c>
      <c r="J661" s="300">
        <v>4669</v>
      </c>
      <c r="K661" s="301">
        <v>4729</v>
      </c>
      <c r="L661" s="301">
        <v>5011</v>
      </c>
      <c r="M661" s="301">
        <v>4089</v>
      </c>
      <c r="N661" s="301">
        <v>4989</v>
      </c>
      <c r="O661" s="301">
        <v>4964</v>
      </c>
      <c r="P661" s="394">
        <v>5240</v>
      </c>
      <c r="Q661" s="300">
        <v>4641</v>
      </c>
      <c r="R661" s="301">
        <v>4817</v>
      </c>
      <c r="S661" s="301">
        <v>4760</v>
      </c>
      <c r="T661" s="301">
        <v>4622</v>
      </c>
      <c r="U661" s="301">
        <v>4826</v>
      </c>
      <c r="V661" s="301">
        <v>4955</v>
      </c>
      <c r="W661" s="394">
        <v>5214</v>
      </c>
      <c r="X661" s="317">
        <v>4895</v>
      </c>
      <c r="Y661" s="215"/>
    </row>
    <row r="662" spans="1:27" x14ac:dyDescent="0.2">
      <c r="A662" s="928" t="s">
        <v>7</v>
      </c>
      <c r="B662" s="929"/>
      <c r="C662" s="302">
        <v>100</v>
      </c>
      <c r="D662" s="303">
        <v>100</v>
      </c>
      <c r="E662" s="304">
        <v>100</v>
      </c>
      <c r="F662" s="304">
        <v>100</v>
      </c>
      <c r="G662" s="304">
        <v>100</v>
      </c>
      <c r="H662" s="304">
        <v>100</v>
      </c>
      <c r="I662" s="395">
        <v>83.3</v>
      </c>
      <c r="J662" s="548">
        <v>100</v>
      </c>
      <c r="K662" s="304">
        <v>91.7</v>
      </c>
      <c r="L662" s="304">
        <v>100</v>
      </c>
      <c r="M662" s="304">
        <v>75</v>
      </c>
      <c r="N662" s="304">
        <v>100</v>
      </c>
      <c r="O662" s="304">
        <v>91.7</v>
      </c>
      <c r="P662" s="395">
        <v>100</v>
      </c>
      <c r="Q662" s="548">
        <v>100</v>
      </c>
      <c r="R662" s="304">
        <v>100</v>
      </c>
      <c r="S662" s="304">
        <v>91.7</v>
      </c>
      <c r="T662" s="304">
        <v>75</v>
      </c>
      <c r="U662" s="304">
        <v>100</v>
      </c>
      <c r="V662" s="304">
        <v>91.7</v>
      </c>
      <c r="W662" s="395">
        <v>91.7</v>
      </c>
      <c r="X662" s="248">
        <v>87.3</v>
      </c>
    </row>
    <row r="663" spans="1:27" ht="13.5" thickBot="1" x14ac:dyDescent="0.25">
      <c r="A663" s="907" t="s">
        <v>8</v>
      </c>
      <c r="B663" s="908"/>
      <c r="C663" s="679">
        <v>2.5000000000000001E-2</v>
      </c>
      <c r="D663" s="680">
        <v>0.05</v>
      </c>
      <c r="E663" s="706">
        <v>3.7999999999999999E-2</v>
      </c>
      <c r="F663" s="706">
        <v>6.7000000000000004E-2</v>
      </c>
      <c r="G663" s="706">
        <v>4.3999999999999997E-2</v>
      </c>
      <c r="H663" s="706">
        <v>1.9E-2</v>
      </c>
      <c r="I663" s="707">
        <v>7.5999999999999998E-2</v>
      </c>
      <c r="J663" s="714">
        <v>3.6999999999999998E-2</v>
      </c>
      <c r="K663" s="706">
        <v>0.06</v>
      </c>
      <c r="L663" s="706">
        <v>3.1E-2</v>
      </c>
      <c r="M663" s="706">
        <v>9.0999999999999998E-2</v>
      </c>
      <c r="N663" s="706">
        <v>4.2000000000000003E-2</v>
      </c>
      <c r="O663" s="706">
        <v>5.8000000000000003E-2</v>
      </c>
      <c r="P663" s="707">
        <v>0.05</v>
      </c>
      <c r="Q663" s="714">
        <v>4.7E-2</v>
      </c>
      <c r="R663" s="706">
        <v>3.6999999999999998E-2</v>
      </c>
      <c r="S663" s="706">
        <v>6.0999999999999999E-2</v>
      </c>
      <c r="T663" s="706">
        <v>8.5999999999999993E-2</v>
      </c>
      <c r="U663" s="706">
        <v>3.5000000000000003E-2</v>
      </c>
      <c r="V663" s="706">
        <v>4.5999999999999999E-2</v>
      </c>
      <c r="W663" s="707">
        <v>6.3E-2</v>
      </c>
      <c r="X663" s="739">
        <v>6.6000000000000003E-2</v>
      </c>
    </row>
    <row r="664" spans="1:27" x14ac:dyDescent="0.2">
      <c r="A664" s="909" t="s">
        <v>1</v>
      </c>
      <c r="B664" s="910"/>
      <c r="C664" s="690">
        <f t="shared" ref="C664:X664" si="207">C661/C660*100-100</f>
        <v>5.0896860986546955</v>
      </c>
      <c r="D664" s="691">
        <f t="shared" si="207"/>
        <v>7.3318385650224229</v>
      </c>
      <c r="E664" s="691">
        <f t="shared" si="207"/>
        <v>11.076233183856516</v>
      </c>
      <c r="F664" s="691">
        <f t="shared" si="207"/>
        <v>8.7443946188340789</v>
      </c>
      <c r="G664" s="691">
        <f t="shared" si="207"/>
        <v>8.0269058295964157</v>
      </c>
      <c r="H664" s="691">
        <f t="shared" si="207"/>
        <v>13.587443946188344</v>
      </c>
      <c r="I664" s="692">
        <f t="shared" si="207"/>
        <v>20.08968609865471</v>
      </c>
      <c r="J664" s="690">
        <f t="shared" si="207"/>
        <v>4.6860986547085304</v>
      </c>
      <c r="K664" s="691">
        <f t="shared" si="207"/>
        <v>6.0313901345291612</v>
      </c>
      <c r="L664" s="691">
        <f t="shared" si="207"/>
        <v>12.354260089686093</v>
      </c>
      <c r="M664" s="691">
        <f t="shared" si="207"/>
        <v>-8.3183856502242151</v>
      </c>
      <c r="N664" s="691">
        <f t="shared" si="207"/>
        <v>11.860986547085204</v>
      </c>
      <c r="O664" s="691">
        <f t="shared" si="207"/>
        <v>11.300448430493276</v>
      </c>
      <c r="P664" s="692">
        <f t="shared" si="207"/>
        <v>17.488789237668172</v>
      </c>
      <c r="Q664" s="690">
        <f t="shared" si="207"/>
        <v>4.0582959641255627</v>
      </c>
      <c r="R664" s="691">
        <f t="shared" si="207"/>
        <v>8.0044843049327454</v>
      </c>
      <c r="S664" s="691">
        <f t="shared" si="207"/>
        <v>6.7264573991031398</v>
      </c>
      <c r="T664" s="691">
        <f t="shared" si="207"/>
        <v>3.6322869955156989</v>
      </c>
      <c r="U664" s="691">
        <f t="shared" si="207"/>
        <v>8.2062780269058351</v>
      </c>
      <c r="V664" s="691">
        <f t="shared" si="207"/>
        <v>11.098654708520186</v>
      </c>
      <c r="W664" s="692">
        <f t="shared" si="207"/>
        <v>16.905829596412559</v>
      </c>
      <c r="X664" s="411">
        <f t="shared" si="207"/>
        <v>9.7533632286995555</v>
      </c>
    </row>
    <row r="665" spans="1:27" ht="13.5" thickBot="1" x14ac:dyDescent="0.25">
      <c r="A665" s="907" t="s">
        <v>27</v>
      </c>
      <c r="B665" s="908"/>
      <c r="C665" s="220">
        <f>C661-C647</f>
        <v>58</v>
      </c>
      <c r="D665" s="221">
        <f t="shared" ref="D665:W665" si="208">D661-D647</f>
        <v>31</v>
      </c>
      <c r="E665" s="221">
        <f t="shared" si="208"/>
        <v>111</v>
      </c>
      <c r="F665" s="221">
        <f t="shared" si="208"/>
        <v>189</v>
      </c>
      <c r="G665" s="221">
        <f t="shared" si="208"/>
        <v>-73</v>
      </c>
      <c r="H665" s="221">
        <f t="shared" si="208"/>
        <v>6</v>
      </c>
      <c r="I665" s="226">
        <f t="shared" si="208"/>
        <v>-12</v>
      </c>
      <c r="J665" s="220">
        <f t="shared" si="208"/>
        <v>3</v>
      </c>
      <c r="K665" s="221">
        <f t="shared" si="208"/>
        <v>-86</v>
      </c>
      <c r="L665" s="221">
        <f t="shared" si="208"/>
        <v>49</v>
      </c>
      <c r="M665" s="221">
        <f t="shared" si="208"/>
        <v>-27</v>
      </c>
      <c r="N665" s="221">
        <f t="shared" si="208"/>
        <v>51</v>
      </c>
      <c r="O665" s="221">
        <f t="shared" si="208"/>
        <v>51</v>
      </c>
      <c r="P665" s="226">
        <f t="shared" si="208"/>
        <v>63</v>
      </c>
      <c r="Q665" s="220">
        <f t="shared" si="208"/>
        <v>60</v>
      </c>
      <c r="R665" s="221">
        <f t="shared" si="208"/>
        <v>118</v>
      </c>
      <c r="S665" s="221">
        <f t="shared" si="208"/>
        <v>-68</v>
      </c>
      <c r="T665" s="221">
        <f t="shared" si="208"/>
        <v>-282</v>
      </c>
      <c r="U665" s="221">
        <f t="shared" si="208"/>
        <v>-64</v>
      </c>
      <c r="V665" s="221">
        <f t="shared" si="208"/>
        <v>-48</v>
      </c>
      <c r="W665" s="226">
        <f t="shared" si="208"/>
        <v>-163</v>
      </c>
      <c r="X665" s="370">
        <f>X661-X647</f>
        <v>3</v>
      </c>
    </row>
    <row r="666" spans="1:27" x14ac:dyDescent="0.2">
      <c r="A666" s="915" t="s">
        <v>52</v>
      </c>
      <c r="B666" s="916"/>
      <c r="C666" s="724">
        <v>49</v>
      </c>
      <c r="D666" s="725">
        <v>50</v>
      </c>
      <c r="E666" s="725">
        <v>50</v>
      </c>
      <c r="F666" s="725">
        <v>9</v>
      </c>
      <c r="G666" s="725">
        <v>50</v>
      </c>
      <c r="H666" s="725">
        <v>49</v>
      </c>
      <c r="I666" s="726">
        <v>49</v>
      </c>
      <c r="J666" s="727">
        <v>43</v>
      </c>
      <c r="K666" s="725">
        <v>44</v>
      </c>
      <c r="L666" s="725">
        <v>45</v>
      </c>
      <c r="M666" s="725">
        <v>11</v>
      </c>
      <c r="N666" s="725">
        <v>45</v>
      </c>
      <c r="O666" s="725">
        <v>44</v>
      </c>
      <c r="P666" s="728">
        <v>44</v>
      </c>
      <c r="Q666" s="719">
        <v>48</v>
      </c>
      <c r="R666" s="720">
        <v>48</v>
      </c>
      <c r="S666" s="720">
        <v>49</v>
      </c>
      <c r="T666" s="720">
        <v>8</v>
      </c>
      <c r="U666" s="720">
        <v>50</v>
      </c>
      <c r="V666" s="720">
        <v>49</v>
      </c>
      <c r="W666" s="721">
        <v>48</v>
      </c>
      <c r="X666" s="371">
        <f>SUM(C666:W666)</f>
        <v>882</v>
      </c>
      <c r="Y666" s="200" t="s">
        <v>56</v>
      </c>
      <c r="Z666" s="265">
        <f>X652-X666</f>
        <v>2</v>
      </c>
      <c r="AA666" s="306">
        <f>Z666/X652</f>
        <v>2.2624434389140274E-3</v>
      </c>
    </row>
    <row r="667" spans="1:27" x14ac:dyDescent="0.2">
      <c r="A667" s="915" t="s">
        <v>28</v>
      </c>
      <c r="B667" s="916"/>
      <c r="C667" s="218">
        <v>153</v>
      </c>
      <c r="D667" s="218">
        <v>153</v>
      </c>
      <c r="E667" s="269">
        <v>152.5</v>
      </c>
      <c r="F667" s="269">
        <v>153</v>
      </c>
      <c r="G667" s="269">
        <v>152</v>
      </c>
      <c r="H667" s="269">
        <v>151.5</v>
      </c>
      <c r="I667" s="269">
        <v>151.5</v>
      </c>
      <c r="J667" s="218">
        <v>153</v>
      </c>
      <c r="K667" s="218">
        <v>153</v>
      </c>
      <c r="L667" s="269">
        <v>152</v>
      </c>
      <c r="M667" s="269">
        <v>153</v>
      </c>
      <c r="N667" s="269">
        <v>151.5</v>
      </c>
      <c r="O667" s="269">
        <v>150.5</v>
      </c>
      <c r="P667" s="219">
        <v>150.5</v>
      </c>
      <c r="Q667" s="218">
        <v>153</v>
      </c>
      <c r="R667" s="218">
        <v>153</v>
      </c>
      <c r="S667" s="269">
        <v>152.5</v>
      </c>
      <c r="T667" s="269">
        <v>153</v>
      </c>
      <c r="U667" s="269">
        <v>152</v>
      </c>
      <c r="V667" s="269">
        <v>151.5</v>
      </c>
      <c r="W667" s="269">
        <v>151.5</v>
      </c>
      <c r="X667" s="749">
        <f>AVERAGE(C667:W667)</f>
        <v>152.21428571428572</v>
      </c>
      <c r="Y667" s="200" t="s">
        <v>57</v>
      </c>
      <c r="Z667" s="200">
        <v>152.49</v>
      </c>
    </row>
    <row r="668" spans="1:27" ht="13.5" thickBot="1" x14ac:dyDescent="0.25">
      <c r="A668" s="917" t="s">
        <v>26</v>
      </c>
      <c r="B668" s="918"/>
      <c r="C668" s="550">
        <f>C667-C653</f>
        <v>0</v>
      </c>
      <c r="D668" s="551">
        <f t="shared" ref="D668:W668" si="209">D667-D653</f>
        <v>0</v>
      </c>
      <c r="E668" s="551">
        <f t="shared" si="209"/>
        <v>0</v>
      </c>
      <c r="F668" s="551">
        <f t="shared" si="209"/>
        <v>0</v>
      </c>
      <c r="G668" s="551">
        <f t="shared" si="209"/>
        <v>0</v>
      </c>
      <c r="H668" s="551">
        <f t="shared" si="209"/>
        <v>0</v>
      </c>
      <c r="I668" s="533">
        <f t="shared" si="209"/>
        <v>0</v>
      </c>
      <c r="J668" s="550">
        <f t="shared" si="209"/>
        <v>0</v>
      </c>
      <c r="K668" s="551">
        <f t="shared" si="209"/>
        <v>0</v>
      </c>
      <c r="L668" s="551">
        <f t="shared" si="209"/>
        <v>0</v>
      </c>
      <c r="M668" s="551">
        <f t="shared" si="209"/>
        <v>0</v>
      </c>
      <c r="N668" s="551">
        <f t="shared" si="209"/>
        <v>0</v>
      </c>
      <c r="O668" s="551">
        <f t="shared" si="209"/>
        <v>0</v>
      </c>
      <c r="P668" s="533">
        <f t="shared" si="209"/>
        <v>0</v>
      </c>
      <c r="Q668" s="550">
        <f t="shared" si="209"/>
        <v>0</v>
      </c>
      <c r="R668" s="551">
        <f t="shared" si="209"/>
        <v>0</v>
      </c>
      <c r="S668" s="551">
        <f t="shared" si="209"/>
        <v>0</v>
      </c>
      <c r="T668" s="551">
        <f t="shared" si="209"/>
        <v>0</v>
      </c>
      <c r="U668" s="551">
        <f t="shared" si="209"/>
        <v>0</v>
      </c>
      <c r="V668" s="551">
        <f t="shared" si="209"/>
        <v>0</v>
      </c>
      <c r="W668" s="533">
        <f t="shared" si="209"/>
        <v>0</v>
      </c>
      <c r="X668" s="333"/>
      <c r="Y668" s="200" t="s">
        <v>26</v>
      </c>
      <c r="Z668" s="200">
        <f>Z667-Z653</f>
        <v>0.34000000000000341</v>
      </c>
    </row>
    <row r="670" spans="1:27" ht="13.5" thickBot="1" x14ac:dyDescent="0.25"/>
    <row r="671" spans="1:27" ht="13.5" thickBot="1" x14ac:dyDescent="0.25">
      <c r="A671" s="780">
        <f>A657+7</f>
        <v>45784</v>
      </c>
      <c r="B671" s="828"/>
      <c r="C671" s="779">
        <f>C676/C682</f>
        <v>0.24489795918367346</v>
      </c>
      <c r="D671" s="779">
        <f t="shared" ref="D671:W671" si="210">D676/D682</f>
        <v>0.24</v>
      </c>
      <c r="E671" s="779">
        <f t="shared" si="210"/>
        <v>0.24</v>
      </c>
      <c r="F671" s="779">
        <f t="shared" si="210"/>
        <v>0.375</v>
      </c>
      <c r="G671" s="779">
        <f t="shared" si="210"/>
        <v>0.24</v>
      </c>
      <c r="H671" s="779">
        <f t="shared" si="210"/>
        <v>0.24489795918367346</v>
      </c>
      <c r="I671" s="779">
        <f t="shared" si="210"/>
        <v>0.24489795918367346</v>
      </c>
      <c r="J671" s="779">
        <f t="shared" si="210"/>
        <v>0.23255813953488372</v>
      </c>
      <c r="K671" s="779">
        <f t="shared" si="210"/>
        <v>0.22727272727272727</v>
      </c>
      <c r="L671" s="779">
        <f t="shared" si="210"/>
        <v>0.22222222222222221</v>
      </c>
      <c r="M671" s="779">
        <f t="shared" si="210"/>
        <v>0.45454545454545453</v>
      </c>
      <c r="N671" s="779">
        <f t="shared" si="210"/>
        <v>0.22222222222222221</v>
      </c>
      <c r="O671" s="779">
        <f t="shared" si="210"/>
        <v>0.22727272727272727</v>
      </c>
      <c r="P671" s="779">
        <f t="shared" si="210"/>
        <v>0.22727272727272727</v>
      </c>
      <c r="Q671" s="779">
        <f t="shared" si="210"/>
        <v>0.22916666666666666</v>
      </c>
      <c r="R671" s="779">
        <f t="shared" si="210"/>
        <v>0.22916666666666666</v>
      </c>
      <c r="S671" s="779">
        <f t="shared" si="210"/>
        <v>0.22448979591836735</v>
      </c>
      <c r="T671" s="779">
        <f t="shared" si="210"/>
        <v>0.375</v>
      </c>
      <c r="U671" s="779">
        <f t="shared" si="210"/>
        <v>0.22</v>
      </c>
      <c r="V671" s="779">
        <f t="shared" si="210"/>
        <v>0.22448979591836735</v>
      </c>
      <c r="W671" s="779">
        <f t="shared" si="210"/>
        <v>0.22916666666666666</v>
      </c>
    </row>
    <row r="672" spans="1:27" ht="13.5" thickBot="1" x14ac:dyDescent="0.25">
      <c r="A672" s="230" t="s">
        <v>268</v>
      </c>
      <c r="B672" s="854">
        <f>B658+1</f>
        <v>51</v>
      </c>
      <c r="C672" s="934" t="s">
        <v>53</v>
      </c>
      <c r="D672" s="935"/>
      <c r="E672" s="935"/>
      <c r="F672" s="935"/>
      <c r="G672" s="935"/>
      <c r="H672" s="935"/>
      <c r="I672" s="936"/>
      <c r="J672" s="934" t="s">
        <v>114</v>
      </c>
      <c r="K672" s="935"/>
      <c r="L672" s="935"/>
      <c r="M672" s="935"/>
      <c r="N672" s="935"/>
      <c r="O672" s="935"/>
      <c r="P672" s="936"/>
      <c r="Q672" s="934" t="s">
        <v>63</v>
      </c>
      <c r="R672" s="935"/>
      <c r="S672" s="935"/>
      <c r="T672" s="935"/>
      <c r="U672" s="935"/>
      <c r="V672" s="935"/>
      <c r="W672" s="936"/>
      <c r="X672" s="766" t="s">
        <v>0</v>
      </c>
      <c r="Y672" s="757"/>
      <c r="Z672" s="757"/>
      <c r="AA672" s="757"/>
    </row>
    <row r="673" spans="1:27" x14ac:dyDescent="0.2">
      <c r="A673" s="1048" t="s">
        <v>54</v>
      </c>
      <c r="B673" s="1049"/>
      <c r="C673" s="700">
        <v>1</v>
      </c>
      <c r="D673" s="701">
        <v>2</v>
      </c>
      <c r="E673" s="701">
        <v>3</v>
      </c>
      <c r="F673" s="701">
        <v>4</v>
      </c>
      <c r="G673" s="701">
        <v>5</v>
      </c>
      <c r="H673" s="701">
        <v>6</v>
      </c>
      <c r="I673" s="702">
        <v>7</v>
      </c>
      <c r="J673" s="700">
        <v>1</v>
      </c>
      <c r="K673" s="701">
        <v>2</v>
      </c>
      <c r="L673" s="701">
        <v>3</v>
      </c>
      <c r="M673" s="701">
        <v>4</v>
      </c>
      <c r="N673" s="701">
        <v>5</v>
      </c>
      <c r="O673" s="701">
        <v>6</v>
      </c>
      <c r="P673" s="702">
        <v>7</v>
      </c>
      <c r="Q673" s="700">
        <v>1</v>
      </c>
      <c r="R673" s="701">
        <v>2</v>
      </c>
      <c r="S673" s="701">
        <v>3</v>
      </c>
      <c r="T673" s="701">
        <v>4</v>
      </c>
      <c r="U673" s="701">
        <v>5</v>
      </c>
      <c r="V673" s="701">
        <v>6</v>
      </c>
      <c r="W673" s="702">
        <v>7</v>
      </c>
      <c r="X673" s="767"/>
      <c r="Y673" s="757"/>
      <c r="Z673" s="757"/>
      <c r="AA673" s="757"/>
    </row>
    <row r="674" spans="1:27" x14ac:dyDescent="0.2">
      <c r="A674" s="1050" t="s">
        <v>3</v>
      </c>
      <c r="B674" s="1051"/>
      <c r="C674" s="734">
        <v>4475</v>
      </c>
      <c r="D674" s="717">
        <v>4475</v>
      </c>
      <c r="E674" s="717">
        <v>4475</v>
      </c>
      <c r="F674" s="717">
        <v>4475</v>
      </c>
      <c r="G674" s="717">
        <v>4475</v>
      </c>
      <c r="H674" s="717">
        <v>4475</v>
      </c>
      <c r="I674" s="716">
        <v>4475</v>
      </c>
      <c r="J674" s="734">
        <v>4475</v>
      </c>
      <c r="K674" s="717">
        <v>4475</v>
      </c>
      <c r="L674" s="717">
        <v>4475</v>
      </c>
      <c r="M674" s="717">
        <v>4475</v>
      </c>
      <c r="N674" s="717">
        <v>4475</v>
      </c>
      <c r="O674" s="717">
        <v>4475</v>
      </c>
      <c r="P674" s="716">
        <v>4475</v>
      </c>
      <c r="Q674" s="734">
        <v>4475</v>
      </c>
      <c r="R674" s="717">
        <v>4475</v>
      </c>
      <c r="S674" s="717">
        <v>4475</v>
      </c>
      <c r="T674" s="717">
        <v>4475</v>
      </c>
      <c r="U674" s="717">
        <v>4475</v>
      </c>
      <c r="V674" s="717">
        <v>4475</v>
      </c>
      <c r="W674" s="716">
        <v>4475</v>
      </c>
      <c r="X674" s="716">
        <v>4475</v>
      </c>
      <c r="Y674" s="215">
        <f>X674-X660</f>
        <v>15</v>
      </c>
      <c r="Z674" s="757"/>
      <c r="AA674" s="757"/>
    </row>
    <row r="675" spans="1:27" s="768" customFormat="1" ht="12.75" hidden="1" customHeight="1" x14ac:dyDescent="0.2">
      <c r="A675" s="1050" t="s">
        <v>4</v>
      </c>
      <c r="B675" s="1051"/>
      <c r="C675" s="774">
        <v>56415</v>
      </c>
      <c r="D675" s="775">
        <v>58127</v>
      </c>
      <c r="E675" s="775">
        <v>57956</v>
      </c>
      <c r="F675" s="775">
        <v>14748</v>
      </c>
      <c r="G675" s="775">
        <v>60517</v>
      </c>
      <c r="H675" s="775">
        <v>60701</v>
      </c>
      <c r="I675" s="776">
        <v>65366</v>
      </c>
      <c r="J675" s="774">
        <v>47066</v>
      </c>
      <c r="K675" s="775">
        <v>48815</v>
      </c>
      <c r="L675" s="775">
        <v>50815</v>
      </c>
      <c r="M675" s="775">
        <v>21349</v>
      </c>
      <c r="N675" s="775">
        <v>49163</v>
      </c>
      <c r="O675" s="775">
        <v>50045</v>
      </c>
      <c r="P675" s="776">
        <v>52501</v>
      </c>
      <c r="Q675" s="774">
        <v>52016</v>
      </c>
      <c r="R675" s="775">
        <v>53448</v>
      </c>
      <c r="S675" s="775">
        <v>54473</v>
      </c>
      <c r="T675" s="775">
        <v>14220</v>
      </c>
      <c r="U675" s="775">
        <v>53509</v>
      </c>
      <c r="V675" s="775">
        <v>56825</v>
      </c>
      <c r="W675" s="776">
        <v>58622</v>
      </c>
      <c r="X675" s="729">
        <f>SUM(C675:W675)</f>
        <v>1036697</v>
      </c>
      <c r="Y675" s="215"/>
    </row>
    <row r="676" spans="1:27" s="768" customFormat="1" ht="12.75" hidden="1" customHeight="1" x14ac:dyDescent="0.2">
      <c r="A676" s="1050" t="s">
        <v>266</v>
      </c>
      <c r="B676" s="1051"/>
      <c r="C676" s="774">
        <v>12</v>
      </c>
      <c r="D676" s="775">
        <v>12</v>
      </c>
      <c r="E676" s="775">
        <v>12</v>
      </c>
      <c r="F676" s="775">
        <v>3</v>
      </c>
      <c r="G676" s="775">
        <v>12</v>
      </c>
      <c r="H676" s="775">
        <v>12</v>
      </c>
      <c r="I676" s="776">
        <v>12</v>
      </c>
      <c r="J676" s="774">
        <v>10</v>
      </c>
      <c r="K676" s="775">
        <v>10</v>
      </c>
      <c r="L676" s="775">
        <v>10</v>
      </c>
      <c r="M676" s="775">
        <v>5</v>
      </c>
      <c r="N676" s="775">
        <v>10</v>
      </c>
      <c r="O676" s="775">
        <v>10</v>
      </c>
      <c r="P676" s="776">
        <v>10</v>
      </c>
      <c r="Q676" s="774">
        <v>11</v>
      </c>
      <c r="R676" s="775">
        <v>11</v>
      </c>
      <c r="S676" s="775">
        <v>11</v>
      </c>
      <c r="T676" s="775">
        <v>3</v>
      </c>
      <c r="U676" s="775">
        <v>11</v>
      </c>
      <c r="V676" s="775">
        <v>11</v>
      </c>
      <c r="W676" s="776">
        <v>11</v>
      </c>
      <c r="X676" s="729">
        <f>SUM(C676:W676)</f>
        <v>209</v>
      </c>
      <c r="Y676" s="215"/>
    </row>
    <row r="677" spans="1:27" x14ac:dyDescent="0.2">
      <c r="A677" s="1044" t="s">
        <v>6</v>
      </c>
      <c r="B677" s="1045"/>
      <c r="C677" s="300">
        <v>4701</v>
      </c>
      <c r="D677" s="301">
        <v>4844</v>
      </c>
      <c r="E677" s="301">
        <v>4830</v>
      </c>
      <c r="F677" s="301">
        <v>4916</v>
      </c>
      <c r="G677" s="301">
        <v>5043</v>
      </c>
      <c r="H677" s="301">
        <v>5058</v>
      </c>
      <c r="I677" s="394">
        <v>5447</v>
      </c>
      <c r="J677" s="300">
        <v>4707</v>
      </c>
      <c r="K677" s="301">
        <v>4882</v>
      </c>
      <c r="L677" s="301">
        <v>5082</v>
      </c>
      <c r="M677" s="301">
        <v>4270</v>
      </c>
      <c r="N677" s="301">
        <v>4916</v>
      </c>
      <c r="O677" s="301">
        <v>5004</v>
      </c>
      <c r="P677" s="394">
        <v>5250</v>
      </c>
      <c r="Q677" s="300">
        <v>4729</v>
      </c>
      <c r="R677" s="301">
        <v>4859</v>
      </c>
      <c r="S677" s="301">
        <v>4952</v>
      </c>
      <c r="T677" s="301">
        <v>4740</v>
      </c>
      <c r="U677" s="301">
        <v>4864</v>
      </c>
      <c r="V677" s="301">
        <v>5166</v>
      </c>
      <c r="W677" s="394">
        <v>5329</v>
      </c>
      <c r="X677" s="317">
        <v>4960</v>
      </c>
      <c r="Y677" s="215"/>
      <c r="Z677" s="757"/>
      <c r="AA677" s="757"/>
    </row>
    <row r="678" spans="1:27" x14ac:dyDescent="0.2">
      <c r="A678" s="1042" t="s">
        <v>7</v>
      </c>
      <c r="B678" s="1043"/>
      <c r="C678" s="302">
        <v>100</v>
      </c>
      <c r="D678" s="303">
        <v>100</v>
      </c>
      <c r="E678" s="304">
        <v>91.7</v>
      </c>
      <c r="F678" s="304">
        <v>100</v>
      </c>
      <c r="G678" s="304">
        <v>100</v>
      </c>
      <c r="H678" s="304">
        <v>100</v>
      </c>
      <c r="I678" s="395">
        <v>91.7</v>
      </c>
      <c r="J678" s="548">
        <v>100</v>
      </c>
      <c r="K678" s="304">
        <v>90</v>
      </c>
      <c r="L678" s="304">
        <v>100</v>
      </c>
      <c r="M678" s="304">
        <v>100</v>
      </c>
      <c r="N678" s="304">
        <v>100</v>
      </c>
      <c r="O678" s="304">
        <v>90</v>
      </c>
      <c r="P678" s="395">
        <v>100</v>
      </c>
      <c r="Q678" s="548">
        <v>90.9</v>
      </c>
      <c r="R678" s="304">
        <v>100</v>
      </c>
      <c r="S678" s="304">
        <v>90.9</v>
      </c>
      <c r="T678" s="304">
        <v>100</v>
      </c>
      <c r="U678" s="304">
        <v>100</v>
      </c>
      <c r="V678" s="304">
        <v>100</v>
      </c>
      <c r="W678" s="395">
        <v>100</v>
      </c>
      <c r="X678" s="248">
        <v>87.6</v>
      </c>
      <c r="Y678" s="757"/>
      <c r="Z678" s="757"/>
      <c r="AA678" s="757"/>
    </row>
    <row r="679" spans="1:27" ht="13.5" thickBot="1" x14ac:dyDescent="0.25">
      <c r="A679" s="1042" t="s">
        <v>8</v>
      </c>
      <c r="B679" s="1043"/>
      <c r="C679" s="679">
        <v>0.04</v>
      </c>
      <c r="D679" s="680">
        <v>3.5999999999999997E-2</v>
      </c>
      <c r="E679" s="706">
        <v>6.3E-2</v>
      </c>
      <c r="F679" s="706">
        <v>6.2E-2</v>
      </c>
      <c r="G679" s="706">
        <v>2.7E-2</v>
      </c>
      <c r="H679" s="706">
        <v>4.1000000000000002E-2</v>
      </c>
      <c r="I679" s="707">
        <v>7.6999999999999999E-2</v>
      </c>
      <c r="J679" s="714">
        <v>2.9000000000000001E-2</v>
      </c>
      <c r="K679" s="706">
        <v>6.4000000000000001E-2</v>
      </c>
      <c r="L679" s="706">
        <v>2.5000000000000001E-2</v>
      </c>
      <c r="M679" s="706">
        <v>7.3999999999999996E-2</v>
      </c>
      <c r="N679" s="706">
        <v>4.2000000000000003E-2</v>
      </c>
      <c r="O679" s="706">
        <v>0.05</v>
      </c>
      <c r="P679" s="707">
        <v>5.2999999999999999E-2</v>
      </c>
      <c r="Q679" s="714">
        <v>5.5E-2</v>
      </c>
      <c r="R679" s="706">
        <v>3.1E-2</v>
      </c>
      <c r="S679" s="706">
        <v>5.7000000000000002E-2</v>
      </c>
      <c r="T679" s="706">
        <v>6.7000000000000004E-2</v>
      </c>
      <c r="U679" s="706">
        <v>3.7999999999999999E-2</v>
      </c>
      <c r="V679" s="706">
        <v>3.6999999999999998E-2</v>
      </c>
      <c r="W679" s="707">
        <v>0.05</v>
      </c>
      <c r="X679" s="739">
        <v>6.6000000000000003E-2</v>
      </c>
      <c r="Y679" s="757"/>
      <c r="Z679" s="757"/>
      <c r="AA679" s="757"/>
    </row>
    <row r="680" spans="1:27" x14ac:dyDescent="0.2">
      <c r="A680" s="1044" t="s">
        <v>1</v>
      </c>
      <c r="B680" s="1045"/>
      <c r="C680" s="690">
        <f t="shared" ref="C680:X680" si="211">C677/C674*100-100</f>
        <v>5.0502793296089266</v>
      </c>
      <c r="D680" s="691">
        <f t="shared" si="211"/>
        <v>8.2458100558659311</v>
      </c>
      <c r="E680" s="691">
        <f t="shared" si="211"/>
        <v>7.9329608938547551</v>
      </c>
      <c r="F680" s="691">
        <f t="shared" si="211"/>
        <v>9.8547486033519647</v>
      </c>
      <c r="G680" s="691">
        <f t="shared" si="211"/>
        <v>12.692737430167583</v>
      </c>
      <c r="H680" s="691">
        <f t="shared" si="211"/>
        <v>13.027932960893864</v>
      </c>
      <c r="I680" s="692">
        <f t="shared" si="211"/>
        <v>21.720670391061446</v>
      </c>
      <c r="J680" s="690">
        <f t="shared" si="211"/>
        <v>5.1843575418994305</v>
      </c>
      <c r="K680" s="691">
        <f t="shared" si="211"/>
        <v>9.0949720670391088</v>
      </c>
      <c r="L680" s="691">
        <f t="shared" si="211"/>
        <v>13.564245810055866</v>
      </c>
      <c r="M680" s="691">
        <f t="shared" si="211"/>
        <v>-4.5810055865921839</v>
      </c>
      <c r="N680" s="691">
        <f t="shared" si="211"/>
        <v>9.8547486033519647</v>
      </c>
      <c r="O680" s="691">
        <f t="shared" si="211"/>
        <v>11.821229050279342</v>
      </c>
      <c r="P680" s="692">
        <f t="shared" si="211"/>
        <v>17.318435754189949</v>
      </c>
      <c r="Q680" s="690">
        <f t="shared" si="211"/>
        <v>5.6759776536312785</v>
      </c>
      <c r="R680" s="691">
        <f t="shared" si="211"/>
        <v>8.5810055865921839</v>
      </c>
      <c r="S680" s="691">
        <f t="shared" si="211"/>
        <v>10.65921787709496</v>
      </c>
      <c r="T680" s="691">
        <f t="shared" si="211"/>
        <v>5.9217877094972096</v>
      </c>
      <c r="U680" s="691">
        <f t="shared" si="211"/>
        <v>8.692737430167611</v>
      </c>
      <c r="V680" s="691">
        <f t="shared" si="211"/>
        <v>15.441340782122921</v>
      </c>
      <c r="W680" s="692">
        <f t="shared" si="211"/>
        <v>19.083798882681563</v>
      </c>
      <c r="X680" s="411">
        <f t="shared" si="211"/>
        <v>10.837988826815632</v>
      </c>
      <c r="Y680" s="757"/>
      <c r="Z680" s="757"/>
      <c r="AA680" s="757"/>
    </row>
    <row r="681" spans="1:27" ht="13.5" thickBot="1" x14ac:dyDescent="0.25">
      <c r="A681" s="1042" t="s">
        <v>27</v>
      </c>
      <c r="B681" s="1043"/>
      <c r="C681" s="257">
        <f>C677-C661</f>
        <v>14</v>
      </c>
      <c r="D681" s="258">
        <f t="shared" ref="D681:W681" si="212">D677-D661</f>
        <v>57</v>
      </c>
      <c r="E681" s="258">
        <f t="shared" si="212"/>
        <v>-124</v>
      </c>
      <c r="F681" s="258">
        <f t="shared" si="212"/>
        <v>66</v>
      </c>
      <c r="G681" s="258">
        <f t="shared" si="212"/>
        <v>225</v>
      </c>
      <c r="H681" s="258">
        <f t="shared" si="212"/>
        <v>-8</v>
      </c>
      <c r="I681" s="259">
        <f t="shared" si="212"/>
        <v>91</v>
      </c>
      <c r="J681" s="220">
        <f t="shared" si="212"/>
        <v>38</v>
      </c>
      <c r="K681" s="221">
        <f t="shared" si="212"/>
        <v>153</v>
      </c>
      <c r="L681" s="221">
        <f t="shared" si="212"/>
        <v>71</v>
      </c>
      <c r="M681" s="221">
        <f t="shared" si="212"/>
        <v>181</v>
      </c>
      <c r="N681" s="221">
        <f t="shared" si="212"/>
        <v>-73</v>
      </c>
      <c r="O681" s="221">
        <f t="shared" si="212"/>
        <v>40</v>
      </c>
      <c r="P681" s="226">
        <f t="shared" si="212"/>
        <v>10</v>
      </c>
      <c r="Q681" s="220">
        <f t="shared" si="212"/>
        <v>88</v>
      </c>
      <c r="R681" s="221">
        <f t="shared" si="212"/>
        <v>42</v>
      </c>
      <c r="S681" s="221">
        <f t="shared" si="212"/>
        <v>192</v>
      </c>
      <c r="T681" s="221">
        <f t="shared" si="212"/>
        <v>118</v>
      </c>
      <c r="U681" s="221">
        <f t="shared" si="212"/>
        <v>38</v>
      </c>
      <c r="V681" s="221">
        <f t="shared" si="212"/>
        <v>211</v>
      </c>
      <c r="W681" s="226">
        <f t="shared" si="212"/>
        <v>115</v>
      </c>
      <c r="X681" s="370">
        <f>X677-X661</f>
        <v>65</v>
      </c>
      <c r="Y681" s="757"/>
      <c r="Z681" s="757"/>
      <c r="AA681" s="757"/>
    </row>
    <row r="682" spans="1:27" x14ac:dyDescent="0.2">
      <c r="A682" s="1042" t="s">
        <v>52</v>
      </c>
      <c r="B682" s="1043"/>
      <c r="C682" s="719">
        <v>49</v>
      </c>
      <c r="D682" s="720">
        <v>50</v>
      </c>
      <c r="E682" s="720">
        <v>50</v>
      </c>
      <c r="F682" s="720">
        <v>8</v>
      </c>
      <c r="G682" s="720">
        <v>50</v>
      </c>
      <c r="H682" s="720">
        <v>49</v>
      </c>
      <c r="I682" s="721">
        <v>49</v>
      </c>
      <c r="J682" s="719">
        <v>43</v>
      </c>
      <c r="K682" s="720">
        <v>44</v>
      </c>
      <c r="L682" s="720">
        <v>45</v>
      </c>
      <c r="M682" s="720">
        <v>11</v>
      </c>
      <c r="N682" s="720">
        <v>45</v>
      </c>
      <c r="O682" s="720">
        <v>44</v>
      </c>
      <c r="P682" s="721">
        <v>44</v>
      </c>
      <c r="Q682" s="719">
        <v>48</v>
      </c>
      <c r="R682" s="720">
        <v>48</v>
      </c>
      <c r="S682" s="720">
        <v>49</v>
      </c>
      <c r="T682" s="720">
        <v>8</v>
      </c>
      <c r="U682" s="720">
        <v>50</v>
      </c>
      <c r="V682" s="720">
        <v>49</v>
      </c>
      <c r="W682" s="721">
        <v>48</v>
      </c>
      <c r="X682" s="371">
        <f>SUM(C682:W682)</f>
        <v>881</v>
      </c>
      <c r="Y682" s="757" t="s">
        <v>56</v>
      </c>
      <c r="Z682" s="265">
        <f>X666-X682</f>
        <v>1</v>
      </c>
      <c r="AA682" s="306">
        <f>Z682/X666</f>
        <v>1.1337868480725624E-3</v>
      </c>
    </row>
    <row r="683" spans="1:27" x14ac:dyDescent="0.2">
      <c r="A683" s="1042" t="s">
        <v>28</v>
      </c>
      <c r="B683" s="1043"/>
      <c r="C683" s="769">
        <v>154</v>
      </c>
      <c r="D683" s="770">
        <v>154</v>
      </c>
      <c r="E683" s="770">
        <v>153.5</v>
      </c>
      <c r="F683" s="770">
        <v>154</v>
      </c>
      <c r="G683" s="770">
        <v>153</v>
      </c>
      <c r="H683" s="770">
        <v>152.5</v>
      </c>
      <c r="I683" s="771">
        <v>152.5</v>
      </c>
      <c r="J683" s="769">
        <v>154</v>
      </c>
      <c r="K683" s="770">
        <v>154</v>
      </c>
      <c r="L683" s="770">
        <v>153</v>
      </c>
      <c r="M683" s="770">
        <v>154</v>
      </c>
      <c r="N683" s="770">
        <v>152.5</v>
      </c>
      <c r="O683" s="770">
        <v>151.5</v>
      </c>
      <c r="P683" s="771">
        <v>151.5</v>
      </c>
      <c r="Q683" s="769">
        <v>154</v>
      </c>
      <c r="R683" s="770">
        <v>154</v>
      </c>
      <c r="S683" s="770">
        <v>153.5</v>
      </c>
      <c r="T683" s="770">
        <v>154</v>
      </c>
      <c r="U683" s="770">
        <v>153</v>
      </c>
      <c r="V683" s="770">
        <v>152.5</v>
      </c>
      <c r="W683" s="771">
        <v>152.5</v>
      </c>
      <c r="X683" s="749">
        <f>AVERAGE(C683:W683)</f>
        <v>153.21428571428572</v>
      </c>
      <c r="Y683" s="757" t="s">
        <v>57</v>
      </c>
      <c r="Z683" s="757">
        <v>152.18</v>
      </c>
      <c r="AA683" s="757"/>
    </row>
    <row r="684" spans="1:27" ht="13.5" thickBot="1" x14ac:dyDescent="0.25">
      <c r="A684" s="1046" t="s">
        <v>26</v>
      </c>
      <c r="B684" s="1047"/>
      <c r="C684" s="550">
        <f>C683-C667</f>
        <v>1</v>
      </c>
      <c r="D684" s="551">
        <f t="shared" ref="D684:W684" si="213">D683-D667</f>
        <v>1</v>
      </c>
      <c r="E684" s="551">
        <f t="shared" si="213"/>
        <v>1</v>
      </c>
      <c r="F684" s="551">
        <f t="shared" si="213"/>
        <v>1</v>
      </c>
      <c r="G684" s="551">
        <f t="shared" si="213"/>
        <v>1</v>
      </c>
      <c r="H684" s="551">
        <f t="shared" si="213"/>
        <v>1</v>
      </c>
      <c r="I684" s="533">
        <f t="shared" si="213"/>
        <v>1</v>
      </c>
      <c r="J684" s="550">
        <f t="shared" si="213"/>
        <v>1</v>
      </c>
      <c r="K684" s="551">
        <f t="shared" si="213"/>
        <v>1</v>
      </c>
      <c r="L684" s="551">
        <f t="shared" si="213"/>
        <v>1</v>
      </c>
      <c r="M684" s="551">
        <f t="shared" si="213"/>
        <v>1</v>
      </c>
      <c r="N684" s="551">
        <f t="shared" si="213"/>
        <v>1</v>
      </c>
      <c r="O684" s="551">
        <f t="shared" si="213"/>
        <v>1</v>
      </c>
      <c r="P684" s="533">
        <f t="shared" si="213"/>
        <v>1</v>
      </c>
      <c r="Q684" s="550">
        <f t="shared" si="213"/>
        <v>1</v>
      </c>
      <c r="R684" s="551">
        <f t="shared" si="213"/>
        <v>1</v>
      </c>
      <c r="S684" s="551">
        <f t="shared" si="213"/>
        <v>1</v>
      </c>
      <c r="T684" s="551">
        <f t="shared" si="213"/>
        <v>1</v>
      </c>
      <c r="U684" s="551">
        <f t="shared" si="213"/>
        <v>1</v>
      </c>
      <c r="V684" s="551">
        <f t="shared" si="213"/>
        <v>1</v>
      </c>
      <c r="W684" s="533">
        <f t="shared" si="213"/>
        <v>1</v>
      </c>
      <c r="X684" s="333"/>
      <c r="Y684" s="757" t="s">
        <v>26</v>
      </c>
      <c r="Z684" s="757">
        <f>Z683-Z667</f>
        <v>-0.31000000000000227</v>
      </c>
      <c r="AA684" s="757"/>
    </row>
    <row r="685" spans="1:27" x14ac:dyDescent="0.2">
      <c r="A685" s="784"/>
      <c r="C685" s="784"/>
      <c r="D685" s="784"/>
      <c r="E685" s="784"/>
      <c r="F685" s="784"/>
      <c r="G685" s="784"/>
      <c r="H685" s="784"/>
      <c r="I685" s="784"/>
      <c r="J685" s="784"/>
      <c r="K685" s="784"/>
      <c r="L685" s="784"/>
      <c r="M685" s="784"/>
      <c r="N685" s="784"/>
      <c r="O685" s="784"/>
      <c r="P685" s="784"/>
      <c r="Q685" s="784"/>
      <c r="R685" s="784"/>
      <c r="S685" s="784"/>
      <c r="T685" s="784"/>
      <c r="U685" s="784"/>
      <c r="V685" s="784"/>
      <c r="W685" s="784"/>
      <c r="X685" s="784"/>
      <c r="Y685" s="784"/>
      <c r="Z685" s="784"/>
      <c r="AA685" s="784"/>
    </row>
    <row r="686" spans="1:27" ht="13.5" thickBot="1" x14ac:dyDescent="0.25">
      <c r="A686" s="784"/>
      <c r="C686" s="784"/>
      <c r="D686" s="784"/>
      <c r="E686" s="784"/>
      <c r="F686" s="784"/>
      <c r="G686" s="784"/>
      <c r="H686" s="784"/>
      <c r="I686" s="784"/>
      <c r="J686" s="784"/>
      <c r="K686" s="784"/>
      <c r="L686" s="784"/>
      <c r="M686" s="784"/>
      <c r="N686" s="784"/>
      <c r="O686" s="784"/>
      <c r="P686" s="784"/>
      <c r="Q686" s="784"/>
      <c r="R686" s="784"/>
      <c r="S686" s="784"/>
      <c r="T686" s="784"/>
      <c r="U686" s="784"/>
      <c r="V686" s="784"/>
      <c r="W686" s="784"/>
      <c r="X686" s="784"/>
      <c r="Y686" s="784"/>
      <c r="Z686" s="784"/>
      <c r="AA686" s="784"/>
    </row>
    <row r="687" spans="1:27" ht="13.5" thickBot="1" x14ac:dyDescent="0.25">
      <c r="A687" s="846">
        <f>A671+7</f>
        <v>45791</v>
      </c>
      <c r="B687" s="828"/>
      <c r="C687" s="779">
        <f>C692/C698</f>
        <v>0.24489795918367346</v>
      </c>
      <c r="D687" s="779">
        <f t="shared" ref="D687:W687" si="214">D692/D698</f>
        <v>0.24</v>
      </c>
      <c r="E687" s="779">
        <f t="shared" si="214"/>
        <v>0.24</v>
      </c>
      <c r="F687" s="779">
        <f t="shared" si="214"/>
        <v>0.625</v>
      </c>
      <c r="G687" s="779">
        <f t="shared" si="214"/>
        <v>0.24</v>
      </c>
      <c r="H687" s="779">
        <f t="shared" si="214"/>
        <v>0.24489795918367346</v>
      </c>
      <c r="I687" s="779">
        <f t="shared" si="214"/>
        <v>0.24489795918367346</v>
      </c>
      <c r="J687" s="779">
        <f t="shared" si="214"/>
        <v>0.30232558139534882</v>
      </c>
      <c r="K687" s="779">
        <f t="shared" si="214"/>
        <v>0.27272727272727271</v>
      </c>
      <c r="L687" s="779">
        <f t="shared" si="214"/>
        <v>0.26666666666666666</v>
      </c>
      <c r="M687" s="779">
        <f t="shared" si="214"/>
        <v>0.45454545454545453</v>
      </c>
      <c r="N687" s="779">
        <f t="shared" si="214"/>
        <v>0.26666666666666666</v>
      </c>
      <c r="O687" s="779">
        <f t="shared" si="214"/>
        <v>0.27272727272727271</v>
      </c>
      <c r="P687" s="779">
        <f t="shared" si="214"/>
        <v>0.27272727272727271</v>
      </c>
      <c r="Q687" s="779">
        <f t="shared" si="214"/>
        <v>0.25</v>
      </c>
      <c r="R687" s="779">
        <f t="shared" si="214"/>
        <v>0.25</v>
      </c>
      <c r="S687" s="779">
        <f t="shared" si="214"/>
        <v>0.24489795918367346</v>
      </c>
      <c r="T687" s="779">
        <f t="shared" si="214"/>
        <v>0.5</v>
      </c>
      <c r="U687" s="779">
        <f t="shared" si="214"/>
        <v>0.24</v>
      </c>
      <c r="V687" s="779">
        <f t="shared" si="214"/>
        <v>0.24489795918367346</v>
      </c>
      <c r="W687" s="779">
        <f t="shared" si="214"/>
        <v>0.25</v>
      </c>
      <c r="X687" s="784"/>
      <c r="Y687" s="784"/>
      <c r="Z687" s="784"/>
      <c r="AA687" s="784"/>
    </row>
    <row r="688" spans="1:27" ht="13.5" thickBot="1" x14ac:dyDescent="0.25">
      <c r="A688" s="230" t="s">
        <v>268</v>
      </c>
      <c r="B688" s="854">
        <f>B672+1</f>
        <v>52</v>
      </c>
      <c r="C688" s="935" t="s">
        <v>53</v>
      </c>
      <c r="D688" s="935"/>
      <c r="E688" s="935"/>
      <c r="F688" s="935"/>
      <c r="G688" s="935"/>
      <c r="H688" s="935"/>
      <c r="I688" s="936"/>
      <c r="J688" s="934" t="s">
        <v>114</v>
      </c>
      <c r="K688" s="935"/>
      <c r="L688" s="935"/>
      <c r="M688" s="935"/>
      <c r="N688" s="935"/>
      <c r="O688" s="935"/>
      <c r="P688" s="936"/>
      <c r="Q688" s="934" t="s">
        <v>63</v>
      </c>
      <c r="R688" s="935"/>
      <c r="S688" s="935"/>
      <c r="T688" s="935"/>
      <c r="U688" s="935"/>
      <c r="V688" s="935"/>
      <c r="W688" s="936"/>
      <c r="X688" s="793" t="s">
        <v>0</v>
      </c>
      <c r="Y688" s="784"/>
      <c r="Z688" s="784"/>
      <c r="AA688" s="784"/>
    </row>
    <row r="689" spans="1:27" x14ac:dyDescent="0.2">
      <c r="A689" s="1048" t="s">
        <v>54</v>
      </c>
      <c r="B689" s="1049"/>
      <c r="C689" s="849">
        <v>1</v>
      </c>
      <c r="D689" s="701">
        <v>2</v>
      </c>
      <c r="E689" s="701">
        <v>3</v>
      </c>
      <c r="F689" s="701">
        <v>4</v>
      </c>
      <c r="G689" s="701">
        <v>5</v>
      </c>
      <c r="H689" s="701">
        <v>6</v>
      </c>
      <c r="I689" s="702">
        <v>7</v>
      </c>
      <c r="J689" s="700">
        <v>1</v>
      </c>
      <c r="K689" s="701">
        <v>2</v>
      </c>
      <c r="L689" s="701">
        <v>3</v>
      </c>
      <c r="M689" s="701">
        <v>4</v>
      </c>
      <c r="N689" s="701">
        <v>5</v>
      </c>
      <c r="O689" s="701">
        <v>6</v>
      </c>
      <c r="P689" s="702">
        <v>7</v>
      </c>
      <c r="Q689" s="700">
        <v>1</v>
      </c>
      <c r="R689" s="701">
        <v>2</v>
      </c>
      <c r="S689" s="701">
        <v>3</v>
      </c>
      <c r="T689" s="701">
        <v>4</v>
      </c>
      <c r="U689" s="701">
        <v>5</v>
      </c>
      <c r="V689" s="701">
        <v>6</v>
      </c>
      <c r="W689" s="702">
        <v>7</v>
      </c>
      <c r="X689" s="794"/>
      <c r="Y689" s="784"/>
      <c r="Z689" s="784"/>
      <c r="AA689" s="784"/>
    </row>
    <row r="690" spans="1:27" x14ac:dyDescent="0.2">
      <c r="A690" s="1050" t="s">
        <v>3</v>
      </c>
      <c r="B690" s="1051"/>
      <c r="C690" s="772">
        <v>4490</v>
      </c>
      <c r="D690" s="717">
        <v>4490</v>
      </c>
      <c r="E690" s="717">
        <v>4490</v>
      </c>
      <c r="F690" s="717">
        <v>4490</v>
      </c>
      <c r="G690" s="717">
        <v>4490</v>
      </c>
      <c r="H690" s="717">
        <v>4490</v>
      </c>
      <c r="I690" s="716">
        <v>4490</v>
      </c>
      <c r="J690" s="734">
        <v>4490</v>
      </c>
      <c r="K690" s="717">
        <v>4490</v>
      </c>
      <c r="L690" s="717">
        <v>4490</v>
      </c>
      <c r="M690" s="717">
        <v>4490</v>
      </c>
      <c r="N690" s="717">
        <v>4490</v>
      </c>
      <c r="O690" s="717">
        <v>4490</v>
      </c>
      <c r="P690" s="716">
        <v>4490</v>
      </c>
      <c r="Q690" s="734">
        <v>4490</v>
      </c>
      <c r="R690" s="717">
        <v>4490</v>
      </c>
      <c r="S690" s="717">
        <v>4490</v>
      </c>
      <c r="T690" s="717">
        <v>4490</v>
      </c>
      <c r="U690" s="717">
        <v>4490</v>
      </c>
      <c r="V690" s="717">
        <v>4490</v>
      </c>
      <c r="W690" s="716">
        <v>4490</v>
      </c>
      <c r="X690" s="716">
        <v>4490</v>
      </c>
      <c r="Y690" s="215">
        <f>X690-X674</f>
        <v>15</v>
      </c>
      <c r="Z690" s="784"/>
      <c r="AA690" s="784"/>
    </row>
    <row r="691" spans="1:27" hidden="1" x14ac:dyDescent="0.2">
      <c r="A691" s="1050" t="s">
        <v>4</v>
      </c>
      <c r="B691" s="1051"/>
      <c r="C691" s="850">
        <v>59060</v>
      </c>
      <c r="D691" s="775">
        <v>58145</v>
      </c>
      <c r="E691" s="775">
        <v>59504</v>
      </c>
      <c r="F691" s="775">
        <v>24957</v>
      </c>
      <c r="G691" s="775">
        <v>61319</v>
      </c>
      <c r="H691" s="775">
        <v>61659</v>
      </c>
      <c r="I691" s="776">
        <v>65598</v>
      </c>
      <c r="J691" s="774">
        <v>61373</v>
      </c>
      <c r="K691" s="775">
        <v>60632</v>
      </c>
      <c r="L691" s="775">
        <v>59068</v>
      </c>
      <c r="M691" s="775">
        <v>22190</v>
      </c>
      <c r="N691" s="775">
        <v>59339</v>
      </c>
      <c r="O691" s="775">
        <v>59897</v>
      </c>
      <c r="P691" s="776">
        <v>62207</v>
      </c>
      <c r="Q691" s="774">
        <v>56442</v>
      </c>
      <c r="R691" s="775">
        <v>58490</v>
      </c>
      <c r="S691" s="775">
        <v>59395</v>
      </c>
      <c r="T691" s="775">
        <v>19978</v>
      </c>
      <c r="U691" s="775">
        <v>57944</v>
      </c>
      <c r="V691" s="775">
        <v>62058</v>
      </c>
      <c r="W691" s="776">
        <v>65805</v>
      </c>
      <c r="X691" s="729">
        <v>1155060</v>
      </c>
      <c r="Y691" s="215"/>
      <c r="Z691" s="784"/>
      <c r="AA691" s="784"/>
    </row>
    <row r="692" spans="1:27" hidden="1" x14ac:dyDescent="0.2">
      <c r="A692" s="1050" t="s">
        <v>266</v>
      </c>
      <c r="B692" s="1051"/>
      <c r="C692" s="850">
        <v>12</v>
      </c>
      <c r="D692" s="775">
        <v>12</v>
      </c>
      <c r="E692" s="775">
        <v>12</v>
      </c>
      <c r="F692" s="775">
        <v>5</v>
      </c>
      <c r="G692" s="775">
        <v>12</v>
      </c>
      <c r="H692" s="775">
        <v>12</v>
      </c>
      <c r="I692" s="776">
        <v>12</v>
      </c>
      <c r="J692" s="774">
        <v>13</v>
      </c>
      <c r="K692" s="775">
        <v>12</v>
      </c>
      <c r="L692" s="775">
        <v>12</v>
      </c>
      <c r="M692" s="775">
        <v>5</v>
      </c>
      <c r="N692" s="775">
        <v>12</v>
      </c>
      <c r="O692" s="775">
        <v>12</v>
      </c>
      <c r="P692" s="776">
        <v>12</v>
      </c>
      <c r="Q692" s="774">
        <v>12</v>
      </c>
      <c r="R692" s="775">
        <v>12</v>
      </c>
      <c r="S692" s="775">
        <v>12</v>
      </c>
      <c r="T692" s="775">
        <v>4</v>
      </c>
      <c r="U692" s="775">
        <v>12</v>
      </c>
      <c r="V692" s="775">
        <v>12</v>
      </c>
      <c r="W692" s="776">
        <v>12</v>
      </c>
      <c r="X692" s="729">
        <v>231</v>
      </c>
      <c r="Y692" s="215"/>
      <c r="Z692" s="784"/>
      <c r="AA692" s="784"/>
    </row>
    <row r="693" spans="1:27" x14ac:dyDescent="0.2">
      <c r="A693" s="1044" t="s">
        <v>6</v>
      </c>
      <c r="B693" s="1045"/>
      <c r="C693" s="711">
        <v>4921.666666666667</v>
      </c>
      <c r="D693" s="301">
        <v>4845.416666666667</v>
      </c>
      <c r="E693" s="301">
        <v>4958.666666666667</v>
      </c>
      <c r="F693" s="301">
        <v>4991.3999999999996</v>
      </c>
      <c r="G693" s="301">
        <v>5109.916666666667</v>
      </c>
      <c r="H693" s="301">
        <v>5138.25</v>
      </c>
      <c r="I693" s="394">
        <v>5466.5</v>
      </c>
      <c r="J693" s="300">
        <v>4721</v>
      </c>
      <c r="K693" s="301">
        <v>5052.666666666667</v>
      </c>
      <c r="L693" s="301">
        <v>4922.333333333333</v>
      </c>
      <c r="M693" s="301">
        <v>4438</v>
      </c>
      <c r="N693" s="301">
        <v>4944.916666666667</v>
      </c>
      <c r="O693" s="301">
        <v>4991.416666666667</v>
      </c>
      <c r="P693" s="394">
        <v>5183.916666666667</v>
      </c>
      <c r="Q693" s="300">
        <v>4703.5</v>
      </c>
      <c r="R693" s="301">
        <v>4874.166666666667</v>
      </c>
      <c r="S693" s="301">
        <v>4949.583333333333</v>
      </c>
      <c r="T693" s="301">
        <v>4994.5</v>
      </c>
      <c r="U693" s="301">
        <v>4828.666666666667</v>
      </c>
      <c r="V693" s="301">
        <v>5171.5</v>
      </c>
      <c r="W693" s="394">
        <v>5483.75</v>
      </c>
      <c r="X693" s="317">
        <v>5000.2597402597403</v>
      </c>
      <c r="Y693" s="215"/>
      <c r="Z693" s="784"/>
      <c r="AA693" s="784"/>
    </row>
    <row r="694" spans="1:27" x14ac:dyDescent="0.2">
      <c r="A694" s="1042" t="s">
        <v>7</v>
      </c>
      <c r="B694" s="1043"/>
      <c r="C694" s="851">
        <v>0.91666666666666652</v>
      </c>
      <c r="D694" s="804">
        <v>0.91666666666666652</v>
      </c>
      <c r="E694" s="804">
        <v>1</v>
      </c>
      <c r="F694" s="804">
        <v>1</v>
      </c>
      <c r="G694" s="804">
        <v>1</v>
      </c>
      <c r="H694" s="804">
        <v>0.91666666666666652</v>
      </c>
      <c r="I694" s="805">
        <v>1</v>
      </c>
      <c r="J694" s="803">
        <v>1</v>
      </c>
      <c r="K694" s="804">
        <v>0.91666666666666652</v>
      </c>
      <c r="L694" s="804">
        <v>1</v>
      </c>
      <c r="M694" s="804">
        <v>0.8</v>
      </c>
      <c r="N694" s="804">
        <v>0.83333333333333337</v>
      </c>
      <c r="O694" s="804">
        <v>1</v>
      </c>
      <c r="P694" s="805">
        <v>1</v>
      </c>
      <c r="Q694" s="803">
        <v>1</v>
      </c>
      <c r="R694" s="804">
        <v>1</v>
      </c>
      <c r="S694" s="804">
        <v>0.66666666666666663</v>
      </c>
      <c r="T694" s="804">
        <v>1</v>
      </c>
      <c r="U694" s="804">
        <v>0.75</v>
      </c>
      <c r="V694" s="804">
        <v>0.91666666666666652</v>
      </c>
      <c r="W694" s="805">
        <v>1</v>
      </c>
      <c r="X694" s="806">
        <v>0.93506493506493382</v>
      </c>
      <c r="Y694" s="784"/>
      <c r="Z694" s="784"/>
      <c r="AA694" s="784"/>
    </row>
    <row r="695" spans="1:27" ht="13.5" thickBot="1" x14ac:dyDescent="0.25">
      <c r="A695" s="1042" t="s">
        <v>8</v>
      </c>
      <c r="B695" s="1043"/>
      <c r="C695" s="800">
        <v>0.12033252131858287</v>
      </c>
      <c r="D695" s="680">
        <v>0.12222613653926401</v>
      </c>
      <c r="E695" s="706">
        <v>0.11943463816004816</v>
      </c>
      <c r="F695" s="706">
        <v>0.11865139221253065</v>
      </c>
      <c r="G695" s="706">
        <v>0.11589945545549508</v>
      </c>
      <c r="H695" s="706">
        <v>0.11526036278686819</v>
      </c>
      <c r="I695" s="707">
        <v>0.10833925895721676</v>
      </c>
      <c r="J695" s="714">
        <v>0.1254472694534263</v>
      </c>
      <c r="K695" s="706">
        <v>0.11721267167626841</v>
      </c>
      <c r="L695" s="706">
        <v>0.12031622382805419</v>
      </c>
      <c r="M695" s="706">
        <v>0.13344672354430495</v>
      </c>
      <c r="N695" s="706">
        <v>0.11976674209331979</v>
      </c>
      <c r="O695" s="706">
        <v>0.11865099602777278</v>
      </c>
      <c r="P695" s="707">
        <v>0.11424499990476161</v>
      </c>
      <c r="Q695" s="714">
        <v>0.12591401277551298</v>
      </c>
      <c r="R695" s="706">
        <v>0.12150519249573442</v>
      </c>
      <c r="S695" s="706">
        <v>0.11965382118150526</v>
      </c>
      <c r="T695" s="706">
        <v>0.11857774733999908</v>
      </c>
      <c r="U695" s="706">
        <v>0.12265012268872538</v>
      </c>
      <c r="V695" s="706">
        <v>0.11451929983363152</v>
      </c>
      <c r="W695" s="707">
        <v>0.10799846074121276</v>
      </c>
      <c r="X695" s="739">
        <v>0.11866976220175948</v>
      </c>
      <c r="Y695" s="784"/>
      <c r="Z695" s="784"/>
      <c r="AA695" s="784"/>
    </row>
    <row r="696" spans="1:27" x14ac:dyDescent="0.2">
      <c r="A696" s="1044" t="s">
        <v>1</v>
      </c>
      <c r="B696" s="1045"/>
      <c r="C696" s="801">
        <f t="shared" ref="C696:X696" si="215">C693/C690*100-100</f>
        <v>9.6139569413511623</v>
      </c>
      <c r="D696" s="691">
        <f t="shared" si="215"/>
        <v>7.915738678544912</v>
      </c>
      <c r="E696" s="691">
        <f t="shared" si="215"/>
        <v>10.438010393466968</v>
      </c>
      <c r="F696" s="691">
        <f t="shared" si="215"/>
        <v>11.167037861915347</v>
      </c>
      <c r="G696" s="691">
        <f t="shared" si="215"/>
        <v>13.806607275426884</v>
      </c>
      <c r="H696" s="691">
        <f t="shared" si="215"/>
        <v>14.43763919821825</v>
      </c>
      <c r="I696" s="692">
        <f t="shared" si="215"/>
        <v>21.748329621380847</v>
      </c>
      <c r="J696" s="690">
        <f t="shared" si="215"/>
        <v>5.1447661469933337</v>
      </c>
      <c r="K696" s="691">
        <f t="shared" si="215"/>
        <v>12.531551596139565</v>
      </c>
      <c r="L696" s="691">
        <f t="shared" si="215"/>
        <v>9.628804751299171</v>
      </c>
      <c r="M696" s="691">
        <f t="shared" si="215"/>
        <v>-1.1581291759465415</v>
      </c>
      <c r="N696" s="691">
        <f t="shared" si="215"/>
        <v>10.131774313288801</v>
      </c>
      <c r="O696" s="691">
        <f t="shared" si="215"/>
        <v>11.167409057164065</v>
      </c>
      <c r="P696" s="692">
        <f t="shared" si="215"/>
        <v>15.454714179658509</v>
      </c>
      <c r="Q696" s="690">
        <f t="shared" si="215"/>
        <v>4.7550111358574583</v>
      </c>
      <c r="R696" s="691">
        <f t="shared" si="215"/>
        <v>8.5560504825538288</v>
      </c>
      <c r="S696" s="691">
        <f t="shared" si="215"/>
        <v>10.235708982925004</v>
      </c>
      <c r="T696" s="691">
        <f t="shared" si="215"/>
        <v>11.236080178173722</v>
      </c>
      <c r="U696" s="691">
        <f t="shared" si="215"/>
        <v>7.5426874536006068</v>
      </c>
      <c r="V696" s="691">
        <f t="shared" si="215"/>
        <v>15.178173719376403</v>
      </c>
      <c r="W696" s="692">
        <f t="shared" si="215"/>
        <v>22.132516703786195</v>
      </c>
      <c r="X696" s="411">
        <f t="shared" si="215"/>
        <v>11.364359471263711</v>
      </c>
      <c r="Y696" s="784"/>
      <c r="Z696" s="784"/>
      <c r="AA696" s="784"/>
    </row>
    <row r="697" spans="1:27" ht="13.5" thickBot="1" x14ac:dyDescent="0.25">
      <c r="A697" s="1042" t="s">
        <v>27</v>
      </c>
      <c r="B697" s="1043"/>
      <c r="C697" s="852">
        <f>C693-C677</f>
        <v>220.66666666666697</v>
      </c>
      <c r="D697" s="258">
        <f t="shared" ref="D697:W697" si="216">D693-D677</f>
        <v>1.4166666666669698</v>
      </c>
      <c r="E697" s="258">
        <f t="shared" si="216"/>
        <v>128.66666666666697</v>
      </c>
      <c r="F697" s="258">
        <f t="shared" si="216"/>
        <v>75.399999999999636</v>
      </c>
      <c r="G697" s="258">
        <f t="shared" si="216"/>
        <v>66.91666666666697</v>
      </c>
      <c r="H697" s="258">
        <f t="shared" si="216"/>
        <v>80.25</v>
      </c>
      <c r="I697" s="259">
        <f t="shared" si="216"/>
        <v>19.5</v>
      </c>
      <c r="J697" s="220">
        <f t="shared" si="216"/>
        <v>14</v>
      </c>
      <c r="K697" s="221">
        <f t="shared" si="216"/>
        <v>170.66666666666697</v>
      </c>
      <c r="L697" s="221">
        <f t="shared" si="216"/>
        <v>-159.66666666666697</v>
      </c>
      <c r="M697" s="221">
        <f t="shared" si="216"/>
        <v>168</v>
      </c>
      <c r="N697" s="221">
        <f t="shared" si="216"/>
        <v>28.91666666666697</v>
      </c>
      <c r="O697" s="221">
        <f t="shared" si="216"/>
        <v>-12.58333333333303</v>
      </c>
      <c r="P697" s="226">
        <f t="shared" si="216"/>
        <v>-66.08333333333303</v>
      </c>
      <c r="Q697" s="220">
        <f t="shared" si="216"/>
        <v>-25.5</v>
      </c>
      <c r="R697" s="221">
        <f t="shared" si="216"/>
        <v>15.16666666666697</v>
      </c>
      <c r="S697" s="221">
        <f t="shared" si="216"/>
        <v>-2.4166666666669698</v>
      </c>
      <c r="T697" s="221">
        <f t="shared" si="216"/>
        <v>254.5</v>
      </c>
      <c r="U697" s="221">
        <f t="shared" si="216"/>
        <v>-35.33333333333303</v>
      </c>
      <c r="V697" s="221">
        <f t="shared" si="216"/>
        <v>5.5</v>
      </c>
      <c r="W697" s="226">
        <f t="shared" si="216"/>
        <v>154.75</v>
      </c>
      <c r="X697" s="370">
        <f>X693-X677</f>
        <v>40.259740259740283</v>
      </c>
      <c r="Y697" s="784"/>
      <c r="Z697" s="784"/>
      <c r="AA697" s="784"/>
    </row>
    <row r="698" spans="1:27" x14ac:dyDescent="0.2">
      <c r="A698" s="1042" t="s">
        <v>52</v>
      </c>
      <c r="B698" s="1043"/>
      <c r="C698" s="722">
        <v>49</v>
      </c>
      <c r="D698" s="720">
        <v>50</v>
      </c>
      <c r="E698" s="720">
        <v>50</v>
      </c>
      <c r="F698" s="720">
        <v>8</v>
      </c>
      <c r="G698" s="720">
        <v>50</v>
      </c>
      <c r="H698" s="720">
        <v>49</v>
      </c>
      <c r="I698" s="721">
        <v>49</v>
      </c>
      <c r="J698" s="719">
        <v>43</v>
      </c>
      <c r="K698" s="720">
        <v>44</v>
      </c>
      <c r="L698" s="720">
        <v>45</v>
      </c>
      <c r="M698" s="720">
        <v>11</v>
      </c>
      <c r="N698" s="720">
        <v>45</v>
      </c>
      <c r="O698" s="720">
        <v>44</v>
      </c>
      <c r="P698" s="721">
        <v>44</v>
      </c>
      <c r="Q698" s="719">
        <v>48</v>
      </c>
      <c r="R698" s="720">
        <v>48</v>
      </c>
      <c r="S698" s="720">
        <v>49</v>
      </c>
      <c r="T698" s="720">
        <v>8</v>
      </c>
      <c r="U698" s="720">
        <v>50</v>
      </c>
      <c r="V698" s="720">
        <v>49</v>
      </c>
      <c r="W698" s="721">
        <v>48</v>
      </c>
      <c r="X698" s="371">
        <f>SUM(C698:W698)</f>
        <v>881</v>
      </c>
      <c r="Y698" s="784" t="s">
        <v>56</v>
      </c>
      <c r="Z698" s="265">
        <f>X682-X698</f>
        <v>0</v>
      </c>
      <c r="AA698" s="306">
        <f>Z698/X682</f>
        <v>0</v>
      </c>
    </row>
    <row r="699" spans="1:27" x14ac:dyDescent="0.2">
      <c r="A699" s="1042" t="s">
        <v>28</v>
      </c>
      <c r="B699" s="1043"/>
      <c r="C699" s="373">
        <v>154</v>
      </c>
      <c r="D699" s="797">
        <v>154</v>
      </c>
      <c r="E699" s="797">
        <v>153.5</v>
      </c>
      <c r="F699" s="797">
        <v>154</v>
      </c>
      <c r="G699" s="797">
        <v>153</v>
      </c>
      <c r="H699" s="797">
        <v>152.5</v>
      </c>
      <c r="I699" s="798">
        <v>152.5</v>
      </c>
      <c r="J699" s="796">
        <v>154</v>
      </c>
      <c r="K699" s="797">
        <v>154</v>
      </c>
      <c r="L699" s="797">
        <v>153</v>
      </c>
      <c r="M699" s="797">
        <v>154</v>
      </c>
      <c r="N699" s="797">
        <v>152.5</v>
      </c>
      <c r="O699" s="797">
        <v>151.5</v>
      </c>
      <c r="P699" s="798">
        <v>151.5</v>
      </c>
      <c r="Q699" s="796">
        <v>154</v>
      </c>
      <c r="R699" s="797">
        <v>154</v>
      </c>
      <c r="S699" s="797">
        <v>153.5</v>
      </c>
      <c r="T699" s="797">
        <v>154</v>
      </c>
      <c r="U699" s="797">
        <v>153</v>
      </c>
      <c r="V699" s="797">
        <v>152.5</v>
      </c>
      <c r="W699" s="798">
        <v>152.5</v>
      </c>
      <c r="X699" s="749">
        <f>AVERAGE(C699:W699)</f>
        <v>153.21428571428572</v>
      </c>
      <c r="Y699" s="784" t="s">
        <v>57</v>
      </c>
      <c r="Z699" s="784">
        <v>153.09</v>
      </c>
      <c r="AA699" s="784"/>
    </row>
    <row r="700" spans="1:27" ht="13.5" thickBot="1" x14ac:dyDescent="0.25">
      <c r="A700" s="1046" t="s">
        <v>26</v>
      </c>
      <c r="B700" s="1047"/>
      <c r="C700" s="853">
        <f>C699-C683</f>
        <v>0</v>
      </c>
      <c r="D700" s="551">
        <f t="shared" ref="D700:W700" si="217">D699-D683</f>
        <v>0</v>
      </c>
      <c r="E700" s="551">
        <f t="shared" si="217"/>
        <v>0</v>
      </c>
      <c r="F700" s="551">
        <f t="shared" si="217"/>
        <v>0</v>
      </c>
      <c r="G700" s="551">
        <f t="shared" si="217"/>
        <v>0</v>
      </c>
      <c r="H700" s="551">
        <f t="shared" si="217"/>
        <v>0</v>
      </c>
      <c r="I700" s="533">
        <f t="shared" si="217"/>
        <v>0</v>
      </c>
      <c r="J700" s="550">
        <f t="shared" si="217"/>
        <v>0</v>
      </c>
      <c r="K700" s="551">
        <f t="shared" si="217"/>
        <v>0</v>
      </c>
      <c r="L700" s="551">
        <f t="shared" si="217"/>
        <v>0</v>
      </c>
      <c r="M700" s="551">
        <f t="shared" si="217"/>
        <v>0</v>
      </c>
      <c r="N700" s="551">
        <f t="shared" si="217"/>
        <v>0</v>
      </c>
      <c r="O700" s="551">
        <f t="shared" si="217"/>
        <v>0</v>
      </c>
      <c r="P700" s="533">
        <f t="shared" si="217"/>
        <v>0</v>
      </c>
      <c r="Q700" s="550">
        <f t="shared" si="217"/>
        <v>0</v>
      </c>
      <c r="R700" s="551">
        <f t="shared" si="217"/>
        <v>0</v>
      </c>
      <c r="S700" s="551">
        <f t="shared" si="217"/>
        <v>0</v>
      </c>
      <c r="T700" s="551">
        <f t="shared" si="217"/>
        <v>0</v>
      </c>
      <c r="U700" s="551">
        <f t="shared" si="217"/>
        <v>0</v>
      </c>
      <c r="V700" s="551">
        <f t="shared" si="217"/>
        <v>0</v>
      </c>
      <c r="W700" s="533">
        <f t="shared" si="217"/>
        <v>0</v>
      </c>
      <c r="X700" s="333"/>
      <c r="Y700" s="784" t="s">
        <v>26</v>
      </c>
      <c r="Z700" s="784">
        <f>Z699-Z683</f>
        <v>0.90999999999999659</v>
      </c>
      <c r="AA700" s="784"/>
    </row>
    <row r="702" spans="1:27" ht="13.5" thickBot="1" x14ac:dyDescent="0.25"/>
    <row r="703" spans="1:27" ht="13.5" thickBot="1" x14ac:dyDescent="0.25">
      <c r="A703" s="846">
        <f>A687+7</f>
        <v>45798</v>
      </c>
      <c r="B703" s="828"/>
      <c r="C703" s="779">
        <f>C708/C714</f>
        <v>0.22448979591836735</v>
      </c>
      <c r="D703" s="779">
        <f t="shared" ref="D703:W703" si="218">D708/D714</f>
        <v>0.22</v>
      </c>
      <c r="E703" s="779">
        <f t="shared" si="218"/>
        <v>0.22</v>
      </c>
      <c r="F703" s="779">
        <f t="shared" si="218"/>
        <v>0.5</v>
      </c>
      <c r="G703" s="779">
        <f t="shared" si="218"/>
        <v>0.22</v>
      </c>
      <c r="H703" s="779">
        <f t="shared" si="218"/>
        <v>0.22448979591836735</v>
      </c>
      <c r="I703" s="779">
        <f t="shared" si="218"/>
        <v>0.22448979591836735</v>
      </c>
      <c r="J703" s="779">
        <f t="shared" si="218"/>
        <v>0.2558139534883721</v>
      </c>
      <c r="K703" s="779">
        <f t="shared" si="218"/>
        <v>0.25</v>
      </c>
      <c r="L703" s="779">
        <f t="shared" si="218"/>
        <v>0.24444444444444444</v>
      </c>
      <c r="M703" s="779">
        <f t="shared" si="218"/>
        <v>0.45454545454545453</v>
      </c>
      <c r="N703" s="779">
        <f t="shared" si="218"/>
        <v>0.24444444444444444</v>
      </c>
      <c r="O703" s="779">
        <f t="shared" si="218"/>
        <v>0.25</v>
      </c>
      <c r="P703" s="779">
        <f t="shared" si="218"/>
        <v>0.25</v>
      </c>
      <c r="Q703" s="779">
        <f t="shared" si="218"/>
        <v>0.22916666666666666</v>
      </c>
      <c r="R703" s="779">
        <f t="shared" si="218"/>
        <v>0.22916666666666666</v>
      </c>
      <c r="S703" s="779">
        <f t="shared" si="218"/>
        <v>0.22448979591836735</v>
      </c>
      <c r="T703" s="779">
        <f t="shared" si="218"/>
        <v>0.5</v>
      </c>
      <c r="U703" s="779">
        <f t="shared" si="218"/>
        <v>0.22</v>
      </c>
      <c r="V703" s="779">
        <f t="shared" si="218"/>
        <v>0.22448979591836735</v>
      </c>
      <c r="W703" s="779">
        <f t="shared" si="218"/>
        <v>0.22916666666666666</v>
      </c>
      <c r="X703" s="813"/>
      <c r="Y703" s="813"/>
      <c r="Z703" s="813"/>
      <c r="AA703" s="813"/>
    </row>
    <row r="704" spans="1:27" ht="13.5" thickBot="1" x14ac:dyDescent="0.25">
      <c r="A704" s="230" t="s">
        <v>268</v>
      </c>
      <c r="B704" s="854">
        <f>B688+1</f>
        <v>53</v>
      </c>
      <c r="C704" s="935" t="s">
        <v>53</v>
      </c>
      <c r="D704" s="935"/>
      <c r="E704" s="935"/>
      <c r="F704" s="935"/>
      <c r="G704" s="935"/>
      <c r="H704" s="935"/>
      <c r="I704" s="936"/>
      <c r="J704" s="934" t="s">
        <v>114</v>
      </c>
      <c r="K704" s="935"/>
      <c r="L704" s="935"/>
      <c r="M704" s="935"/>
      <c r="N704" s="935"/>
      <c r="O704" s="935"/>
      <c r="P704" s="936"/>
      <c r="Q704" s="934" t="s">
        <v>63</v>
      </c>
      <c r="R704" s="935"/>
      <c r="S704" s="935"/>
      <c r="T704" s="935"/>
      <c r="U704" s="935"/>
      <c r="V704" s="935"/>
      <c r="W704" s="936"/>
      <c r="X704" s="822" t="s">
        <v>0</v>
      </c>
      <c r="Y704" s="813"/>
      <c r="Z704" s="813"/>
      <c r="AA704" s="813"/>
    </row>
    <row r="705" spans="1:27" x14ac:dyDescent="0.2">
      <c r="A705" s="1048" t="s">
        <v>54</v>
      </c>
      <c r="B705" s="1049"/>
      <c r="C705" s="849">
        <v>1</v>
      </c>
      <c r="D705" s="701">
        <v>2</v>
      </c>
      <c r="E705" s="701">
        <v>3</v>
      </c>
      <c r="F705" s="701">
        <v>4</v>
      </c>
      <c r="G705" s="701">
        <v>5</v>
      </c>
      <c r="H705" s="701">
        <v>6</v>
      </c>
      <c r="I705" s="702">
        <v>7</v>
      </c>
      <c r="J705" s="700">
        <v>1</v>
      </c>
      <c r="K705" s="701">
        <v>2</v>
      </c>
      <c r="L705" s="701">
        <v>3</v>
      </c>
      <c r="M705" s="701">
        <v>4</v>
      </c>
      <c r="N705" s="701">
        <v>5</v>
      </c>
      <c r="O705" s="701">
        <v>6</v>
      </c>
      <c r="P705" s="702">
        <v>7</v>
      </c>
      <c r="Q705" s="700">
        <v>1</v>
      </c>
      <c r="R705" s="701">
        <v>2</v>
      </c>
      <c r="S705" s="701">
        <v>3</v>
      </c>
      <c r="T705" s="701">
        <v>4</v>
      </c>
      <c r="U705" s="701">
        <v>5</v>
      </c>
      <c r="V705" s="701">
        <v>6</v>
      </c>
      <c r="W705" s="702">
        <v>7</v>
      </c>
      <c r="X705" s="823"/>
      <c r="Y705" s="813"/>
      <c r="Z705" s="813"/>
      <c r="AA705" s="813"/>
    </row>
    <row r="706" spans="1:27" x14ac:dyDescent="0.2">
      <c r="A706" s="1050" t="s">
        <v>3</v>
      </c>
      <c r="B706" s="1051"/>
      <c r="C706" s="859">
        <v>4505</v>
      </c>
      <c r="D706" s="860">
        <v>4505</v>
      </c>
      <c r="E706" s="860">
        <v>4505</v>
      </c>
      <c r="F706" s="860">
        <v>4505</v>
      </c>
      <c r="G706" s="860">
        <v>4505</v>
      </c>
      <c r="H706" s="860">
        <v>4505</v>
      </c>
      <c r="I706" s="861">
        <v>4505</v>
      </c>
      <c r="J706" s="862">
        <v>4505</v>
      </c>
      <c r="K706" s="860">
        <v>4505</v>
      </c>
      <c r="L706" s="860">
        <v>4505</v>
      </c>
      <c r="M706" s="860">
        <v>4505</v>
      </c>
      <c r="N706" s="860">
        <v>4505</v>
      </c>
      <c r="O706" s="860">
        <v>4505</v>
      </c>
      <c r="P706" s="861">
        <v>4505</v>
      </c>
      <c r="Q706" s="862">
        <v>4505</v>
      </c>
      <c r="R706" s="860">
        <v>4505</v>
      </c>
      <c r="S706" s="860">
        <v>4505</v>
      </c>
      <c r="T706" s="860">
        <v>4505</v>
      </c>
      <c r="U706" s="860">
        <v>4505</v>
      </c>
      <c r="V706" s="860">
        <v>4505</v>
      </c>
      <c r="W706" s="861">
        <v>4505</v>
      </c>
      <c r="X706" s="861">
        <v>4505</v>
      </c>
      <c r="Y706" s="215">
        <f>X706-X690</f>
        <v>15</v>
      </c>
      <c r="Z706" s="813"/>
      <c r="AA706" s="813"/>
    </row>
    <row r="707" spans="1:27" hidden="1" x14ac:dyDescent="0.2">
      <c r="A707" s="1050" t="s">
        <v>4</v>
      </c>
      <c r="B707" s="1051"/>
      <c r="C707" s="869">
        <v>52409</v>
      </c>
      <c r="D707" s="870">
        <v>53165</v>
      </c>
      <c r="E707" s="870">
        <v>55714</v>
      </c>
      <c r="F707" s="870">
        <v>19852</v>
      </c>
      <c r="G707" s="870">
        <v>55149</v>
      </c>
      <c r="H707" s="870">
        <v>57626</v>
      </c>
      <c r="I707" s="871">
        <v>60447</v>
      </c>
      <c r="J707" s="872">
        <v>52010</v>
      </c>
      <c r="K707" s="870">
        <v>52714</v>
      </c>
      <c r="L707" s="870">
        <v>54378</v>
      </c>
      <c r="M707" s="870">
        <v>22545</v>
      </c>
      <c r="N707" s="870">
        <v>52689</v>
      </c>
      <c r="O707" s="870">
        <v>55635</v>
      </c>
      <c r="P707" s="871">
        <v>58706</v>
      </c>
      <c r="Q707" s="872">
        <v>51598</v>
      </c>
      <c r="R707" s="870">
        <v>53800</v>
      </c>
      <c r="S707" s="870">
        <v>53766</v>
      </c>
      <c r="T707" s="870">
        <v>19476</v>
      </c>
      <c r="U707" s="870">
        <v>52932</v>
      </c>
      <c r="V707" s="870">
        <v>56406</v>
      </c>
      <c r="W707" s="871">
        <v>59000</v>
      </c>
      <c r="X707" s="868">
        <v>1050017</v>
      </c>
      <c r="Y707" s="215"/>
      <c r="Z707" s="813"/>
      <c r="AA707" s="813"/>
    </row>
    <row r="708" spans="1:27" hidden="1" x14ac:dyDescent="0.2">
      <c r="A708" s="1050" t="s">
        <v>266</v>
      </c>
      <c r="B708" s="1051"/>
      <c r="C708" s="869">
        <v>11</v>
      </c>
      <c r="D708" s="870">
        <v>11</v>
      </c>
      <c r="E708" s="870">
        <v>11</v>
      </c>
      <c r="F708" s="870">
        <v>4</v>
      </c>
      <c r="G708" s="870">
        <v>11</v>
      </c>
      <c r="H708" s="870">
        <v>11</v>
      </c>
      <c r="I708" s="871">
        <v>11</v>
      </c>
      <c r="J708" s="872">
        <v>11</v>
      </c>
      <c r="K708" s="870">
        <v>11</v>
      </c>
      <c r="L708" s="870">
        <v>11</v>
      </c>
      <c r="M708" s="870">
        <v>5</v>
      </c>
      <c r="N708" s="870">
        <v>11</v>
      </c>
      <c r="O708" s="870">
        <v>11</v>
      </c>
      <c r="P708" s="871">
        <v>11</v>
      </c>
      <c r="Q708" s="872">
        <v>11</v>
      </c>
      <c r="R708" s="870">
        <v>11</v>
      </c>
      <c r="S708" s="870">
        <v>11</v>
      </c>
      <c r="T708" s="870">
        <v>4</v>
      </c>
      <c r="U708" s="870">
        <v>11</v>
      </c>
      <c r="V708" s="870">
        <v>11</v>
      </c>
      <c r="W708" s="871">
        <v>11</v>
      </c>
      <c r="X708" s="868">
        <v>211</v>
      </c>
      <c r="Y708" s="215"/>
      <c r="Z708" s="813"/>
      <c r="AA708" s="813"/>
    </row>
    <row r="709" spans="1:27" x14ac:dyDescent="0.2">
      <c r="A709" s="1044" t="s">
        <v>6</v>
      </c>
      <c r="B709" s="1045"/>
      <c r="C709" s="711">
        <v>4764.454545454545</v>
      </c>
      <c r="D709" s="301">
        <v>4833.181818181818</v>
      </c>
      <c r="E709" s="301">
        <v>5064.909090909091</v>
      </c>
      <c r="F709" s="301">
        <v>4963</v>
      </c>
      <c r="G709" s="301">
        <v>5013.545454545455</v>
      </c>
      <c r="H709" s="301">
        <v>5238.727272727273</v>
      </c>
      <c r="I709" s="394">
        <v>5495.181818181818</v>
      </c>
      <c r="J709" s="300">
        <v>4728.181818181818</v>
      </c>
      <c r="K709" s="301">
        <v>4792.181818181818</v>
      </c>
      <c r="L709" s="301">
        <v>4943.454545454545</v>
      </c>
      <c r="M709" s="301">
        <v>4509</v>
      </c>
      <c r="N709" s="301">
        <v>4789.909090909091</v>
      </c>
      <c r="O709" s="301">
        <v>5057.727272727273</v>
      </c>
      <c r="P709" s="394">
        <v>5336.909090909091</v>
      </c>
      <c r="Q709" s="300">
        <v>4690.727272727273</v>
      </c>
      <c r="R709" s="301">
        <v>4890.909090909091</v>
      </c>
      <c r="S709" s="301">
        <v>4887.818181818182</v>
      </c>
      <c r="T709" s="301">
        <v>4869</v>
      </c>
      <c r="U709" s="301">
        <v>4812</v>
      </c>
      <c r="V709" s="301">
        <v>5127.818181818182</v>
      </c>
      <c r="W709" s="394">
        <v>5363.636363636364</v>
      </c>
      <c r="X709" s="317">
        <v>4976.3838862559242</v>
      </c>
      <c r="Y709" s="215"/>
      <c r="Z709" s="813"/>
      <c r="AA709" s="813"/>
    </row>
    <row r="710" spans="1:27" x14ac:dyDescent="0.2">
      <c r="A710" s="1042" t="s">
        <v>7</v>
      </c>
      <c r="B710" s="1043"/>
      <c r="C710" s="851">
        <v>0.91304347826086929</v>
      </c>
      <c r="D710" s="804">
        <v>0.91304347826086929</v>
      </c>
      <c r="E710" s="804">
        <v>1</v>
      </c>
      <c r="F710" s="804">
        <v>0.88888888888888884</v>
      </c>
      <c r="G710" s="804">
        <v>1</v>
      </c>
      <c r="H710" s="804">
        <v>0.91304347826086929</v>
      </c>
      <c r="I710" s="805">
        <v>1</v>
      </c>
      <c r="J710" s="803">
        <v>0.95833333333333348</v>
      </c>
      <c r="K710" s="804">
        <v>0.86956521739130455</v>
      </c>
      <c r="L710" s="804">
        <v>1</v>
      </c>
      <c r="M710" s="804">
        <v>0.9</v>
      </c>
      <c r="N710" s="804">
        <v>0.78260869565217395</v>
      </c>
      <c r="O710" s="804">
        <v>0.95652173913043481</v>
      </c>
      <c r="P710" s="805">
        <v>0.95652173913043481</v>
      </c>
      <c r="Q710" s="803">
        <v>1</v>
      </c>
      <c r="R710" s="804">
        <v>1</v>
      </c>
      <c r="S710" s="804">
        <v>0.78260869565217395</v>
      </c>
      <c r="T710" s="804">
        <v>0.875</v>
      </c>
      <c r="U710" s="804">
        <v>0.86956521739130455</v>
      </c>
      <c r="V710" s="804">
        <v>0.86956521739130455</v>
      </c>
      <c r="W710" s="805">
        <v>1</v>
      </c>
      <c r="X710" s="806">
        <v>0.92978283764910685</v>
      </c>
      <c r="Y710" s="813"/>
      <c r="Z710" s="813"/>
      <c r="AA710" s="813"/>
    </row>
    <row r="711" spans="1:27" ht="13.5" thickBot="1" x14ac:dyDescent="0.25">
      <c r="A711" s="1042" t="s">
        <v>8</v>
      </c>
      <c r="B711" s="1043"/>
      <c r="C711" s="800">
        <v>0.11601352093076267</v>
      </c>
      <c r="D711" s="680">
        <v>0.11617923964272016</v>
      </c>
      <c r="E711" s="706">
        <v>0.11223863601721246</v>
      </c>
      <c r="F711" s="706">
        <v>0.11293072963960138</v>
      </c>
      <c r="G711" s="706">
        <v>0.11103402792725194</v>
      </c>
      <c r="H711" s="706">
        <v>0.10841188049319848</v>
      </c>
      <c r="I711" s="707">
        <v>0.10259757360173891</v>
      </c>
      <c r="J711" s="714">
        <v>0.11901403360106064</v>
      </c>
      <c r="K711" s="706">
        <v>0.11409234701384419</v>
      </c>
      <c r="L711" s="706">
        <v>0.11399177727404389</v>
      </c>
      <c r="M711" s="706">
        <v>0.1256861533827825</v>
      </c>
      <c r="N711" s="706">
        <v>0.11543463388287913</v>
      </c>
      <c r="O711" s="706">
        <v>0.11193358692510458</v>
      </c>
      <c r="P711" s="707">
        <v>0.10695219839579848</v>
      </c>
      <c r="Q711" s="714">
        <v>0.1196955864923286</v>
      </c>
      <c r="R711" s="706">
        <v>0.11516529668386485</v>
      </c>
      <c r="S711" s="706">
        <v>0.11427886961613259</v>
      </c>
      <c r="T711" s="706">
        <v>0.11400760524314443</v>
      </c>
      <c r="U711" s="706">
        <v>0.11663399802149411</v>
      </c>
      <c r="V711" s="706">
        <v>0.10916321553071975</v>
      </c>
      <c r="W711" s="707">
        <v>0.1036169317305491</v>
      </c>
      <c r="X711" s="739">
        <v>0.11292466823712193</v>
      </c>
      <c r="Y711" s="813"/>
      <c r="Z711" s="813"/>
      <c r="AA711" s="813"/>
    </row>
    <row r="712" spans="1:27" x14ac:dyDescent="0.2">
      <c r="A712" s="1044" t="s">
        <v>1</v>
      </c>
      <c r="B712" s="1045"/>
      <c r="C712" s="801">
        <f t="shared" ref="C712:X712" si="219">C709/C706*100-100</f>
        <v>5.7592573907779183</v>
      </c>
      <c r="D712" s="691">
        <f t="shared" si="219"/>
        <v>7.2848350317828476</v>
      </c>
      <c r="E712" s="691">
        <f t="shared" si="219"/>
        <v>12.428614670568066</v>
      </c>
      <c r="F712" s="691">
        <f t="shared" si="219"/>
        <v>10.166481687014439</v>
      </c>
      <c r="G712" s="691">
        <f t="shared" si="219"/>
        <v>11.288467359499549</v>
      </c>
      <c r="H712" s="691">
        <f t="shared" si="219"/>
        <v>16.286953889617607</v>
      </c>
      <c r="I712" s="692">
        <f t="shared" si="219"/>
        <v>21.979618605589749</v>
      </c>
      <c r="J712" s="690">
        <f t="shared" si="219"/>
        <v>4.9540914135808691</v>
      </c>
      <c r="K712" s="691">
        <f t="shared" si="219"/>
        <v>6.3747351427706462</v>
      </c>
      <c r="L712" s="691">
        <f t="shared" si="219"/>
        <v>9.7326203208556024</v>
      </c>
      <c r="M712" s="691">
        <f t="shared" si="219"/>
        <v>8.8790233074348635E-2</v>
      </c>
      <c r="N712" s="691">
        <f t="shared" si="219"/>
        <v>6.3242861467056883</v>
      </c>
      <c r="O712" s="691">
        <f t="shared" si="219"/>
        <v>12.26919584300272</v>
      </c>
      <c r="P712" s="692">
        <f t="shared" si="219"/>
        <v>18.466350519624669</v>
      </c>
      <c r="Q712" s="690">
        <f t="shared" si="219"/>
        <v>4.1226919584300248</v>
      </c>
      <c r="R712" s="691">
        <f t="shared" si="219"/>
        <v>8.566239531833304</v>
      </c>
      <c r="S712" s="691">
        <f t="shared" si="219"/>
        <v>8.4976288971849527</v>
      </c>
      <c r="T712" s="691">
        <f t="shared" si="219"/>
        <v>8.0799112097669195</v>
      </c>
      <c r="U712" s="691">
        <f t="shared" si="219"/>
        <v>6.8146503884572809</v>
      </c>
      <c r="V712" s="691">
        <f t="shared" si="219"/>
        <v>13.825042881646652</v>
      </c>
      <c r="W712" s="692">
        <f t="shared" si="219"/>
        <v>19.059630713348824</v>
      </c>
      <c r="X712" s="411">
        <f t="shared" si="219"/>
        <v>10.46357128204049</v>
      </c>
      <c r="Y712" s="813"/>
      <c r="Z712" s="813"/>
      <c r="AA712" s="813"/>
    </row>
    <row r="713" spans="1:27" ht="13.5" thickBot="1" x14ac:dyDescent="0.25">
      <c r="A713" s="1042" t="s">
        <v>27</v>
      </c>
      <c r="B713" s="1043"/>
      <c r="C713" s="852">
        <f>C709-C693</f>
        <v>-157.21212121212193</v>
      </c>
      <c r="D713" s="258">
        <f t="shared" ref="D713:W713" si="220">D709-D693</f>
        <v>-12.234848484848953</v>
      </c>
      <c r="E713" s="258">
        <f t="shared" si="220"/>
        <v>106.24242424242402</v>
      </c>
      <c r="F713" s="258">
        <f t="shared" si="220"/>
        <v>-28.399999999999636</v>
      </c>
      <c r="G713" s="258">
        <f t="shared" si="220"/>
        <v>-96.371212121212011</v>
      </c>
      <c r="H713" s="258">
        <f t="shared" si="220"/>
        <v>100.47727272727298</v>
      </c>
      <c r="I713" s="259">
        <f t="shared" si="220"/>
        <v>28.681818181818016</v>
      </c>
      <c r="J713" s="220">
        <f t="shared" si="220"/>
        <v>7.1818181818180165</v>
      </c>
      <c r="K713" s="221">
        <f t="shared" si="220"/>
        <v>-260.48484848484895</v>
      </c>
      <c r="L713" s="221">
        <f t="shared" si="220"/>
        <v>21.121212121212011</v>
      </c>
      <c r="M713" s="221">
        <f t="shared" si="220"/>
        <v>71</v>
      </c>
      <c r="N713" s="221">
        <f t="shared" si="220"/>
        <v>-155.00757575757598</v>
      </c>
      <c r="O713" s="221">
        <f t="shared" si="220"/>
        <v>66.310606060606005</v>
      </c>
      <c r="P713" s="226">
        <f t="shared" si="220"/>
        <v>152.99242424242402</v>
      </c>
      <c r="Q713" s="220">
        <f t="shared" si="220"/>
        <v>-12.772727272727025</v>
      </c>
      <c r="R713" s="221">
        <f t="shared" si="220"/>
        <v>16.742424242424022</v>
      </c>
      <c r="S713" s="221">
        <f t="shared" si="220"/>
        <v>-61.765151515151047</v>
      </c>
      <c r="T713" s="221">
        <f t="shared" si="220"/>
        <v>-125.5</v>
      </c>
      <c r="U713" s="221">
        <f t="shared" si="220"/>
        <v>-16.66666666666697</v>
      </c>
      <c r="V713" s="221">
        <f t="shared" si="220"/>
        <v>-43.681818181818016</v>
      </c>
      <c r="W713" s="226">
        <f t="shared" si="220"/>
        <v>-120.11363636363603</v>
      </c>
      <c r="X713" s="370">
        <f>X709-X693</f>
        <v>-23.87585400381613</v>
      </c>
      <c r="Y713" s="813"/>
      <c r="Z713" s="813"/>
      <c r="AA713" s="813"/>
    </row>
    <row r="714" spans="1:27" x14ac:dyDescent="0.2">
      <c r="A714" s="1042" t="s">
        <v>52</v>
      </c>
      <c r="B714" s="1043"/>
      <c r="C714" s="722">
        <v>49</v>
      </c>
      <c r="D714" s="720">
        <v>50</v>
      </c>
      <c r="E714" s="720">
        <v>50</v>
      </c>
      <c r="F714" s="720">
        <v>8</v>
      </c>
      <c r="G714" s="720">
        <v>50</v>
      </c>
      <c r="H714" s="720">
        <v>49</v>
      </c>
      <c r="I714" s="721">
        <v>49</v>
      </c>
      <c r="J714" s="719">
        <v>43</v>
      </c>
      <c r="K714" s="720">
        <v>44</v>
      </c>
      <c r="L714" s="720">
        <v>45</v>
      </c>
      <c r="M714" s="720">
        <v>11</v>
      </c>
      <c r="N714" s="720">
        <v>45</v>
      </c>
      <c r="O714" s="720">
        <v>44</v>
      </c>
      <c r="P714" s="721">
        <v>44</v>
      </c>
      <c r="Q714" s="719">
        <v>48</v>
      </c>
      <c r="R714" s="720">
        <v>48</v>
      </c>
      <c r="S714" s="720">
        <v>49</v>
      </c>
      <c r="T714" s="720">
        <v>8</v>
      </c>
      <c r="U714" s="720">
        <v>50</v>
      </c>
      <c r="V714" s="720">
        <v>49</v>
      </c>
      <c r="W714" s="721">
        <v>48</v>
      </c>
      <c r="X714" s="371">
        <f>SUM(C714:W714)</f>
        <v>881</v>
      </c>
      <c r="Y714" s="813" t="s">
        <v>56</v>
      </c>
      <c r="Z714" s="265">
        <f>X698-X714</f>
        <v>0</v>
      </c>
      <c r="AA714" s="306">
        <f>Z714/X698</f>
        <v>0</v>
      </c>
    </row>
    <row r="715" spans="1:27" x14ac:dyDescent="0.2">
      <c r="A715" s="1042" t="s">
        <v>28</v>
      </c>
      <c r="B715" s="1043"/>
      <c r="C715" s="373">
        <v>154</v>
      </c>
      <c r="D715" s="838">
        <v>154</v>
      </c>
      <c r="E715" s="838">
        <v>153.5</v>
      </c>
      <c r="F715" s="838">
        <v>154</v>
      </c>
      <c r="G715" s="838">
        <v>153</v>
      </c>
      <c r="H715" s="838">
        <v>152.5</v>
      </c>
      <c r="I715" s="839">
        <v>152.5</v>
      </c>
      <c r="J715" s="837">
        <v>154</v>
      </c>
      <c r="K715" s="838">
        <v>154</v>
      </c>
      <c r="L715" s="838">
        <v>153</v>
      </c>
      <c r="M715" s="838">
        <v>154</v>
      </c>
      <c r="N715" s="838">
        <v>152.5</v>
      </c>
      <c r="O715" s="838">
        <v>151.5</v>
      </c>
      <c r="P715" s="839">
        <v>151.5</v>
      </c>
      <c r="Q715" s="837">
        <v>154</v>
      </c>
      <c r="R715" s="838">
        <v>154</v>
      </c>
      <c r="S715" s="838">
        <v>153.5</v>
      </c>
      <c r="T715" s="838">
        <v>154</v>
      </c>
      <c r="U715" s="838">
        <v>153</v>
      </c>
      <c r="V715" s="838">
        <v>152.5</v>
      </c>
      <c r="W715" s="839">
        <v>152.5</v>
      </c>
      <c r="X715" s="749">
        <f>AVERAGE(C715:W715)</f>
        <v>153.21428571428572</v>
      </c>
      <c r="Y715" s="813" t="s">
        <v>57</v>
      </c>
      <c r="Z715" s="813">
        <v>153.09</v>
      </c>
      <c r="AA715" s="813"/>
    </row>
    <row r="716" spans="1:27" ht="13.5" thickBot="1" x14ac:dyDescent="0.25">
      <c r="A716" s="1046" t="s">
        <v>26</v>
      </c>
      <c r="B716" s="1047"/>
      <c r="C716" s="853">
        <f>C715-C699</f>
        <v>0</v>
      </c>
      <c r="D716" s="551">
        <f t="shared" ref="D716:W716" si="221">D715-D699</f>
        <v>0</v>
      </c>
      <c r="E716" s="551">
        <f t="shared" si="221"/>
        <v>0</v>
      </c>
      <c r="F716" s="551">
        <f t="shared" si="221"/>
        <v>0</v>
      </c>
      <c r="G716" s="551">
        <f t="shared" si="221"/>
        <v>0</v>
      </c>
      <c r="H716" s="551">
        <f t="shared" si="221"/>
        <v>0</v>
      </c>
      <c r="I716" s="533">
        <f t="shared" si="221"/>
        <v>0</v>
      </c>
      <c r="J716" s="550">
        <f t="shared" si="221"/>
        <v>0</v>
      </c>
      <c r="K716" s="551">
        <f t="shared" si="221"/>
        <v>0</v>
      </c>
      <c r="L716" s="551">
        <f t="shared" si="221"/>
        <v>0</v>
      </c>
      <c r="M716" s="551">
        <f t="shared" si="221"/>
        <v>0</v>
      </c>
      <c r="N716" s="551">
        <f t="shared" si="221"/>
        <v>0</v>
      </c>
      <c r="O716" s="551">
        <f t="shared" si="221"/>
        <v>0</v>
      </c>
      <c r="P716" s="533">
        <f t="shared" si="221"/>
        <v>0</v>
      </c>
      <c r="Q716" s="550">
        <f t="shared" si="221"/>
        <v>0</v>
      </c>
      <c r="R716" s="551">
        <f t="shared" si="221"/>
        <v>0</v>
      </c>
      <c r="S716" s="551">
        <f t="shared" si="221"/>
        <v>0</v>
      </c>
      <c r="T716" s="551">
        <f t="shared" si="221"/>
        <v>0</v>
      </c>
      <c r="U716" s="551">
        <f t="shared" si="221"/>
        <v>0</v>
      </c>
      <c r="V716" s="551">
        <f t="shared" si="221"/>
        <v>0</v>
      </c>
      <c r="W716" s="533">
        <f t="shared" si="221"/>
        <v>0</v>
      </c>
      <c r="X716" s="333"/>
      <c r="Y716" s="813" t="s">
        <v>26</v>
      </c>
      <c r="Z716" s="813">
        <f>Z715-Z699</f>
        <v>0</v>
      </c>
      <c r="AA716" s="813"/>
    </row>
    <row r="717" spans="1:27" x14ac:dyDescent="0.2">
      <c r="A717" s="882"/>
      <c r="B717" s="882"/>
      <c r="C717" s="882"/>
      <c r="D717" s="882"/>
      <c r="E717" s="882"/>
      <c r="F717" s="882"/>
      <c r="G717" s="882"/>
      <c r="H717" s="882"/>
      <c r="I717" s="882"/>
      <c r="J717" s="882"/>
      <c r="K717" s="882"/>
      <c r="L717" s="882"/>
      <c r="M717" s="882"/>
      <c r="N717" s="882"/>
      <c r="O717" s="882"/>
      <c r="P717" s="882"/>
      <c r="Q717" s="882"/>
      <c r="R717" s="882"/>
      <c r="S717" s="882"/>
      <c r="T717" s="882"/>
      <c r="U717" s="882"/>
      <c r="V717" s="882"/>
      <c r="W717" s="882"/>
      <c r="X717" s="882"/>
      <c r="Y717" s="882"/>
      <c r="Z717" s="882"/>
      <c r="AA717" s="882"/>
    </row>
    <row r="718" spans="1:27" ht="13.5" thickBot="1" x14ac:dyDescent="0.25">
      <c r="A718" s="882"/>
      <c r="B718" s="882"/>
      <c r="C718" s="882"/>
      <c r="D718" s="882"/>
      <c r="E718" s="882"/>
      <c r="F718" s="882"/>
      <c r="G718" s="882"/>
      <c r="H718" s="882"/>
      <c r="I718" s="882"/>
      <c r="J718" s="882"/>
      <c r="K718" s="882"/>
      <c r="L718" s="882"/>
      <c r="M718" s="882"/>
      <c r="N718" s="882"/>
      <c r="O718" s="882"/>
      <c r="P718" s="882"/>
      <c r="Q718" s="882"/>
      <c r="R718" s="882"/>
      <c r="S718" s="882"/>
      <c r="T718" s="882"/>
      <c r="U718" s="882"/>
      <c r="V718" s="882"/>
      <c r="W718" s="882"/>
      <c r="X718" s="882"/>
      <c r="Y718" s="882"/>
      <c r="Z718" s="882"/>
      <c r="AA718" s="882"/>
    </row>
    <row r="719" spans="1:27" ht="13.5" thickBot="1" x14ac:dyDescent="0.25">
      <c r="A719" s="846">
        <f>A703+7</f>
        <v>45805</v>
      </c>
      <c r="B719" s="828"/>
      <c r="C719" s="779">
        <f>C724/C730</f>
        <v>0.24489795918367346</v>
      </c>
      <c r="D719" s="779">
        <f t="shared" ref="D719:W719" si="222">D724/D730</f>
        <v>0.24</v>
      </c>
      <c r="E719" s="779">
        <f t="shared" si="222"/>
        <v>0.24</v>
      </c>
      <c r="F719" s="779">
        <f t="shared" si="222"/>
        <v>0.66666666666666663</v>
      </c>
      <c r="G719" s="779">
        <f t="shared" si="222"/>
        <v>0.24</v>
      </c>
      <c r="H719" s="779">
        <f t="shared" si="222"/>
        <v>0.24489795918367346</v>
      </c>
      <c r="I719" s="779">
        <f t="shared" si="222"/>
        <v>0.24489795918367346</v>
      </c>
      <c r="J719" s="779">
        <f t="shared" si="222"/>
        <v>0.27906976744186046</v>
      </c>
      <c r="K719" s="779">
        <f t="shared" si="222"/>
        <v>0.27272727272727271</v>
      </c>
      <c r="L719" s="779">
        <f t="shared" si="222"/>
        <v>0.26666666666666666</v>
      </c>
      <c r="M719" s="779">
        <f t="shared" si="222"/>
        <v>0.54545454545454541</v>
      </c>
      <c r="N719" s="779">
        <f t="shared" si="222"/>
        <v>0.26666666666666666</v>
      </c>
      <c r="O719" s="779">
        <f t="shared" si="222"/>
        <v>0.27272727272727271</v>
      </c>
      <c r="P719" s="779">
        <f t="shared" si="222"/>
        <v>0.27272727272727271</v>
      </c>
      <c r="Q719" s="779">
        <f t="shared" si="222"/>
        <v>0.25</v>
      </c>
      <c r="R719" s="779">
        <f t="shared" si="222"/>
        <v>0.25</v>
      </c>
      <c r="S719" s="779">
        <f t="shared" si="222"/>
        <v>0.24489795918367346</v>
      </c>
      <c r="T719" s="779">
        <f t="shared" si="222"/>
        <v>0.875</v>
      </c>
      <c r="U719" s="779">
        <f t="shared" si="222"/>
        <v>0.24</v>
      </c>
      <c r="V719" s="779">
        <f t="shared" si="222"/>
        <v>0.24489795918367346</v>
      </c>
      <c r="W719" s="779">
        <f t="shared" si="222"/>
        <v>0.25</v>
      </c>
      <c r="X719" s="882"/>
      <c r="Y719" s="882"/>
      <c r="Z719" s="882"/>
      <c r="AA719" s="882"/>
    </row>
    <row r="720" spans="1:27" ht="13.5" thickBot="1" x14ac:dyDescent="0.25">
      <c r="A720" s="230" t="s">
        <v>268</v>
      </c>
      <c r="B720" s="854">
        <f>B704+1</f>
        <v>54</v>
      </c>
      <c r="C720" s="935" t="s">
        <v>53</v>
      </c>
      <c r="D720" s="935"/>
      <c r="E720" s="935"/>
      <c r="F720" s="935"/>
      <c r="G720" s="935"/>
      <c r="H720" s="935"/>
      <c r="I720" s="936"/>
      <c r="J720" s="934" t="s">
        <v>114</v>
      </c>
      <c r="K720" s="935"/>
      <c r="L720" s="935"/>
      <c r="M720" s="935"/>
      <c r="N720" s="935"/>
      <c r="O720" s="935"/>
      <c r="P720" s="936"/>
      <c r="Q720" s="934" t="s">
        <v>63</v>
      </c>
      <c r="R720" s="935"/>
      <c r="S720" s="935"/>
      <c r="T720" s="935"/>
      <c r="U720" s="935"/>
      <c r="V720" s="935"/>
      <c r="W720" s="936"/>
      <c r="X720" s="891" t="s">
        <v>0</v>
      </c>
      <c r="Y720" s="882"/>
      <c r="Z720" s="882"/>
      <c r="AA720" s="882"/>
    </row>
    <row r="721" spans="1:27" x14ac:dyDescent="0.2">
      <c r="A721" s="1048" t="s">
        <v>54</v>
      </c>
      <c r="B721" s="1049"/>
      <c r="C721" s="849">
        <v>1</v>
      </c>
      <c r="D721" s="701">
        <v>2</v>
      </c>
      <c r="E721" s="701">
        <v>3</v>
      </c>
      <c r="F721" s="701">
        <v>4</v>
      </c>
      <c r="G721" s="701">
        <v>5</v>
      </c>
      <c r="H721" s="701">
        <v>6</v>
      </c>
      <c r="I721" s="702">
        <v>7</v>
      </c>
      <c r="J721" s="700">
        <v>1</v>
      </c>
      <c r="K721" s="701">
        <v>2</v>
      </c>
      <c r="L721" s="701">
        <v>3</v>
      </c>
      <c r="M721" s="701">
        <v>4</v>
      </c>
      <c r="N721" s="701">
        <v>5</v>
      </c>
      <c r="O721" s="701">
        <v>6</v>
      </c>
      <c r="P721" s="702">
        <v>7</v>
      </c>
      <c r="Q721" s="700">
        <v>1</v>
      </c>
      <c r="R721" s="701">
        <v>2</v>
      </c>
      <c r="S721" s="701">
        <v>3</v>
      </c>
      <c r="T721" s="701">
        <v>4</v>
      </c>
      <c r="U721" s="701">
        <v>5</v>
      </c>
      <c r="V721" s="701">
        <v>6</v>
      </c>
      <c r="W721" s="702">
        <v>7</v>
      </c>
      <c r="X721" s="892"/>
      <c r="Y721" s="882"/>
      <c r="Z721" s="882"/>
      <c r="AA721" s="882"/>
    </row>
    <row r="722" spans="1:27" x14ac:dyDescent="0.2">
      <c r="A722" s="1050" t="s">
        <v>3</v>
      </c>
      <c r="B722" s="1051"/>
      <c r="C722" s="859">
        <v>4520</v>
      </c>
      <c r="D722" s="860">
        <v>4520</v>
      </c>
      <c r="E722" s="860">
        <v>4520</v>
      </c>
      <c r="F722" s="860">
        <v>4520</v>
      </c>
      <c r="G722" s="860">
        <v>4520</v>
      </c>
      <c r="H722" s="860">
        <v>4520</v>
      </c>
      <c r="I722" s="861">
        <v>4520</v>
      </c>
      <c r="J722" s="862">
        <v>4520</v>
      </c>
      <c r="K722" s="860">
        <v>4520</v>
      </c>
      <c r="L722" s="860">
        <v>4520</v>
      </c>
      <c r="M722" s="860">
        <v>4520</v>
      </c>
      <c r="N722" s="860">
        <v>4520</v>
      </c>
      <c r="O722" s="860">
        <v>4520</v>
      </c>
      <c r="P722" s="861">
        <v>4520</v>
      </c>
      <c r="Q722" s="862">
        <v>4520</v>
      </c>
      <c r="R722" s="860">
        <v>4520</v>
      </c>
      <c r="S722" s="860">
        <v>4520</v>
      </c>
      <c r="T722" s="860">
        <v>4520</v>
      </c>
      <c r="U722" s="860">
        <v>4520</v>
      </c>
      <c r="V722" s="860">
        <v>4520</v>
      </c>
      <c r="W722" s="861">
        <v>4520</v>
      </c>
      <c r="X722" s="861">
        <v>4520</v>
      </c>
      <c r="Y722" s="215">
        <f>X722-X706</f>
        <v>15</v>
      </c>
      <c r="Z722" s="882"/>
      <c r="AA722" s="882"/>
    </row>
    <row r="723" spans="1:27" x14ac:dyDescent="0.2">
      <c r="A723" s="1050" t="s">
        <v>4</v>
      </c>
      <c r="B723" s="1051"/>
      <c r="C723" s="869">
        <v>56906</v>
      </c>
      <c r="D723" s="870">
        <v>58394</v>
      </c>
      <c r="E723" s="870">
        <v>59715</v>
      </c>
      <c r="F723" s="870">
        <v>18410</v>
      </c>
      <c r="G723" s="870">
        <v>61038</v>
      </c>
      <c r="H723" s="870">
        <v>62451</v>
      </c>
      <c r="I723" s="871">
        <v>66680</v>
      </c>
      <c r="J723" s="872">
        <v>58241</v>
      </c>
      <c r="K723" s="870">
        <v>60653</v>
      </c>
      <c r="L723" s="870">
        <v>61035</v>
      </c>
      <c r="M723" s="870">
        <v>27933</v>
      </c>
      <c r="N723" s="870">
        <v>59784</v>
      </c>
      <c r="O723" s="870">
        <v>59555</v>
      </c>
      <c r="P723" s="871">
        <v>63730</v>
      </c>
      <c r="Q723" s="872">
        <v>57619</v>
      </c>
      <c r="R723" s="870">
        <v>58462</v>
      </c>
      <c r="S723" s="870">
        <v>58505</v>
      </c>
      <c r="T723" s="870">
        <v>33271</v>
      </c>
      <c r="U723" s="870">
        <v>58584</v>
      </c>
      <c r="V723" s="870">
        <v>61392</v>
      </c>
      <c r="W723" s="871">
        <v>63191</v>
      </c>
      <c r="X723" s="868">
        <v>1165549</v>
      </c>
      <c r="Y723" s="215"/>
      <c r="Z723" s="882"/>
      <c r="AA723" s="882"/>
    </row>
    <row r="724" spans="1:27" x14ac:dyDescent="0.2">
      <c r="A724" s="1050" t="s">
        <v>266</v>
      </c>
      <c r="B724" s="1051"/>
      <c r="C724" s="869">
        <v>12</v>
      </c>
      <c r="D724" s="870">
        <v>12</v>
      </c>
      <c r="E724" s="870">
        <v>12</v>
      </c>
      <c r="F724" s="870">
        <v>4</v>
      </c>
      <c r="G724" s="870">
        <v>12</v>
      </c>
      <c r="H724" s="870">
        <v>12</v>
      </c>
      <c r="I724" s="871">
        <v>12</v>
      </c>
      <c r="J724" s="872">
        <v>12</v>
      </c>
      <c r="K724" s="870">
        <v>12</v>
      </c>
      <c r="L724" s="870">
        <v>12</v>
      </c>
      <c r="M724" s="870">
        <v>6</v>
      </c>
      <c r="N724" s="870">
        <v>12</v>
      </c>
      <c r="O724" s="870">
        <v>12</v>
      </c>
      <c r="P724" s="871">
        <v>12</v>
      </c>
      <c r="Q724" s="872">
        <v>12</v>
      </c>
      <c r="R724" s="870">
        <v>12</v>
      </c>
      <c r="S724" s="870">
        <v>12</v>
      </c>
      <c r="T724" s="870">
        <v>7</v>
      </c>
      <c r="U724" s="870">
        <v>12</v>
      </c>
      <c r="V724" s="870">
        <v>12</v>
      </c>
      <c r="W724" s="871">
        <v>12</v>
      </c>
      <c r="X724" s="868">
        <v>233</v>
      </c>
      <c r="Y724" s="215"/>
      <c r="Z724" s="882"/>
      <c r="AA724" s="882"/>
    </row>
    <row r="725" spans="1:27" x14ac:dyDescent="0.2">
      <c r="A725" s="1044" t="s">
        <v>6</v>
      </c>
      <c r="B725" s="1045"/>
      <c r="C725" s="711">
        <v>4742.166666666667</v>
      </c>
      <c r="D725" s="301">
        <v>4866.166666666667</v>
      </c>
      <c r="E725" s="301">
        <v>4976.25</v>
      </c>
      <c r="F725" s="301">
        <v>4602.5</v>
      </c>
      <c r="G725" s="301">
        <v>5086.5</v>
      </c>
      <c r="H725" s="301">
        <v>5204.25</v>
      </c>
      <c r="I725" s="394">
        <v>5556.666666666667</v>
      </c>
      <c r="J725" s="300">
        <v>4853.416666666667</v>
      </c>
      <c r="K725" s="301">
        <v>5054.416666666667</v>
      </c>
      <c r="L725" s="301">
        <v>5086.25</v>
      </c>
      <c r="M725" s="301">
        <v>4655.5</v>
      </c>
      <c r="N725" s="301">
        <v>4982</v>
      </c>
      <c r="O725" s="301">
        <v>4962.916666666667</v>
      </c>
      <c r="P725" s="394">
        <v>5310.833333333333</v>
      </c>
      <c r="Q725" s="300">
        <v>4801.583333333333</v>
      </c>
      <c r="R725" s="301">
        <v>4871.833333333333</v>
      </c>
      <c r="S725" s="301">
        <v>4875.416666666667</v>
      </c>
      <c r="T725" s="301">
        <v>4753</v>
      </c>
      <c r="U725" s="301">
        <v>4882</v>
      </c>
      <c r="V725" s="301">
        <v>5116</v>
      </c>
      <c r="W725" s="394">
        <v>5265.916666666667</v>
      </c>
      <c r="X725" s="317">
        <v>5002.3562231759661</v>
      </c>
      <c r="Y725" s="215"/>
      <c r="Z725" s="882"/>
      <c r="AA725" s="882"/>
    </row>
    <row r="726" spans="1:27" x14ac:dyDescent="0.2">
      <c r="A726" s="1042" t="s">
        <v>7</v>
      </c>
      <c r="B726" s="1043"/>
      <c r="C726" s="1065">
        <v>0.94285714285714295</v>
      </c>
      <c r="D726" s="1066">
        <v>0.91428571428571448</v>
      </c>
      <c r="E726" s="1066">
        <v>1</v>
      </c>
      <c r="F726" s="1066">
        <v>0.92307692307692313</v>
      </c>
      <c r="G726" s="1066">
        <v>0.97142857142857142</v>
      </c>
      <c r="H726" s="1066">
        <v>0.94285714285714295</v>
      </c>
      <c r="I726" s="1067">
        <v>0.94285714285714295</v>
      </c>
      <c r="J726" s="1068">
        <v>0.83333333333333337</v>
      </c>
      <c r="K726" s="1066">
        <v>0.88571428571428601</v>
      </c>
      <c r="L726" s="1066">
        <v>1</v>
      </c>
      <c r="M726" s="1066">
        <v>0.9375</v>
      </c>
      <c r="N726" s="1066">
        <v>0.79999999999999993</v>
      </c>
      <c r="O726" s="1066">
        <v>0.91428571428571448</v>
      </c>
      <c r="P726" s="1067">
        <v>0.91428571428571448</v>
      </c>
      <c r="Q726" s="1068">
        <v>1</v>
      </c>
      <c r="R726" s="1066">
        <v>1</v>
      </c>
      <c r="S726" s="1066">
        <v>0.82857142857142863</v>
      </c>
      <c r="T726" s="1066">
        <v>0.93333333333333346</v>
      </c>
      <c r="U726" s="1066">
        <v>0.97142857142857142</v>
      </c>
      <c r="V726" s="1066">
        <v>0.91428571428571448</v>
      </c>
      <c r="W726" s="1067">
        <v>1</v>
      </c>
      <c r="X726" s="1069">
        <v>0.93203831218852473</v>
      </c>
      <c r="Y726" s="882"/>
      <c r="Z726" s="882"/>
      <c r="AA726" s="882"/>
    </row>
    <row r="727" spans="1:27" ht="13.5" thickBot="1" x14ac:dyDescent="0.25">
      <c r="A727" s="1042" t="s">
        <v>8</v>
      </c>
      <c r="B727" s="1043"/>
      <c r="C727" s="800">
        <v>0.11743848681899209</v>
      </c>
      <c r="D727" s="680">
        <v>0.11651879282838233</v>
      </c>
      <c r="E727" s="706">
        <v>0.11303587783978887</v>
      </c>
      <c r="F727" s="706">
        <v>0.11617581867834546</v>
      </c>
      <c r="G727" s="706">
        <v>0.11139739061298089</v>
      </c>
      <c r="H727" s="706">
        <v>0.10880455836019165</v>
      </c>
      <c r="I727" s="707">
        <v>0.10260062378076425</v>
      </c>
      <c r="J727" s="714">
        <v>0.11850713317706486</v>
      </c>
      <c r="K727" s="706">
        <v>0.11364263713094781</v>
      </c>
      <c r="L727" s="706">
        <v>0.11332870179645799</v>
      </c>
      <c r="M727" s="706">
        <v>0.1243932418633333</v>
      </c>
      <c r="N727" s="706">
        <v>0.11508919760056215</v>
      </c>
      <c r="O727" s="706">
        <v>0.11293645569429935</v>
      </c>
      <c r="P727" s="707">
        <v>0.10709155082049031</v>
      </c>
      <c r="Q727" s="714">
        <v>0.11936390548142749</v>
      </c>
      <c r="R727" s="706">
        <v>0.11580365218649143</v>
      </c>
      <c r="S727" s="706">
        <v>0.11518707966718968</v>
      </c>
      <c r="T727" s="706">
        <v>0.116527261512436</v>
      </c>
      <c r="U727" s="706">
        <v>0.11668656448806679</v>
      </c>
      <c r="V727" s="706">
        <v>0.10994187137569943</v>
      </c>
      <c r="W727" s="707">
        <v>0.10518152097995588</v>
      </c>
      <c r="X727" s="739">
        <v>0.11337950885904517</v>
      </c>
      <c r="Y727" s="882"/>
      <c r="Z727" s="882"/>
      <c r="AA727" s="882"/>
    </row>
    <row r="728" spans="1:27" x14ac:dyDescent="0.2">
      <c r="A728" s="1044" t="s">
        <v>1</v>
      </c>
      <c r="B728" s="1045"/>
      <c r="C728" s="801">
        <f t="shared" ref="C728:X728" si="223">C725/C722*100-100</f>
        <v>4.9151917404129932</v>
      </c>
      <c r="D728" s="691">
        <f t="shared" si="223"/>
        <v>7.6585545722713988</v>
      </c>
      <c r="E728" s="691">
        <f t="shared" si="223"/>
        <v>10.094026548672574</v>
      </c>
      <c r="F728" s="691">
        <f t="shared" si="223"/>
        <v>1.8252212389380418</v>
      </c>
      <c r="G728" s="691">
        <f t="shared" si="223"/>
        <v>12.533185840707972</v>
      </c>
      <c r="H728" s="691">
        <f t="shared" si="223"/>
        <v>15.138274336283189</v>
      </c>
      <c r="I728" s="692">
        <f t="shared" si="223"/>
        <v>22.935103244837762</v>
      </c>
      <c r="J728" s="690">
        <f t="shared" si="223"/>
        <v>7.3764749262536782</v>
      </c>
      <c r="K728" s="691">
        <f t="shared" si="223"/>
        <v>11.823377581120951</v>
      </c>
      <c r="L728" s="691">
        <f t="shared" si="223"/>
        <v>12.527654867256643</v>
      </c>
      <c r="M728" s="691">
        <f t="shared" si="223"/>
        <v>2.9977876106194685</v>
      </c>
      <c r="N728" s="691">
        <f t="shared" si="223"/>
        <v>10.221238938053091</v>
      </c>
      <c r="O728" s="691">
        <f t="shared" si="223"/>
        <v>9.7990412979351191</v>
      </c>
      <c r="P728" s="692">
        <f t="shared" si="223"/>
        <v>17.496312684365776</v>
      </c>
      <c r="Q728" s="690">
        <f t="shared" si="223"/>
        <v>6.2297197640117901</v>
      </c>
      <c r="R728" s="691">
        <f t="shared" si="223"/>
        <v>7.783923303834797</v>
      </c>
      <c r="S728" s="691">
        <f t="shared" si="223"/>
        <v>7.8632005899705035</v>
      </c>
      <c r="T728" s="691">
        <f t="shared" si="223"/>
        <v>5.1548672566371607</v>
      </c>
      <c r="U728" s="691">
        <f t="shared" si="223"/>
        <v>8.0088495575221259</v>
      </c>
      <c r="V728" s="691">
        <f t="shared" si="223"/>
        <v>13.185840707964601</v>
      </c>
      <c r="W728" s="692">
        <f t="shared" si="223"/>
        <v>16.502581120943958</v>
      </c>
      <c r="X728" s="411">
        <f t="shared" si="223"/>
        <v>10.671597857875355</v>
      </c>
      <c r="Y728" s="882"/>
      <c r="Z728" s="882"/>
      <c r="AA728" s="882"/>
    </row>
    <row r="729" spans="1:27" ht="13.5" thickBot="1" x14ac:dyDescent="0.25">
      <c r="A729" s="1042" t="s">
        <v>27</v>
      </c>
      <c r="B729" s="1043"/>
      <c r="C729" s="852">
        <f>C725-C709</f>
        <v>-22.287878787878071</v>
      </c>
      <c r="D729" s="258">
        <f t="shared" ref="D729:W729" si="224">D725-D709</f>
        <v>32.984848484848953</v>
      </c>
      <c r="E729" s="258">
        <f t="shared" si="224"/>
        <v>-88.659090909090992</v>
      </c>
      <c r="F729" s="258">
        <f t="shared" si="224"/>
        <v>-360.5</v>
      </c>
      <c r="G729" s="258">
        <f t="shared" si="224"/>
        <v>72.954545454545041</v>
      </c>
      <c r="H729" s="258">
        <f t="shared" si="224"/>
        <v>-34.477272727272975</v>
      </c>
      <c r="I729" s="259">
        <f t="shared" si="224"/>
        <v>61.484848484848953</v>
      </c>
      <c r="J729" s="220">
        <f t="shared" si="224"/>
        <v>125.23484848484895</v>
      </c>
      <c r="K729" s="221">
        <f t="shared" si="224"/>
        <v>262.23484848484895</v>
      </c>
      <c r="L729" s="221">
        <f t="shared" si="224"/>
        <v>142.79545454545496</v>
      </c>
      <c r="M729" s="221">
        <f t="shared" si="224"/>
        <v>146.5</v>
      </c>
      <c r="N729" s="221">
        <f t="shared" si="224"/>
        <v>192.09090909090901</v>
      </c>
      <c r="O729" s="221">
        <f t="shared" si="224"/>
        <v>-94.810606060606005</v>
      </c>
      <c r="P729" s="226">
        <f t="shared" si="224"/>
        <v>-26.075757575757962</v>
      </c>
      <c r="Q729" s="220">
        <f t="shared" si="224"/>
        <v>110.85606060606005</v>
      </c>
      <c r="R729" s="221">
        <f t="shared" si="224"/>
        <v>-19.075757575757962</v>
      </c>
      <c r="S729" s="221">
        <f t="shared" si="224"/>
        <v>-12.401515151515014</v>
      </c>
      <c r="T729" s="221">
        <f t="shared" si="224"/>
        <v>-116</v>
      </c>
      <c r="U729" s="221">
        <f t="shared" si="224"/>
        <v>70</v>
      </c>
      <c r="V729" s="221">
        <f t="shared" si="224"/>
        <v>-11.818181818181984</v>
      </c>
      <c r="W729" s="226">
        <f t="shared" si="224"/>
        <v>-97.719696969696997</v>
      </c>
      <c r="X729" s="370">
        <f>X725-X709</f>
        <v>25.972336920041926</v>
      </c>
      <c r="Y729" s="882"/>
      <c r="Z729" s="882"/>
      <c r="AA729" s="882"/>
    </row>
    <row r="730" spans="1:27" x14ac:dyDescent="0.2">
      <c r="A730" s="1042" t="s">
        <v>52</v>
      </c>
      <c r="B730" s="1043"/>
      <c r="C730" s="722">
        <v>49</v>
      </c>
      <c r="D730" s="720">
        <v>50</v>
      </c>
      <c r="E730" s="720">
        <v>50</v>
      </c>
      <c r="F730" s="720">
        <v>6</v>
      </c>
      <c r="G730" s="720">
        <v>50</v>
      </c>
      <c r="H730" s="720">
        <v>49</v>
      </c>
      <c r="I730" s="721">
        <v>49</v>
      </c>
      <c r="J730" s="719">
        <v>43</v>
      </c>
      <c r="K730" s="720">
        <v>44</v>
      </c>
      <c r="L730" s="720">
        <v>45</v>
      </c>
      <c r="M730" s="720">
        <v>11</v>
      </c>
      <c r="N730" s="720">
        <v>45</v>
      </c>
      <c r="O730" s="720">
        <v>44</v>
      </c>
      <c r="P730" s="721">
        <v>44</v>
      </c>
      <c r="Q730" s="719">
        <v>48</v>
      </c>
      <c r="R730" s="720">
        <v>48</v>
      </c>
      <c r="S730" s="720">
        <v>49</v>
      </c>
      <c r="T730" s="720">
        <v>8</v>
      </c>
      <c r="U730" s="720">
        <v>50</v>
      </c>
      <c r="V730" s="720">
        <v>49</v>
      </c>
      <c r="W730" s="721">
        <v>48</v>
      </c>
      <c r="X730" s="371">
        <f>SUM(C730:W730)</f>
        <v>879</v>
      </c>
      <c r="Y730" s="882" t="s">
        <v>56</v>
      </c>
      <c r="Z730" s="265">
        <f>X714-X730</f>
        <v>2</v>
      </c>
      <c r="AA730" s="306">
        <f>Z730/X714</f>
        <v>2.2701475595913734E-3</v>
      </c>
    </row>
    <row r="731" spans="1:27" x14ac:dyDescent="0.2">
      <c r="A731" s="1042" t="s">
        <v>28</v>
      </c>
      <c r="B731" s="1043"/>
      <c r="C731" s="373"/>
      <c r="D731" s="887"/>
      <c r="E731" s="887"/>
      <c r="F731" s="887"/>
      <c r="G731" s="887"/>
      <c r="H731" s="887"/>
      <c r="I731" s="888"/>
      <c r="J731" s="886"/>
      <c r="K731" s="887"/>
      <c r="L731" s="887"/>
      <c r="M731" s="887"/>
      <c r="N731" s="887"/>
      <c r="O731" s="887"/>
      <c r="P731" s="888"/>
      <c r="Q731" s="886"/>
      <c r="R731" s="887"/>
      <c r="S731" s="887"/>
      <c r="T731" s="887"/>
      <c r="U731" s="887"/>
      <c r="V731" s="887"/>
      <c r="W731" s="888"/>
      <c r="X731" s="749" t="e">
        <f>AVERAGE(C731:W731)</f>
        <v>#DIV/0!</v>
      </c>
      <c r="Y731" s="882" t="s">
        <v>57</v>
      </c>
      <c r="Z731" s="882">
        <v>153.36000000000001</v>
      </c>
      <c r="AA731" s="882"/>
    </row>
    <row r="732" spans="1:27" ht="13.5" thickBot="1" x14ac:dyDescent="0.25">
      <c r="A732" s="1046" t="s">
        <v>26</v>
      </c>
      <c r="B732" s="1047"/>
      <c r="C732" s="853">
        <f>C731-C715</f>
        <v>-154</v>
      </c>
      <c r="D732" s="551">
        <f t="shared" ref="D732:W732" si="225">D731-D715</f>
        <v>-154</v>
      </c>
      <c r="E732" s="551">
        <f t="shared" si="225"/>
        <v>-153.5</v>
      </c>
      <c r="F732" s="551">
        <f t="shared" si="225"/>
        <v>-154</v>
      </c>
      <c r="G732" s="551">
        <f t="shared" si="225"/>
        <v>-153</v>
      </c>
      <c r="H732" s="551">
        <f t="shared" si="225"/>
        <v>-152.5</v>
      </c>
      <c r="I732" s="533">
        <f t="shared" si="225"/>
        <v>-152.5</v>
      </c>
      <c r="J732" s="550">
        <f t="shared" si="225"/>
        <v>-154</v>
      </c>
      <c r="K732" s="551">
        <f t="shared" si="225"/>
        <v>-154</v>
      </c>
      <c r="L732" s="551">
        <f t="shared" si="225"/>
        <v>-153</v>
      </c>
      <c r="M732" s="551">
        <f t="shared" si="225"/>
        <v>-154</v>
      </c>
      <c r="N732" s="551">
        <f t="shared" si="225"/>
        <v>-152.5</v>
      </c>
      <c r="O732" s="551">
        <f t="shared" si="225"/>
        <v>-151.5</v>
      </c>
      <c r="P732" s="533">
        <f t="shared" si="225"/>
        <v>-151.5</v>
      </c>
      <c r="Q732" s="550">
        <f t="shared" si="225"/>
        <v>-154</v>
      </c>
      <c r="R732" s="551">
        <f t="shared" si="225"/>
        <v>-154</v>
      </c>
      <c r="S732" s="551">
        <f t="shared" si="225"/>
        <v>-153.5</v>
      </c>
      <c r="T732" s="551">
        <f t="shared" si="225"/>
        <v>-154</v>
      </c>
      <c r="U732" s="551">
        <f t="shared" si="225"/>
        <v>-153</v>
      </c>
      <c r="V732" s="551">
        <f t="shared" si="225"/>
        <v>-152.5</v>
      </c>
      <c r="W732" s="533">
        <f t="shared" si="225"/>
        <v>-152.5</v>
      </c>
      <c r="X732" s="333"/>
      <c r="Y732" s="882" t="s">
        <v>26</v>
      </c>
      <c r="Z732" s="882">
        <f>Z731-Z715</f>
        <v>0.27000000000001023</v>
      </c>
      <c r="AA732" s="882"/>
    </row>
  </sheetData>
  <mergeCells count="216">
    <mergeCell ref="A697:B697"/>
    <mergeCell ref="A698:B698"/>
    <mergeCell ref="A699:B699"/>
    <mergeCell ref="A700:B700"/>
    <mergeCell ref="A673:B673"/>
    <mergeCell ref="A674:B674"/>
    <mergeCell ref="A675:B675"/>
    <mergeCell ref="A676:B676"/>
    <mergeCell ref="A677:B677"/>
    <mergeCell ref="A678:B678"/>
    <mergeCell ref="A679:B679"/>
    <mergeCell ref="A680:B680"/>
    <mergeCell ref="A681:B681"/>
    <mergeCell ref="A682:B682"/>
    <mergeCell ref="A683:B683"/>
    <mergeCell ref="A684:B684"/>
    <mergeCell ref="A668:B668"/>
    <mergeCell ref="A689:B689"/>
    <mergeCell ref="A690:B690"/>
    <mergeCell ref="A691:B691"/>
    <mergeCell ref="A692:B692"/>
    <mergeCell ref="A693:B693"/>
    <mergeCell ref="A694:B694"/>
    <mergeCell ref="A695:B695"/>
    <mergeCell ref="A696:B696"/>
    <mergeCell ref="A659:B659"/>
    <mergeCell ref="A660:B660"/>
    <mergeCell ref="A661:B661"/>
    <mergeCell ref="A662:B662"/>
    <mergeCell ref="A663:B663"/>
    <mergeCell ref="A664:B664"/>
    <mergeCell ref="A665:B665"/>
    <mergeCell ref="A666:B666"/>
    <mergeCell ref="A667:B667"/>
    <mergeCell ref="C658:I658"/>
    <mergeCell ref="J658:P658"/>
    <mergeCell ref="Q658:W658"/>
    <mergeCell ref="C630:I630"/>
    <mergeCell ref="J630:P630"/>
    <mergeCell ref="Q630:W630"/>
    <mergeCell ref="Q616:W616"/>
    <mergeCell ref="C616:I616"/>
    <mergeCell ref="J616:P616"/>
    <mergeCell ref="C644:I644"/>
    <mergeCell ref="J644:P644"/>
    <mergeCell ref="Q644:W644"/>
    <mergeCell ref="C574:I574"/>
    <mergeCell ref="J574:P574"/>
    <mergeCell ref="Q574:W574"/>
    <mergeCell ref="X574:X575"/>
    <mergeCell ref="C546:I546"/>
    <mergeCell ref="J546:P546"/>
    <mergeCell ref="Q546:W546"/>
    <mergeCell ref="X546:X547"/>
    <mergeCell ref="C602:I602"/>
    <mergeCell ref="J602:P602"/>
    <mergeCell ref="Q602:W602"/>
    <mergeCell ref="X602:X603"/>
    <mergeCell ref="C588:I588"/>
    <mergeCell ref="J588:P588"/>
    <mergeCell ref="Q588:W588"/>
    <mergeCell ref="X588:X589"/>
    <mergeCell ref="X413:X414"/>
    <mergeCell ref="C532:I532"/>
    <mergeCell ref="J532:P532"/>
    <mergeCell ref="Q532:W532"/>
    <mergeCell ref="X532:X533"/>
    <mergeCell ref="C560:I560"/>
    <mergeCell ref="J560:P560"/>
    <mergeCell ref="Q560:W560"/>
    <mergeCell ref="X560:X561"/>
    <mergeCell ref="C518:I518"/>
    <mergeCell ref="J518:P518"/>
    <mergeCell ref="Q518:W518"/>
    <mergeCell ref="X518:X519"/>
    <mergeCell ref="J465:P465"/>
    <mergeCell ref="Q465:W465"/>
    <mergeCell ref="X465:X466"/>
    <mergeCell ref="C452:I452"/>
    <mergeCell ref="J452:P452"/>
    <mergeCell ref="Q452:W452"/>
    <mergeCell ref="X452:X453"/>
    <mergeCell ref="X439:X440"/>
    <mergeCell ref="J426:P426"/>
    <mergeCell ref="Q439:W439"/>
    <mergeCell ref="X426:X427"/>
    <mergeCell ref="C216:G216"/>
    <mergeCell ref="H216:H217"/>
    <mergeCell ref="C309:I309"/>
    <mergeCell ref="J309:P309"/>
    <mergeCell ref="Q309:W309"/>
    <mergeCell ref="G282:G283"/>
    <mergeCell ref="C296:I296"/>
    <mergeCell ref="C413:I413"/>
    <mergeCell ref="J413:P413"/>
    <mergeCell ref="Q413:W413"/>
    <mergeCell ref="H268:H269"/>
    <mergeCell ref="Q361:W361"/>
    <mergeCell ref="J296:P296"/>
    <mergeCell ref="Q400:W400"/>
    <mergeCell ref="C125:G125"/>
    <mergeCell ref="H125:H126"/>
    <mergeCell ref="C151:G151"/>
    <mergeCell ref="C203:G203"/>
    <mergeCell ref="H203:H204"/>
    <mergeCell ref="C177:G177"/>
    <mergeCell ref="H177:H178"/>
    <mergeCell ref="H138:H139"/>
    <mergeCell ref="H164:H165"/>
    <mergeCell ref="H151:H152"/>
    <mergeCell ref="C138:G138"/>
    <mergeCell ref="C164:G164"/>
    <mergeCell ref="C190:G190"/>
    <mergeCell ref="H190:H191"/>
    <mergeCell ref="C112:G112"/>
    <mergeCell ref="C8:H8"/>
    <mergeCell ref="C21:H21"/>
    <mergeCell ref="C34:H34"/>
    <mergeCell ref="C47:H47"/>
    <mergeCell ref="C99:G99"/>
    <mergeCell ref="H99:H100"/>
    <mergeCell ref="C86:G86"/>
    <mergeCell ref="H86:H87"/>
    <mergeCell ref="C73:G73"/>
    <mergeCell ref="C60:G60"/>
    <mergeCell ref="H112:H113"/>
    <mergeCell ref="X348:X349"/>
    <mergeCell ref="Q296:W296"/>
    <mergeCell ref="X322:X323"/>
    <mergeCell ref="X309:X310"/>
    <mergeCell ref="Q322:W322"/>
    <mergeCell ref="C335:I335"/>
    <mergeCell ref="J335:P335"/>
    <mergeCell ref="Q335:W335"/>
    <mergeCell ref="X335:X336"/>
    <mergeCell ref="C322:I322"/>
    <mergeCell ref="J348:P348"/>
    <mergeCell ref="Q348:W348"/>
    <mergeCell ref="C465:I465"/>
    <mergeCell ref="C426:I426"/>
    <mergeCell ref="X361:X362"/>
    <mergeCell ref="C400:I400"/>
    <mergeCell ref="J400:P400"/>
    <mergeCell ref="C361:I361"/>
    <mergeCell ref="J361:P361"/>
    <mergeCell ref="H229:H230"/>
    <mergeCell ref="J322:P322"/>
    <mergeCell ref="Q374:W374"/>
    <mergeCell ref="X374:X375"/>
    <mergeCell ref="C387:I387"/>
    <mergeCell ref="J387:P387"/>
    <mergeCell ref="Q387:W387"/>
    <mergeCell ref="X387:X388"/>
    <mergeCell ref="C282:F282"/>
    <mergeCell ref="C268:G268"/>
    <mergeCell ref="C255:G255"/>
    <mergeCell ref="H255:H256"/>
    <mergeCell ref="C229:G229"/>
    <mergeCell ref="C242:G242"/>
    <mergeCell ref="H242:H243"/>
    <mergeCell ref="C348:I348"/>
    <mergeCell ref="X296:X297"/>
    <mergeCell ref="C688:I688"/>
    <mergeCell ref="J688:P688"/>
    <mergeCell ref="Q688:W688"/>
    <mergeCell ref="C672:I672"/>
    <mergeCell ref="J672:P672"/>
    <mergeCell ref="Q672:W672"/>
    <mergeCell ref="X400:X401"/>
    <mergeCell ref="C374:I374"/>
    <mergeCell ref="J374:P374"/>
    <mergeCell ref="X478:X479"/>
    <mergeCell ref="C439:I439"/>
    <mergeCell ref="J439:P439"/>
    <mergeCell ref="J504:P504"/>
    <mergeCell ref="Q504:W504"/>
    <mergeCell ref="C478:I478"/>
    <mergeCell ref="J478:P478"/>
    <mergeCell ref="Q478:W478"/>
    <mergeCell ref="X504:X505"/>
    <mergeCell ref="C504:I504"/>
    <mergeCell ref="C491:I491"/>
    <mergeCell ref="J491:P491"/>
    <mergeCell ref="Q491:W491"/>
    <mergeCell ref="X491:X492"/>
    <mergeCell ref="Q426:W426"/>
    <mergeCell ref="A711:B711"/>
    <mergeCell ref="A712:B712"/>
    <mergeCell ref="A713:B713"/>
    <mergeCell ref="A714:B714"/>
    <mergeCell ref="A715:B715"/>
    <mergeCell ref="A716:B716"/>
    <mergeCell ref="C704:I704"/>
    <mergeCell ref="J704:P704"/>
    <mergeCell ref="Q704:W704"/>
    <mergeCell ref="A705:B705"/>
    <mergeCell ref="A706:B706"/>
    <mergeCell ref="A707:B707"/>
    <mergeCell ref="A708:B708"/>
    <mergeCell ref="A709:B709"/>
    <mergeCell ref="A710:B710"/>
    <mergeCell ref="A727:B727"/>
    <mergeCell ref="A728:B728"/>
    <mergeCell ref="A729:B729"/>
    <mergeCell ref="A730:B730"/>
    <mergeCell ref="A731:B731"/>
    <mergeCell ref="A732:B732"/>
    <mergeCell ref="C720:I720"/>
    <mergeCell ref="J720:P720"/>
    <mergeCell ref="Q720:W720"/>
    <mergeCell ref="A721:B721"/>
    <mergeCell ref="A722:B722"/>
    <mergeCell ref="A723:B723"/>
    <mergeCell ref="A724:B724"/>
    <mergeCell ref="A725:B725"/>
    <mergeCell ref="A726:B726"/>
  </mergeCells>
  <conditionalFormatting sqref="C285:F28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:G19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G20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G2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G2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G2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G2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G2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W29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2:W31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5:W32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8:W3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1:W3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4:W3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W37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0:W39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3:W4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W4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9:W4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2:W4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5:W45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8:W4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1:W48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4:W49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7:W50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W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5:W5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9:W5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3:W5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7:W57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1:W59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5:W60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9:W6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3:W6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7:W6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1:W6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7:W6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3:W6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9:W7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Y823"/>
  <sheetViews>
    <sheetView showGridLines="0" topLeftCell="A784" zoomScale="68" zoomScaleNormal="68" workbookViewId="0">
      <selection activeCell="C813" sqref="C813:I81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813" bestFit="1" customWidth="1"/>
    <col min="3" max="3" width="13" style="200" bestFit="1" customWidth="1"/>
    <col min="4" max="4" width="10.28515625" style="200" customWidth="1"/>
    <col min="5" max="5" width="10" style="200" bestFit="1" customWidth="1"/>
    <col min="6" max="8" width="10.28515625" style="200" bestFit="1" customWidth="1"/>
    <col min="9" max="9" width="10.5703125" style="200" bestFit="1" customWidth="1"/>
    <col min="10" max="10" width="11.28515625" style="200" bestFit="1" customWidth="1"/>
    <col min="11" max="11" width="12" style="200" customWidth="1"/>
    <col min="12" max="12" width="11.42578125" style="200"/>
    <col min="13" max="13" width="15.7109375" style="200" customWidth="1"/>
    <col min="14" max="14" width="15.5703125" style="200" bestFit="1" customWidth="1"/>
    <col min="15" max="19" width="11.42578125" style="200"/>
    <col min="20" max="20" width="17.5703125" style="200" bestFit="1" customWidth="1"/>
    <col min="21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C2" s="200">
        <v>41.584541062801932</v>
      </c>
    </row>
    <row r="3" spans="1:16" x14ac:dyDescent="0.2">
      <c r="A3" s="200" t="s">
        <v>7</v>
      </c>
      <c r="C3" s="200">
        <v>54.111405835543763</v>
      </c>
    </row>
    <row r="4" spans="1:16" x14ac:dyDescent="0.2">
      <c r="A4" s="200" t="s">
        <v>60</v>
      </c>
      <c r="C4" s="200">
        <v>3853</v>
      </c>
    </row>
    <row r="6" spans="1:16" x14ac:dyDescent="0.2">
      <c r="A6" s="229" t="s">
        <v>61</v>
      </c>
      <c r="B6" s="229"/>
      <c r="C6" s="227">
        <v>41.584541062801932</v>
      </c>
      <c r="D6" s="227">
        <v>41.584541062801932</v>
      </c>
      <c r="E6" s="227">
        <v>41.584541062801932</v>
      </c>
      <c r="F6" s="227">
        <v>41.584541062801932</v>
      </c>
      <c r="G6" s="227">
        <v>41.584541062801932</v>
      </c>
      <c r="H6" s="227">
        <v>41.584541062801932</v>
      </c>
      <c r="I6" s="227">
        <v>41.584541062801932</v>
      </c>
    </row>
    <row r="7" spans="1:16" ht="13.5" thickBot="1" x14ac:dyDescent="0.25">
      <c r="A7" s="229" t="s">
        <v>62</v>
      </c>
      <c r="B7" s="229"/>
      <c r="C7" s="215">
        <v>22.4</v>
      </c>
      <c r="D7" s="215">
        <v>22.4</v>
      </c>
      <c r="E7" s="215">
        <v>22.4</v>
      </c>
      <c r="F7" s="215">
        <v>22.4</v>
      </c>
      <c r="G7" s="215">
        <v>22.4</v>
      </c>
      <c r="H7" s="215">
        <v>22.4</v>
      </c>
      <c r="I7" s="215">
        <v>22.4</v>
      </c>
    </row>
    <row r="8" spans="1:16" ht="13.5" thickBot="1" x14ac:dyDescent="0.25">
      <c r="A8" s="272" t="s">
        <v>49</v>
      </c>
      <c r="B8" s="230"/>
      <c r="C8" s="986" t="s">
        <v>50</v>
      </c>
      <c r="D8" s="987"/>
      <c r="E8" s="987"/>
      <c r="F8" s="987"/>
      <c r="G8" s="987"/>
      <c r="H8" s="988"/>
      <c r="I8" s="292" t="s">
        <v>0</v>
      </c>
    </row>
    <row r="9" spans="1:16" x14ac:dyDescent="0.2">
      <c r="A9" s="214" t="s">
        <v>54</v>
      </c>
      <c r="B9" s="835"/>
      <c r="C9" s="273">
        <v>1</v>
      </c>
      <c r="D9" s="274">
        <v>2</v>
      </c>
      <c r="E9" s="275">
        <v>3</v>
      </c>
      <c r="F9" s="274">
        <v>4</v>
      </c>
      <c r="G9" s="275">
        <v>5</v>
      </c>
      <c r="H9" s="270">
        <v>6</v>
      </c>
      <c r="I9" s="276">
        <v>377</v>
      </c>
      <c r="J9" s="213"/>
    </row>
    <row r="10" spans="1:16" x14ac:dyDescent="0.2">
      <c r="A10" s="214" t="s">
        <v>2</v>
      </c>
      <c r="B10" s="829"/>
      <c r="C10" s="233">
        <v>1</v>
      </c>
      <c r="D10" s="307">
        <v>2</v>
      </c>
      <c r="E10" s="234">
        <v>3</v>
      </c>
      <c r="F10" s="294">
        <v>4</v>
      </c>
      <c r="G10" s="314">
        <v>5</v>
      </c>
      <c r="H10" s="315">
        <v>6</v>
      </c>
      <c r="I10" s="271" t="s">
        <v>0</v>
      </c>
      <c r="J10" s="229"/>
      <c r="K10" s="277"/>
      <c r="L10" s="353"/>
      <c r="M10" s="353"/>
      <c r="N10" s="353"/>
      <c r="O10" s="353"/>
      <c r="P10" s="353"/>
    </row>
    <row r="11" spans="1:16" x14ac:dyDescent="0.2">
      <c r="A11" s="278" t="s">
        <v>3</v>
      </c>
      <c r="B11" s="831"/>
      <c r="C11" s="237">
        <v>150</v>
      </c>
      <c r="D11" s="238">
        <v>150</v>
      </c>
      <c r="E11" s="238">
        <v>150</v>
      </c>
      <c r="F11" s="238">
        <v>150</v>
      </c>
      <c r="G11" s="238">
        <v>150</v>
      </c>
      <c r="H11" s="239">
        <v>150</v>
      </c>
      <c r="I11" s="279">
        <v>150</v>
      </c>
      <c r="J11" s="319"/>
      <c r="K11" s="277"/>
      <c r="L11" s="353"/>
      <c r="M11" s="353"/>
      <c r="N11" s="353"/>
      <c r="O11" s="353"/>
      <c r="P11" s="353"/>
    </row>
    <row r="12" spans="1:16" x14ac:dyDescent="0.2">
      <c r="A12" s="280" t="s">
        <v>6</v>
      </c>
      <c r="B12" s="832"/>
      <c r="C12" s="242">
        <v>125.1025641025641</v>
      </c>
      <c r="D12" s="243">
        <v>135.03846153846155</v>
      </c>
      <c r="E12" s="243">
        <v>144.88297872340425</v>
      </c>
      <c r="F12" s="243">
        <v>156.59154929577466</v>
      </c>
      <c r="G12" s="281">
        <v>166.80327868852459</v>
      </c>
      <c r="H12" s="244">
        <v>180.44117647058823</v>
      </c>
      <c r="I12" s="318">
        <v>149.75862068965517</v>
      </c>
      <c r="K12" s="277"/>
      <c r="L12" s="353"/>
      <c r="M12" s="353"/>
      <c r="N12" s="353"/>
      <c r="O12" s="353"/>
      <c r="P12" s="353"/>
    </row>
    <row r="13" spans="1:16" x14ac:dyDescent="0.2">
      <c r="A13" s="214" t="s">
        <v>7</v>
      </c>
      <c r="B13" s="829"/>
      <c r="C13" s="245">
        <v>79.487179487179489</v>
      </c>
      <c r="D13" s="246">
        <v>73.07692307692308</v>
      </c>
      <c r="E13" s="246">
        <v>87.234042553191486</v>
      </c>
      <c r="F13" s="246">
        <v>90.140845070422529</v>
      </c>
      <c r="G13" s="282">
        <v>88.52459016393442</v>
      </c>
      <c r="H13" s="247">
        <v>88.235294117647058</v>
      </c>
      <c r="I13" s="283">
        <v>54.111405835543763</v>
      </c>
      <c r="J13" s="320"/>
      <c r="K13" s="277"/>
    </row>
    <row r="14" spans="1:16" x14ac:dyDescent="0.2">
      <c r="A14" s="214" t="s">
        <v>8</v>
      </c>
      <c r="B14" s="829"/>
      <c r="C14" s="249">
        <v>8.6297179893375792E-2</v>
      </c>
      <c r="D14" s="250">
        <v>7.6375267151716539E-2</v>
      </c>
      <c r="E14" s="250">
        <v>6.7362824082148123E-2</v>
      </c>
      <c r="F14" s="250">
        <v>6.1333131179539056E-2</v>
      </c>
      <c r="G14" s="284">
        <v>6.3193109686077095E-2</v>
      </c>
      <c r="H14" s="251">
        <v>6.2399741342616839E-2</v>
      </c>
      <c r="I14" s="285">
        <v>0.12650956352261383</v>
      </c>
      <c r="J14" s="286"/>
      <c r="K14" s="287"/>
    </row>
    <row r="15" spans="1:16" x14ac:dyDescent="0.2">
      <c r="A15" s="280" t="s">
        <v>1</v>
      </c>
      <c r="B15" s="832"/>
      <c r="C15" s="253">
        <f t="shared" ref="C15:I15" si="0">C12/C11*100-100</f>
        <v>-16.598290598290603</v>
      </c>
      <c r="D15" s="254">
        <f t="shared" si="0"/>
        <v>-9.9743589743589638</v>
      </c>
      <c r="E15" s="254">
        <f t="shared" si="0"/>
        <v>-3.4113475177305048</v>
      </c>
      <c r="F15" s="254">
        <f t="shared" si="0"/>
        <v>4.3943661971831034</v>
      </c>
      <c r="G15" s="254">
        <f t="shared" ref="G15" si="1">G12/G11*100-100</f>
        <v>11.202185792349724</v>
      </c>
      <c r="H15" s="255">
        <f t="shared" si="0"/>
        <v>20.294117647058812</v>
      </c>
      <c r="I15" s="316">
        <f t="shared" si="0"/>
        <v>-0.16091954022988375</v>
      </c>
      <c r="K15" s="287"/>
    </row>
    <row r="16" spans="1:16" ht="13.5" thickBot="1" x14ac:dyDescent="0.25">
      <c r="A16" s="214" t="s">
        <v>27</v>
      </c>
      <c r="B16" s="833"/>
      <c r="C16" s="257">
        <f t="shared" ref="C16:I16" si="2">C12-C6</f>
        <v>83.51802303976217</v>
      </c>
      <c r="D16" s="258">
        <f t="shared" si="2"/>
        <v>93.453920475659615</v>
      </c>
      <c r="E16" s="258">
        <f t="shared" si="2"/>
        <v>103.29843766060232</v>
      </c>
      <c r="F16" s="258">
        <f t="shared" si="2"/>
        <v>115.00700823297272</v>
      </c>
      <c r="G16" s="258">
        <f t="shared" si="2"/>
        <v>125.21873762572265</v>
      </c>
      <c r="H16" s="259">
        <f t="shared" si="2"/>
        <v>138.85663540778631</v>
      </c>
      <c r="I16" s="288">
        <f t="shared" si="2"/>
        <v>108.17407962685324</v>
      </c>
      <c r="J16" s="215"/>
      <c r="K16" s="287"/>
    </row>
    <row r="17" spans="1:12" x14ac:dyDescent="0.2">
      <c r="A17" s="289" t="s">
        <v>51</v>
      </c>
      <c r="B17" s="835"/>
      <c r="C17" s="261">
        <v>365</v>
      </c>
      <c r="D17" s="262">
        <v>643</v>
      </c>
      <c r="E17" s="262">
        <v>932</v>
      </c>
      <c r="F17" s="262">
        <v>686</v>
      </c>
      <c r="G17" s="262">
        <v>591</v>
      </c>
      <c r="H17" s="263">
        <v>326</v>
      </c>
      <c r="I17" s="264">
        <f>SUM(C17:H17)</f>
        <v>3543</v>
      </c>
      <c r="J17" s="265" t="s">
        <v>56</v>
      </c>
      <c r="K17" s="290">
        <f>C4-I17</f>
        <v>310</v>
      </c>
      <c r="L17" s="266">
        <f>K17/C4</f>
        <v>8.0456786919283679E-2</v>
      </c>
    </row>
    <row r="18" spans="1:12" x14ac:dyDescent="0.2">
      <c r="A18" s="289" t="s">
        <v>28</v>
      </c>
      <c r="B18" s="835"/>
      <c r="C18" s="218">
        <v>30</v>
      </c>
      <c r="D18" s="269">
        <v>30</v>
      </c>
      <c r="E18" s="269">
        <v>29.5</v>
      </c>
      <c r="F18" s="269">
        <v>29</v>
      </c>
      <c r="G18" s="269">
        <v>29</v>
      </c>
      <c r="H18" s="219">
        <v>28.5</v>
      </c>
      <c r="I18" s="222"/>
      <c r="J18" s="200" t="s">
        <v>57</v>
      </c>
      <c r="K18" s="200">
        <v>22.4</v>
      </c>
    </row>
    <row r="19" spans="1:12" ht="13.5" thickBot="1" x14ac:dyDescent="0.25">
      <c r="A19" s="291" t="s">
        <v>26</v>
      </c>
      <c r="B19" s="836"/>
      <c r="C19" s="220">
        <f>(C18-C7)</f>
        <v>7.6000000000000014</v>
      </c>
      <c r="D19" s="221">
        <f>D18-D7</f>
        <v>7.6000000000000014</v>
      </c>
      <c r="E19" s="221">
        <f>E18-E7</f>
        <v>7.1000000000000014</v>
      </c>
      <c r="F19" s="221">
        <f>F18-F7</f>
        <v>6.6000000000000014</v>
      </c>
      <c r="G19" s="221">
        <f>G18-G7</f>
        <v>6.6000000000000014</v>
      </c>
      <c r="H19" s="226">
        <f>H18-H7</f>
        <v>6.1000000000000014</v>
      </c>
      <c r="I19" s="223"/>
      <c r="J19" s="200" t="s">
        <v>26</v>
      </c>
    </row>
    <row r="21" spans="1:12" ht="13.5" thickBot="1" x14ac:dyDescent="0.25"/>
    <row r="22" spans="1:12" ht="13.5" thickBot="1" x14ac:dyDescent="0.25">
      <c r="A22" s="272" t="s">
        <v>64</v>
      </c>
      <c r="B22" s="230"/>
      <c r="C22" s="986" t="s">
        <v>50</v>
      </c>
      <c r="D22" s="987"/>
      <c r="E22" s="987"/>
      <c r="F22" s="987"/>
      <c r="G22" s="987"/>
      <c r="H22" s="988"/>
      <c r="I22" s="292" t="s">
        <v>0</v>
      </c>
    </row>
    <row r="23" spans="1:12" x14ac:dyDescent="0.2">
      <c r="A23" s="214" t="s">
        <v>54</v>
      </c>
      <c r="B23" s="835"/>
      <c r="C23" s="273">
        <v>1</v>
      </c>
      <c r="D23" s="274">
        <v>2</v>
      </c>
      <c r="E23" s="275">
        <v>3</v>
      </c>
      <c r="F23" s="274">
        <v>4</v>
      </c>
      <c r="G23" s="275">
        <v>5</v>
      </c>
      <c r="H23" s="270">
        <v>6</v>
      </c>
      <c r="I23" s="276">
        <v>267</v>
      </c>
      <c r="J23" s="213"/>
    </row>
    <row r="24" spans="1:12" x14ac:dyDescent="0.2">
      <c r="A24" s="214" t="s">
        <v>2</v>
      </c>
      <c r="B24" s="829"/>
      <c r="C24" s="233">
        <v>1</v>
      </c>
      <c r="D24" s="307">
        <v>2</v>
      </c>
      <c r="E24" s="234">
        <v>3</v>
      </c>
      <c r="F24" s="294">
        <v>4</v>
      </c>
      <c r="G24" s="314">
        <v>5</v>
      </c>
      <c r="H24" s="315">
        <v>6</v>
      </c>
      <c r="I24" s="271" t="s">
        <v>0</v>
      </c>
      <c r="J24" s="229"/>
      <c r="K24" s="277"/>
      <c r="L24" s="353"/>
    </row>
    <row r="25" spans="1:12" x14ac:dyDescent="0.2">
      <c r="A25" s="278" t="s">
        <v>3</v>
      </c>
      <c r="B25" s="831"/>
      <c r="C25" s="237">
        <v>260</v>
      </c>
      <c r="D25" s="238">
        <v>260</v>
      </c>
      <c r="E25" s="238">
        <v>260</v>
      </c>
      <c r="F25" s="238">
        <v>260</v>
      </c>
      <c r="G25" s="238">
        <v>260</v>
      </c>
      <c r="H25" s="239">
        <v>260</v>
      </c>
      <c r="I25" s="279">
        <v>260</v>
      </c>
      <c r="J25" s="319"/>
      <c r="K25" s="277"/>
      <c r="L25" s="353"/>
    </row>
    <row r="26" spans="1:12" x14ac:dyDescent="0.2">
      <c r="A26" s="280" t="s">
        <v>6</v>
      </c>
      <c r="B26" s="832"/>
      <c r="C26" s="242">
        <v>272</v>
      </c>
      <c r="D26" s="243">
        <v>287</v>
      </c>
      <c r="E26" s="243">
        <v>276</v>
      </c>
      <c r="F26" s="243">
        <v>281</v>
      </c>
      <c r="G26" s="281">
        <v>289</v>
      </c>
      <c r="H26" s="244">
        <v>303</v>
      </c>
      <c r="I26" s="318">
        <v>283</v>
      </c>
      <c r="K26" s="277"/>
      <c r="L26" s="353"/>
    </row>
    <row r="27" spans="1:12" x14ac:dyDescent="0.2">
      <c r="A27" s="214" t="s">
        <v>7</v>
      </c>
      <c r="B27" s="829"/>
      <c r="C27" s="245">
        <v>85.7</v>
      </c>
      <c r="D27" s="246">
        <v>64.599999999999994</v>
      </c>
      <c r="E27" s="246">
        <v>68.599999999999994</v>
      </c>
      <c r="F27" s="246">
        <v>76.5</v>
      </c>
      <c r="G27" s="282">
        <v>80</v>
      </c>
      <c r="H27" s="247">
        <v>72</v>
      </c>
      <c r="I27" s="283">
        <v>71.2</v>
      </c>
      <c r="J27" s="320"/>
      <c r="K27" s="277"/>
    </row>
    <row r="28" spans="1:12" x14ac:dyDescent="0.2">
      <c r="A28" s="214" t="s">
        <v>8</v>
      </c>
      <c r="B28" s="829"/>
      <c r="C28" s="249">
        <v>7.5999999999999998E-2</v>
      </c>
      <c r="D28" s="250">
        <v>0.1</v>
      </c>
      <c r="E28" s="250">
        <v>9.6000000000000002E-2</v>
      </c>
      <c r="F28" s="250">
        <v>8.4000000000000005E-2</v>
      </c>
      <c r="G28" s="284">
        <v>7.6999999999999999E-2</v>
      </c>
      <c r="H28" s="251">
        <v>9.0999999999999998E-2</v>
      </c>
      <c r="I28" s="285">
        <v>9.2999999999999999E-2</v>
      </c>
      <c r="J28" s="286"/>
      <c r="K28" s="287"/>
    </row>
    <row r="29" spans="1:12" x14ac:dyDescent="0.2">
      <c r="A29" s="280" t="s">
        <v>1</v>
      </c>
      <c r="B29" s="832"/>
      <c r="C29" s="253">
        <f t="shared" ref="C29:I29" si="3">C26/C25*100-100</f>
        <v>4.6153846153846274</v>
      </c>
      <c r="D29" s="254">
        <f t="shared" si="3"/>
        <v>10.384615384615387</v>
      </c>
      <c r="E29" s="254">
        <f t="shared" si="3"/>
        <v>6.1538461538461604</v>
      </c>
      <c r="F29" s="254">
        <f t="shared" si="3"/>
        <v>8.076923076923066</v>
      </c>
      <c r="G29" s="254">
        <f t="shared" si="3"/>
        <v>11.15384615384616</v>
      </c>
      <c r="H29" s="255">
        <f t="shared" si="3"/>
        <v>16.538461538461547</v>
      </c>
      <c r="I29" s="316">
        <f t="shared" si="3"/>
        <v>8.8461538461538396</v>
      </c>
      <c r="K29" s="287"/>
    </row>
    <row r="30" spans="1:12" ht="13.5" thickBot="1" x14ac:dyDescent="0.25">
      <c r="A30" s="214" t="s">
        <v>27</v>
      </c>
      <c r="B30" s="833"/>
      <c r="C30" s="257">
        <f t="shared" ref="C30:I30" si="4">C26-C12</f>
        <v>146.89743589743591</v>
      </c>
      <c r="D30" s="258">
        <f t="shared" si="4"/>
        <v>151.96153846153845</v>
      </c>
      <c r="E30" s="258">
        <f t="shared" si="4"/>
        <v>131.11702127659575</v>
      </c>
      <c r="F30" s="258">
        <f t="shared" si="4"/>
        <v>124.40845070422534</v>
      </c>
      <c r="G30" s="258">
        <f t="shared" si="4"/>
        <v>122.19672131147541</v>
      </c>
      <c r="H30" s="259">
        <f t="shared" si="4"/>
        <v>122.55882352941177</v>
      </c>
      <c r="I30" s="288">
        <f t="shared" si="4"/>
        <v>133.24137931034483</v>
      </c>
      <c r="J30" s="215"/>
      <c r="K30" s="287"/>
    </row>
    <row r="31" spans="1:12" x14ac:dyDescent="0.2">
      <c r="A31" s="289" t="s">
        <v>51</v>
      </c>
      <c r="B31" s="835"/>
      <c r="C31" s="261">
        <v>351</v>
      </c>
      <c r="D31" s="262">
        <v>638</v>
      </c>
      <c r="E31" s="262">
        <v>919</v>
      </c>
      <c r="F31" s="262">
        <v>678</v>
      </c>
      <c r="G31" s="262">
        <v>584</v>
      </c>
      <c r="H31" s="263">
        <v>324</v>
      </c>
      <c r="I31" s="264">
        <f>SUM(C31:H31)</f>
        <v>3494</v>
      </c>
      <c r="J31" s="265" t="s">
        <v>56</v>
      </c>
      <c r="K31" s="290">
        <f>I17-I31</f>
        <v>49</v>
      </c>
      <c r="L31" s="266">
        <f>K31/I17</f>
        <v>1.3830087496471917E-2</v>
      </c>
    </row>
    <row r="32" spans="1:12" x14ac:dyDescent="0.2">
      <c r="A32" s="289" t="s">
        <v>28</v>
      </c>
      <c r="B32" s="835"/>
      <c r="C32" s="218">
        <v>35</v>
      </c>
      <c r="D32" s="269">
        <v>35</v>
      </c>
      <c r="E32" s="269">
        <v>34.5</v>
      </c>
      <c r="F32" s="269">
        <v>34</v>
      </c>
      <c r="G32" s="269">
        <v>34</v>
      </c>
      <c r="H32" s="219">
        <v>33.5</v>
      </c>
      <c r="I32" s="222"/>
      <c r="J32" s="200" t="s">
        <v>57</v>
      </c>
      <c r="K32" s="200">
        <v>29.73</v>
      </c>
    </row>
    <row r="33" spans="1:18" ht="13.5" thickBot="1" x14ac:dyDescent="0.25">
      <c r="A33" s="291" t="s">
        <v>26</v>
      </c>
      <c r="B33" s="836"/>
      <c r="C33" s="220">
        <f>(C32-C18)</f>
        <v>5</v>
      </c>
      <c r="D33" s="221">
        <f>D32-D18</f>
        <v>5</v>
      </c>
      <c r="E33" s="221">
        <f>E32-E18</f>
        <v>5</v>
      </c>
      <c r="F33" s="221">
        <f>F32-F18</f>
        <v>5</v>
      </c>
      <c r="G33" s="221">
        <f>G32-G18</f>
        <v>5</v>
      </c>
      <c r="H33" s="226">
        <f>H32-H18</f>
        <v>5</v>
      </c>
      <c r="I33" s="223"/>
      <c r="J33" s="200" t="s">
        <v>26</v>
      </c>
      <c r="K33" s="200">
        <f>K32-K18</f>
        <v>7.3300000000000018</v>
      </c>
    </row>
    <row r="34" spans="1:18" x14ac:dyDescent="0.2">
      <c r="G34" s="200">
        <v>34</v>
      </c>
      <c r="H34" s="200">
        <v>33.5</v>
      </c>
    </row>
    <row r="35" spans="1:18" ht="13.5" thickBot="1" x14ac:dyDescent="0.25"/>
    <row r="36" spans="1:18" ht="13.5" thickBot="1" x14ac:dyDescent="0.25">
      <c r="A36" s="272" t="s">
        <v>66</v>
      </c>
      <c r="B36" s="230"/>
      <c r="C36" s="986" t="s">
        <v>50</v>
      </c>
      <c r="D36" s="987"/>
      <c r="E36" s="987"/>
      <c r="F36" s="987"/>
      <c r="G36" s="987"/>
      <c r="H36" s="988"/>
      <c r="I36" s="292" t="s">
        <v>0</v>
      </c>
      <c r="N36" s="995" t="s">
        <v>69</v>
      </c>
      <c r="O36" s="996"/>
      <c r="P36" s="996"/>
      <c r="Q36" s="997"/>
    </row>
    <row r="37" spans="1:18" x14ac:dyDescent="0.2">
      <c r="A37" s="214" t="s">
        <v>54</v>
      </c>
      <c r="B37" s="835"/>
      <c r="C37" s="273">
        <v>1</v>
      </c>
      <c r="D37" s="274">
        <v>2</v>
      </c>
      <c r="E37" s="275">
        <v>3</v>
      </c>
      <c r="F37" s="274">
        <v>4</v>
      </c>
      <c r="G37" s="275">
        <v>5</v>
      </c>
      <c r="H37" s="270">
        <v>6</v>
      </c>
      <c r="I37" s="276">
        <v>267</v>
      </c>
      <c r="J37" s="213"/>
      <c r="N37" s="998" t="s">
        <v>70</v>
      </c>
      <c r="O37" s="999"/>
      <c r="P37" s="999"/>
      <c r="Q37" s="1000"/>
    </row>
    <row r="38" spans="1:18" ht="13.5" thickBot="1" x14ac:dyDescent="0.25">
      <c r="A38" s="214" t="s">
        <v>2</v>
      </c>
      <c r="B38" s="829"/>
      <c r="C38" s="233">
        <v>1</v>
      </c>
      <c r="D38" s="307">
        <v>2</v>
      </c>
      <c r="E38" s="234">
        <v>3</v>
      </c>
      <c r="F38" s="294">
        <v>4</v>
      </c>
      <c r="G38" s="314">
        <v>5</v>
      </c>
      <c r="H38" s="315">
        <v>6</v>
      </c>
      <c r="I38" s="271" t="s">
        <v>0</v>
      </c>
      <c r="J38" s="229"/>
      <c r="K38" s="277"/>
      <c r="L38" s="353"/>
      <c r="N38" s="358" t="s">
        <v>54</v>
      </c>
      <c r="O38" s="359" t="s">
        <v>68</v>
      </c>
      <c r="P38" s="359" t="s">
        <v>59</v>
      </c>
      <c r="Q38" s="360" t="s">
        <v>51</v>
      </c>
    </row>
    <row r="39" spans="1:18" x14ac:dyDescent="0.2">
      <c r="A39" s="278" t="s">
        <v>3</v>
      </c>
      <c r="B39" s="831"/>
      <c r="C39" s="237">
        <v>390</v>
      </c>
      <c r="D39" s="238">
        <v>390</v>
      </c>
      <c r="E39" s="238">
        <v>390</v>
      </c>
      <c r="F39" s="238">
        <v>390</v>
      </c>
      <c r="G39" s="238">
        <v>390</v>
      </c>
      <c r="H39" s="239">
        <v>390</v>
      </c>
      <c r="I39" s="279">
        <v>390</v>
      </c>
      <c r="J39" s="319"/>
      <c r="K39" s="277"/>
      <c r="L39" s="353"/>
      <c r="N39" s="356">
        <v>1</v>
      </c>
      <c r="O39" s="357">
        <v>1</v>
      </c>
      <c r="P39" s="357">
        <v>350</v>
      </c>
      <c r="Q39" s="362">
        <v>232</v>
      </c>
      <c r="R39" s="381">
        <v>40.5</v>
      </c>
    </row>
    <row r="40" spans="1:18" x14ac:dyDescent="0.2">
      <c r="A40" s="280" t="s">
        <v>6</v>
      </c>
      <c r="B40" s="832"/>
      <c r="C40" s="242">
        <v>437</v>
      </c>
      <c r="D40" s="243">
        <v>423</v>
      </c>
      <c r="E40" s="243">
        <v>405</v>
      </c>
      <c r="F40" s="243">
        <v>421</v>
      </c>
      <c r="G40" s="281">
        <v>442</v>
      </c>
      <c r="H40" s="244">
        <v>429</v>
      </c>
      <c r="I40" s="318">
        <v>423</v>
      </c>
      <c r="K40" s="277"/>
      <c r="L40" s="353"/>
      <c r="N40" s="218">
        <v>2</v>
      </c>
      <c r="O40" s="269">
        <v>2</v>
      </c>
      <c r="P40" s="269" t="s">
        <v>71</v>
      </c>
      <c r="Q40" s="219">
        <v>368</v>
      </c>
      <c r="R40" s="381">
        <v>40</v>
      </c>
    </row>
    <row r="41" spans="1:18" x14ac:dyDescent="0.2">
      <c r="A41" s="214" t="s">
        <v>7</v>
      </c>
      <c r="B41" s="829"/>
      <c r="C41" s="245">
        <v>76.900000000000006</v>
      </c>
      <c r="D41" s="246">
        <v>79.599999999999994</v>
      </c>
      <c r="E41" s="246">
        <v>66.2</v>
      </c>
      <c r="F41" s="246">
        <v>71.2</v>
      </c>
      <c r="G41" s="282">
        <v>75</v>
      </c>
      <c r="H41" s="247">
        <v>88</v>
      </c>
      <c r="I41" s="283">
        <v>73</v>
      </c>
      <c r="J41" s="320"/>
      <c r="K41" s="277"/>
      <c r="N41" s="218">
        <v>3</v>
      </c>
      <c r="O41" s="269">
        <v>3</v>
      </c>
      <c r="P41" s="269" t="s">
        <v>72</v>
      </c>
      <c r="Q41" s="219">
        <v>587</v>
      </c>
      <c r="R41" s="381">
        <v>39.5</v>
      </c>
    </row>
    <row r="42" spans="1:18" x14ac:dyDescent="0.2">
      <c r="A42" s="214" t="s">
        <v>8</v>
      </c>
      <c r="B42" s="829"/>
      <c r="C42" s="249">
        <v>8.8999999999999996E-2</v>
      </c>
      <c r="D42" s="250">
        <v>8.7999999999999995E-2</v>
      </c>
      <c r="E42" s="250">
        <v>0.1</v>
      </c>
      <c r="F42" s="250">
        <v>9.4E-2</v>
      </c>
      <c r="G42" s="284">
        <v>8.3000000000000004E-2</v>
      </c>
      <c r="H42" s="251">
        <v>8.5999999999999993E-2</v>
      </c>
      <c r="I42" s="285">
        <v>9.6000000000000002E-2</v>
      </c>
      <c r="J42" s="286"/>
      <c r="K42" s="287"/>
      <c r="N42" s="218">
        <v>4</v>
      </c>
      <c r="O42" s="269">
        <v>4</v>
      </c>
      <c r="P42" s="269" t="s">
        <v>73</v>
      </c>
      <c r="Q42" s="219">
        <v>750</v>
      </c>
      <c r="R42" s="381">
        <v>39</v>
      </c>
    </row>
    <row r="43" spans="1:18" x14ac:dyDescent="0.2">
      <c r="A43" s="280" t="s">
        <v>1</v>
      </c>
      <c r="B43" s="832"/>
      <c r="C43" s="253">
        <f t="shared" ref="C43:I43" si="5">C40/C39*100-100</f>
        <v>12.051282051282058</v>
      </c>
      <c r="D43" s="254">
        <f t="shared" si="5"/>
        <v>8.4615384615384528</v>
      </c>
      <c r="E43" s="254">
        <f t="shared" si="5"/>
        <v>3.8461538461538538</v>
      </c>
      <c r="F43" s="254">
        <f t="shared" si="5"/>
        <v>7.9487179487179418</v>
      </c>
      <c r="G43" s="254">
        <f t="shared" si="5"/>
        <v>13.333333333333329</v>
      </c>
      <c r="H43" s="255">
        <f t="shared" si="5"/>
        <v>10.000000000000014</v>
      </c>
      <c r="I43" s="316">
        <f t="shared" si="5"/>
        <v>8.4615384615384528</v>
      </c>
      <c r="K43" s="287"/>
      <c r="N43" s="218">
        <v>5</v>
      </c>
      <c r="O43" s="269">
        <v>5</v>
      </c>
      <c r="P43" s="269" t="s">
        <v>74</v>
      </c>
      <c r="Q43" s="219">
        <v>702</v>
      </c>
      <c r="R43" s="381">
        <v>39</v>
      </c>
    </row>
    <row r="44" spans="1:18" ht="13.5" thickBot="1" x14ac:dyDescent="0.25">
      <c r="A44" s="214" t="s">
        <v>27</v>
      </c>
      <c r="B44" s="833"/>
      <c r="C44" s="257">
        <f>C40-C26</f>
        <v>165</v>
      </c>
      <c r="D44" s="258">
        <f t="shared" ref="D44:G44" si="6">D40-D26</f>
        <v>136</v>
      </c>
      <c r="E44" s="258">
        <f t="shared" si="6"/>
        <v>129</v>
      </c>
      <c r="F44" s="258">
        <f t="shared" si="6"/>
        <v>140</v>
      </c>
      <c r="G44" s="258">
        <f t="shared" si="6"/>
        <v>153</v>
      </c>
      <c r="H44" s="259">
        <f>H40-H26</f>
        <v>126</v>
      </c>
      <c r="I44" s="288">
        <f>I40-I26</f>
        <v>140</v>
      </c>
      <c r="J44" s="215"/>
      <c r="K44" s="287"/>
      <c r="N44" s="218">
        <v>6</v>
      </c>
      <c r="O44" s="269">
        <v>6</v>
      </c>
      <c r="P44" s="269" t="s">
        <v>75</v>
      </c>
      <c r="Q44" s="219">
        <v>596</v>
      </c>
      <c r="R44" s="381">
        <v>38.5</v>
      </c>
    </row>
    <row r="45" spans="1:18" ht="13.5" thickBot="1" x14ac:dyDescent="0.25">
      <c r="A45" s="289" t="s">
        <v>51</v>
      </c>
      <c r="B45" s="835"/>
      <c r="C45" s="261">
        <v>332</v>
      </c>
      <c r="D45" s="262">
        <v>634</v>
      </c>
      <c r="E45" s="262">
        <v>918</v>
      </c>
      <c r="F45" s="262">
        <v>678</v>
      </c>
      <c r="G45" s="262">
        <v>583</v>
      </c>
      <c r="H45" s="263">
        <v>323</v>
      </c>
      <c r="I45" s="264">
        <f>SUM(C45:H45)</f>
        <v>3468</v>
      </c>
      <c r="J45" s="265" t="s">
        <v>56</v>
      </c>
      <c r="K45" s="290">
        <f>I31-I45</f>
        <v>26</v>
      </c>
      <c r="L45" s="266">
        <f>K45/I31</f>
        <v>7.4413279908414421E-3</v>
      </c>
      <c r="N45" s="216">
        <v>7</v>
      </c>
      <c r="O45" s="217">
        <v>7</v>
      </c>
      <c r="P45" s="217">
        <v>580</v>
      </c>
      <c r="Q45" s="322">
        <v>222</v>
      </c>
      <c r="R45" s="381">
        <v>38.5</v>
      </c>
    </row>
    <row r="46" spans="1:18" x14ac:dyDescent="0.2">
      <c r="A46" s="289" t="s">
        <v>28</v>
      </c>
      <c r="B46" s="835"/>
      <c r="C46" s="218">
        <v>39</v>
      </c>
      <c r="D46" s="269">
        <v>39</v>
      </c>
      <c r="E46" s="269">
        <v>39</v>
      </c>
      <c r="F46" s="269">
        <v>38</v>
      </c>
      <c r="G46" s="269">
        <v>38</v>
      </c>
      <c r="H46" s="219">
        <v>38</v>
      </c>
      <c r="I46" s="222"/>
      <c r="J46" s="200" t="s">
        <v>57</v>
      </c>
      <c r="K46" s="200">
        <v>34.58</v>
      </c>
    </row>
    <row r="47" spans="1:18" ht="13.5" thickBot="1" x14ac:dyDescent="0.25">
      <c r="A47" s="291" t="s">
        <v>26</v>
      </c>
      <c r="B47" s="836"/>
      <c r="C47" s="378">
        <f>(C46-C32)</f>
        <v>4</v>
      </c>
      <c r="D47" s="379">
        <f>D46-D32</f>
        <v>4</v>
      </c>
      <c r="E47" s="379">
        <f>E46-E32</f>
        <v>4.5</v>
      </c>
      <c r="F47" s="379">
        <f>F46-F32</f>
        <v>4</v>
      </c>
      <c r="G47" s="379">
        <f>G46-G32</f>
        <v>4</v>
      </c>
      <c r="H47" s="380">
        <f>H46-H32</f>
        <v>4.5</v>
      </c>
      <c r="I47" s="223"/>
      <c r="J47" s="200" t="s">
        <v>26</v>
      </c>
      <c r="K47" s="200">
        <f>K46-K32</f>
        <v>4.8499999999999979</v>
      </c>
    </row>
    <row r="48" spans="1:18" x14ac:dyDescent="0.2">
      <c r="E48" s="200">
        <v>39</v>
      </c>
      <c r="H48" s="200">
        <v>38</v>
      </c>
    </row>
    <row r="50" spans="1:18" ht="13.5" thickBot="1" x14ac:dyDescent="0.25">
      <c r="C50" s="381">
        <v>40.5</v>
      </c>
      <c r="D50" s="381">
        <v>40</v>
      </c>
      <c r="E50" s="381">
        <v>39.5</v>
      </c>
      <c r="F50" s="381">
        <v>39</v>
      </c>
      <c r="G50" s="381">
        <v>39</v>
      </c>
      <c r="H50" s="381">
        <v>38.5</v>
      </c>
      <c r="I50" s="381">
        <v>38.5</v>
      </c>
    </row>
    <row r="51" spans="1:18" ht="15" customHeight="1" thickBot="1" x14ac:dyDescent="0.25">
      <c r="A51" s="272" t="s">
        <v>76</v>
      </c>
      <c r="B51" s="230"/>
      <c r="C51" s="986" t="s">
        <v>50</v>
      </c>
      <c r="D51" s="987"/>
      <c r="E51" s="987"/>
      <c r="F51" s="987"/>
      <c r="G51" s="987"/>
      <c r="H51" s="987"/>
      <c r="I51" s="988"/>
      <c r="J51" s="292" t="s">
        <v>0</v>
      </c>
    </row>
    <row r="52" spans="1:18" ht="15" customHeight="1" x14ac:dyDescent="0.2">
      <c r="A52" s="231" t="s">
        <v>54</v>
      </c>
      <c r="B52" s="830"/>
      <c r="C52" s="356">
        <v>1</v>
      </c>
      <c r="D52" s="357">
        <v>2</v>
      </c>
      <c r="E52" s="357">
        <v>3</v>
      </c>
      <c r="F52" s="357">
        <v>4</v>
      </c>
      <c r="G52" s="357">
        <v>5</v>
      </c>
      <c r="H52" s="357">
        <v>6</v>
      </c>
      <c r="I52" s="362">
        <v>6</v>
      </c>
      <c r="J52" s="363">
        <v>257</v>
      </c>
      <c r="K52" s="213"/>
    </row>
    <row r="53" spans="1:18" ht="15" customHeight="1" x14ac:dyDescent="0.2">
      <c r="A53" s="231" t="s">
        <v>2</v>
      </c>
      <c r="B53" s="829"/>
      <c r="C53" s="233">
        <v>1</v>
      </c>
      <c r="D53" s="307">
        <v>2</v>
      </c>
      <c r="E53" s="234">
        <v>3</v>
      </c>
      <c r="F53" s="294">
        <v>4</v>
      </c>
      <c r="G53" s="314">
        <v>5</v>
      </c>
      <c r="H53" s="315">
        <v>6</v>
      </c>
      <c r="I53" s="235">
        <v>7</v>
      </c>
      <c r="J53" s="364" t="s">
        <v>0</v>
      </c>
      <c r="K53" s="229"/>
      <c r="L53" s="277"/>
      <c r="M53" s="353"/>
      <c r="R53" s="361"/>
    </row>
    <row r="54" spans="1:18" ht="15" customHeight="1" x14ac:dyDescent="0.2">
      <c r="A54" s="236" t="s">
        <v>3</v>
      </c>
      <c r="B54" s="831"/>
      <c r="C54" s="237">
        <v>525</v>
      </c>
      <c r="D54" s="238">
        <v>525</v>
      </c>
      <c r="E54" s="238">
        <v>525</v>
      </c>
      <c r="F54" s="238">
        <v>525</v>
      </c>
      <c r="G54" s="238">
        <v>525</v>
      </c>
      <c r="H54" s="238">
        <v>525</v>
      </c>
      <c r="I54" s="239">
        <v>525</v>
      </c>
      <c r="J54" s="365">
        <v>525</v>
      </c>
      <c r="K54" s="319"/>
      <c r="L54" s="277"/>
      <c r="M54" s="353"/>
      <c r="R54" s="361"/>
    </row>
    <row r="55" spans="1:18" ht="15" customHeight="1" x14ac:dyDescent="0.2">
      <c r="A55" s="241" t="s">
        <v>6</v>
      </c>
      <c r="B55" s="832"/>
      <c r="C55" s="242">
        <v>420</v>
      </c>
      <c r="D55" s="243">
        <v>471</v>
      </c>
      <c r="E55" s="243">
        <v>492</v>
      </c>
      <c r="F55" s="243">
        <v>529</v>
      </c>
      <c r="G55" s="243">
        <v>548</v>
      </c>
      <c r="H55" s="243">
        <v>596</v>
      </c>
      <c r="I55" s="244">
        <v>647</v>
      </c>
      <c r="J55" s="366">
        <v>532</v>
      </c>
      <c r="L55" s="277"/>
      <c r="M55" s="353"/>
      <c r="R55" s="361"/>
    </row>
    <row r="56" spans="1:18" ht="15" customHeight="1" x14ac:dyDescent="0.2">
      <c r="A56" s="231" t="s">
        <v>7</v>
      </c>
      <c r="B56" s="829"/>
      <c r="C56" s="245">
        <v>70.599999999999994</v>
      </c>
      <c r="D56" s="246">
        <v>96.3</v>
      </c>
      <c r="E56" s="246">
        <v>97.7</v>
      </c>
      <c r="F56" s="246">
        <v>92.9</v>
      </c>
      <c r="G56" s="246">
        <v>100</v>
      </c>
      <c r="H56" s="246">
        <v>95.6</v>
      </c>
      <c r="I56" s="247">
        <v>93.8</v>
      </c>
      <c r="J56" s="367">
        <v>60.7</v>
      </c>
      <c r="K56" s="320"/>
      <c r="L56" s="1056" t="s">
        <v>93</v>
      </c>
      <c r="M56" s="1056"/>
      <c r="N56" s="1056"/>
      <c r="O56" s="1056"/>
      <c r="P56" s="1056"/>
      <c r="Q56" s="1056"/>
      <c r="R56" s="361"/>
    </row>
    <row r="57" spans="1:18" ht="15" customHeight="1" x14ac:dyDescent="0.2">
      <c r="A57" s="231" t="s">
        <v>8</v>
      </c>
      <c r="B57" s="829"/>
      <c r="C57" s="249">
        <v>9.1999999999999998E-2</v>
      </c>
      <c r="D57" s="250">
        <v>0.05</v>
      </c>
      <c r="E57" s="250">
        <v>4.9000000000000002E-2</v>
      </c>
      <c r="F57" s="250">
        <v>5.1999999999999998E-2</v>
      </c>
      <c r="G57" s="250">
        <v>4.2999999999999997E-2</v>
      </c>
      <c r="H57" s="250">
        <v>5.8999999999999997E-2</v>
      </c>
      <c r="I57" s="251">
        <v>5.2999999999999999E-2</v>
      </c>
      <c r="J57" s="368">
        <v>0.11799999999999999</v>
      </c>
      <c r="K57" s="286"/>
      <c r="L57" s="1056"/>
      <c r="M57" s="1056"/>
      <c r="N57" s="1056"/>
      <c r="O57" s="1056"/>
      <c r="P57" s="1056"/>
      <c r="Q57" s="1056"/>
      <c r="R57" s="361"/>
    </row>
    <row r="58" spans="1:18" ht="15" customHeight="1" x14ac:dyDescent="0.2">
      <c r="A58" s="241" t="s">
        <v>1</v>
      </c>
      <c r="B58" s="832"/>
      <c r="C58" s="253">
        <f t="shared" ref="C58:J58" si="7">C55/C54*100-100</f>
        <v>-20</v>
      </c>
      <c r="D58" s="254">
        <f t="shared" si="7"/>
        <v>-10.285714285714292</v>
      </c>
      <c r="E58" s="254">
        <f t="shared" si="7"/>
        <v>-6.2857142857142776</v>
      </c>
      <c r="F58" s="254">
        <f t="shared" si="7"/>
        <v>0.7619047619047592</v>
      </c>
      <c r="G58" s="254">
        <f t="shared" si="7"/>
        <v>4.3809523809523796</v>
      </c>
      <c r="H58" s="254">
        <f t="shared" ref="H58" si="8">H55/H54*100-100</f>
        <v>13.523809523809518</v>
      </c>
      <c r="I58" s="255">
        <f t="shared" si="7"/>
        <v>23.238095238095241</v>
      </c>
      <c r="J58" s="369">
        <f t="shared" si="7"/>
        <v>1.3333333333333428</v>
      </c>
      <c r="L58" s="382" t="s">
        <v>102</v>
      </c>
      <c r="R58" s="361"/>
    </row>
    <row r="59" spans="1:18" ht="15" customHeight="1" thickBot="1" x14ac:dyDescent="0.25">
      <c r="A59" s="231" t="s">
        <v>27</v>
      </c>
      <c r="B59" s="833"/>
      <c r="C59" s="257">
        <f>C55-C40</f>
        <v>-17</v>
      </c>
      <c r="D59" s="258">
        <f t="shared" ref="D59:I59" si="9">D55-D40</f>
        <v>48</v>
      </c>
      <c r="E59" s="258">
        <f t="shared" si="9"/>
        <v>87</v>
      </c>
      <c r="F59" s="258">
        <f t="shared" si="9"/>
        <v>108</v>
      </c>
      <c r="G59" s="258">
        <f t="shared" si="9"/>
        <v>106</v>
      </c>
      <c r="H59" s="258">
        <f t="shared" si="9"/>
        <v>167</v>
      </c>
      <c r="I59" s="259">
        <f t="shared" si="9"/>
        <v>224</v>
      </c>
      <c r="J59" s="370">
        <f>J55-I48</f>
        <v>532</v>
      </c>
      <c r="K59" s="215"/>
      <c r="L59" s="287"/>
      <c r="R59" s="361"/>
    </row>
    <row r="60" spans="1:18" ht="15" customHeight="1" x14ac:dyDescent="0.2">
      <c r="A60" s="267" t="s">
        <v>51</v>
      </c>
      <c r="B60" s="835"/>
      <c r="C60" s="261">
        <v>231</v>
      </c>
      <c r="D60" s="262">
        <v>367</v>
      </c>
      <c r="E60" s="262">
        <v>587</v>
      </c>
      <c r="F60" s="262">
        <v>750</v>
      </c>
      <c r="G60" s="262">
        <v>702</v>
      </c>
      <c r="H60" s="262">
        <v>596</v>
      </c>
      <c r="I60" s="263">
        <v>222</v>
      </c>
      <c r="J60" s="371">
        <f>SUM(C60:I60)</f>
        <v>3455</v>
      </c>
      <c r="K60" s="265" t="s">
        <v>56</v>
      </c>
      <c r="L60" s="290">
        <f>I45-J60</f>
        <v>13</v>
      </c>
      <c r="M60" s="266">
        <f>L60/I45</f>
        <v>3.7485582468281429E-3</v>
      </c>
    </row>
    <row r="61" spans="1:18" ht="15" customHeight="1" x14ac:dyDescent="0.2">
      <c r="A61" s="267" t="s">
        <v>28</v>
      </c>
      <c r="B61" s="835"/>
      <c r="C61" s="218">
        <v>46</v>
      </c>
      <c r="D61" s="269">
        <v>45</v>
      </c>
      <c r="E61" s="269">
        <v>44.5</v>
      </c>
      <c r="F61" s="269">
        <v>44</v>
      </c>
      <c r="G61" s="269">
        <v>43.5</v>
      </c>
      <c r="H61" s="269">
        <v>42.5</v>
      </c>
      <c r="I61" s="219">
        <v>42</v>
      </c>
      <c r="J61" s="331"/>
      <c r="K61" s="200" t="s">
        <v>57</v>
      </c>
      <c r="L61" s="200">
        <v>38.450000000000003</v>
      </c>
    </row>
    <row r="62" spans="1:18" ht="15" customHeight="1" thickBot="1" x14ac:dyDescent="0.25">
      <c r="A62" s="268" t="s">
        <v>26</v>
      </c>
      <c r="B62" s="836"/>
      <c r="C62" s="220">
        <f>(C61-C50)</f>
        <v>5.5</v>
      </c>
      <c r="D62" s="221">
        <f t="shared" ref="D62:I62" si="10">(D61-D50)</f>
        <v>5</v>
      </c>
      <c r="E62" s="221">
        <f t="shared" si="10"/>
        <v>5</v>
      </c>
      <c r="F62" s="221">
        <f t="shared" si="10"/>
        <v>5</v>
      </c>
      <c r="G62" s="221">
        <f t="shared" si="10"/>
        <v>4.5</v>
      </c>
      <c r="H62" s="221">
        <f t="shared" si="10"/>
        <v>4</v>
      </c>
      <c r="I62" s="226">
        <f t="shared" si="10"/>
        <v>3.5</v>
      </c>
      <c r="J62" s="333"/>
      <c r="K62" s="200" t="s">
        <v>26</v>
      </c>
      <c r="L62" s="381">
        <f>L61-K46</f>
        <v>3.8700000000000045</v>
      </c>
      <c r="M62" s="377" t="s">
        <v>101</v>
      </c>
    </row>
    <row r="63" spans="1:18" x14ac:dyDescent="0.2">
      <c r="C63" s="200">
        <v>46</v>
      </c>
      <c r="D63" s="200">
        <v>45</v>
      </c>
      <c r="E63" s="200">
        <v>44.5</v>
      </c>
      <c r="F63" s="200">
        <v>44</v>
      </c>
    </row>
    <row r="64" spans="1:18" ht="13.5" thickBot="1" x14ac:dyDescent="0.25"/>
    <row r="65" spans="1:17" ht="13.5" thickBot="1" x14ac:dyDescent="0.25">
      <c r="A65" s="272" t="s">
        <v>103</v>
      </c>
      <c r="B65" s="230"/>
      <c r="C65" s="986" t="s">
        <v>50</v>
      </c>
      <c r="D65" s="987"/>
      <c r="E65" s="987"/>
      <c r="F65" s="987"/>
      <c r="G65" s="987"/>
      <c r="H65" s="987"/>
      <c r="I65" s="988"/>
      <c r="J65" s="292" t="s">
        <v>0</v>
      </c>
    </row>
    <row r="66" spans="1:17" x14ac:dyDescent="0.2">
      <c r="A66" s="231" t="s">
        <v>54</v>
      </c>
      <c r="B66" s="830"/>
      <c r="C66" s="356">
        <v>1</v>
      </c>
      <c r="D66" s="357">
        <v>2</v>
      </c>
      <c r="E66" s="357">
        <v>3</v>
      </c>
      <c r="F66" s="357">
        <v>4</v>
      </c>
      <c r="G66" s="357">
        <v>5</v>
      </c>
      <c r="H66" s="357">
        <v>6</v>
      </c>
      <c r="I66" s="362">
        <v>6</v>
      </c>
      <c r="J66" s="363">
        <v>258</v>
      </c>
      <c r="K66" s="213"/>
    </row>
    <row r="67" spans="1:17" x14ac:dyDescent="0.2">
      <c r="A67" s="231" t="s">
        <v>2</v>
      </c>
      <c r="B67" s="829"/>
      <c r="C67" s="233">
        <v>1</v>
      </c>
      <c r="D67" s="307">
        <v>2</v>
      </c>
      <c r="E67" s="234">
        <v>3</v>
      </c>
      <c r="F67" s="294">
        <v>4</v>
      </c>
      <c r="G67" s="314">
        <v>5</v>
      </c>
      <c r="H67" s="315">
        <v>6</v>
      </c>
      <c r="I67" s="235">
        <v>7</v>
      </c>
      <c r="J67" s="364" t="s">
        <v>0</v>
      </c>
      <c r="K67" s="229"/>
      <c r="L67" s="277"/>
      <c r="M67" s="353"/>
    </row>
    <row r="68" spans="1:17" x14ac:dyDescent="0.2">
      <c r="A68" s="236" t="s">
        <v>3</v>
      </c>
      <c r="B68" s="831"/>
      <c r="C68" s="237">
        <v>650</v>
      </c>
      <c r="D68" s="238">
        <v>650</v>
      </c>
      <c r="E68" s="238">
        <v>650</v>
      </c>
      <c r="F68" s="238">
        <v>650</v>
      </c>
      <c r="G68" s="238">
        <v>650</v>
      </c>
      <c r="H68" s="238">
        <v>650</v>
      </c>
      <c r="I68" s="239">
        <v>650</v>
      </c>
      <c r="J68" s="365">
        <v>650</v>
      </c>
      <c r="K68" s="319"/>
      <c r="L68" s="277"/>
      <c r="M68" s="353"/>
    </row>
    <row r="69" spans="1:17" x14ac:dyDescent="0.2">
      <c r="A69" s="241" t="s">
        <v>6</v>
      </c>
      <c r="B69" s="832"/>
      <c r="C69" s="242">
        <v>541</v>
      </c>
      <c r="D69" s="243">
        <v>623</v>
      </c>
      <c r="E69" s="243">
        <v>601</v>
      </c>
      <c r="F69" s="243">
        <v>636</v>
      </c>
      <c r="G69" s="243">
        <v>654</v>
      </c>
      <c r="H69" s="243">
        <v>695</v>
      </c>
      <c r="I69" s="244">
        <v>729</v>
      </c>
      <c r="J69" s="366">
        <v>643</v>
      </c>
      <c r="L69" s="277"/>
      <c r="M69" s="353"/>
    </row>
    <row r="70" spans="1:17" x14ac:dyDescent="0.2">
      <c r="A70" s="231" t="s">
        <v>7</v>
      </c>
      <c r="B70" s="829"/>
      <c r="C70" s="245">
        <v>76.5</v>
      </c>
      <c r="D70" s="246">
        <v>85.2</v>
      </c>
      <c r="E70" s="246">
        <v>86</v>
      </c>
      <c r="F70" s="246">
        <v>94.6</v>
      </c>
      <c r="G70" s="246">
        <v>94.4</v>
      </c>
      <c r="H70" s="246">
        <v>95.5</v>
      </c>
      <c r="I70" s="247">
        <v>82.4</v>
      </c>
      <c r="J70" s="367">
        <v>76.7</v>
      </c>
      <c r="K70" s="320"/>
      <c r="L70" s="1056"/>
      <c r="M70" s="1056"/>
      <c r="N70" s="1056"/>
      <c r="O70" s="1056"/>
      <c r="P70" s="1056"/>
      <c r="Q70" s="1056"/>
    </row>
    <row r="71" spans="1:17" x14ac:dyDescent="0.2">
      <c r="A71" s="231" t="s">
        <v>8</v>
      </c>
      <c r="B71" s="829"/>
      <c r="C71" s="249">
        <v>9.8000000000000004E-2</v>
      </c>
      <c r="D71" s="250">
        <v>7.0000000000000007E-2</v>
      </c>
      <c r="E71" s="250">
        <v>6.2E-2</v>
      </c>
      <c r="F71" s="250">
        <v>5.2999999999999999E-2</v>
      </c>
      <c r="G71" s="250">
        <v>4.5999999999999999E-2</v>
      </c>
      <c r="H71" s="250">
        <v>4.5999999999999999E-2</v>
      </c>
      <c r="I71" s="251">
        <v>7.8E-2</v>
      </c>
      <c r="J71" s="368">
        <v>9.0999999999999998E-2</v>
      </c>
      <c r="K71" s="286"/>
      <c r="L71" s="1056"/>
      <c r="M71" s="1056"/>
      <c r="N71" s="1056"/>
      <c r="O71" s="1056"/>
      <c r="P71" s="1056"/>
      <c r="Q71" s="1056"/>
    </row>
    <row r="72" spans="1:17" x14ac:dyDescent="0.2">
      <c r="A72" s="241" t="s">
        <v>1</v>
      </c>
      <c r="B72" s="832"/>
      <c r="C72" s="253">
        <f t="shared" ref="C72:J72" si="11">C69/C68*100-100</f>
        <v>-16.769230769230774</v>
      </c>
      <c r="D72" s="254">
        <f t="shared" si="11"/>
        <v>-4.1538461538461462</v>
      </c>
      <c r="E72" s="254">
        <f t="shared" si="11"/>
        <v>-7.538461538461533</v>
      </c>
      <c r="F72" s="254">
        <f t="shared" si="11"/>
        <v>-2.1538461538461462</v>
      </c>
      <c r="G72" s="254">
        <f t="shared" si="11"/>
        <v>0.6153846153846132</v>
      </c>
      <c r="H72" s="254">
        <f t="shared" si="11"/>
        <v>6.9230769230769198</v>
      </c>
      <c r="I72" s="255">
        <f t="shared" si="11"/>
        <v>12.15384615384616</v>
      </c>
      <c r="J72" s="369">
        <f t="shared" si="11"/>
        <v>-1.0769230769230802</v>
      </c>
      <c r="L72" s="382"/>
    </row>
    <row r="73" spans="1:17" ht="13.5" thickBot="1" x14ac:dyDescent="0.25">
      <c r="A73" s="231" t="s">
        <v>27</v>
      </c>
      <c r="B73" s="833"/>
      <c r="C73" s="257">
        <f t="shared" ref="C73:I73" si="12">C69-C55</f>
        <v>121</v>
      </c>
      <c r="D73" s="258">
        <f t="shared" si="12"/>
        <v>152</v>
      </c>
      <c r="E73" s="258">
        <f t="shared" si="12"/>
        <v>109</v>
      </c>
      <c r="F73" s="258">
        <f t="shared" si="12"/>
        <v>107</v>
      </c>
      <c r="G73" s="258">
        <f t="shared" si="12"/>
        <v>106</v>
      </c>
      <c r="H73" s="258">
        <f t="shared" si="12"/>
        <v>99</v>
      </c>
      <c r="I73" s="259">
        <f t="shared" si="12"/>
        <v>82</v>
      </c>
      <c r="J73" s="370">
        <f>J69-I63</f>
        <v>643</v>
      </c>
      <c r="K73" s="215"/>
      <c r="L73" s="287"/>
    </row>
    <row r="74" spans="1:17" x14ac:dyDescent="0.2">
      <c r="A74" s="267" t="s">
        <v>51</v>
      </c>
      <c r="B74" s="835"/>
      <c r="C74" s="261">
        <v>229</v>
      </c>
      <c r="D74" s="262">
        <v>368</v>
      </c>
      <c r="E74" s="262">
        <v>586</v>
      </c>
      <c r="F74" s="262">
        <v>750</v>
      </c>
      <c r="G74" s="262">
        <v>702</v>
      </c>
      <c r="H74" s="262">
        <v>596</v>
      </c>
      <c r="I74" s="263">
        <v>221</v>
      </c>
      <c r="J74" s="371">
        <f>SUM(C74:I74)</f>
        <v>3452</v>
      </c>
      <c r="K74" s="265" t="s">
        <v>56</v>
      </c>
      <c r="L74" s="290">
        <f>J60-J74</f>
        <v>3</v>
      </c>
      <c r="M74" s="266">
        <f>L74/J60</f>
        <v>8.6830680173661363E-4</v>
      </c>
    </row>
    <row r="75" spans="1:17" x14ac:dyDescent="0.2">
      <c r="A75" s="267" t="s">
        <v>28</v>
      </c>
      <c r="B75" s="835"/>
      <c r="C75" s="218">
        <v>50</v>
      </c>
      <c r="D75" s="269">
        <v>49</v>
      </c>
      <c r="E75" s="269">
        <v>49</v>
      </c>
      <c r="F75" s="269">
        <v>48</v>
      </c>
      <c r="G75" s="269">
        <v>47.5</v>
      </c>
      <c r="H75" s="269">
        <v>46.5</v>
      </c>
      <c r="I75" s="219">
        <v>46</v>
      </c>
      <c r="J75" s="331"/>
      <c r="K75" s="200" t="s">
        <v>57</v>
      </c>
      <c r="L75" s="200">
        <v>43.86</v>
      </c>
    </row>
    <row r="76" spans="1:17" ht="13.5" thickBot="1" x14ac:dyDescent="0.25">
      <c r="A76" s="268" t="s">
        <v>26</v>
      </c>
      <c r="B76" s="836"/>
      <c r="C76" s="220">
        <f t="shared" ref="C76:I76" si="13">(C75-C61)</f>
        <v>4</v>
      </c>
      <c r="D76" s="221">
        <f t="shared" si="13"/>
        <v>4</v>
      </c>
      <c r="E76" s="221">
        <f t="shared" si="13"/>
        <v>4.5</v>
      </c>
      <c r="F76" s="221">
        <f t="shared" si="13"/>
        <v>4</v>
      </c>
      <c r="G76" s="221">
        <f t="shared" si="13"/>
        <v>4</v>
      </c>
      <c r="H76" s="221">
        <f t="shared" si="13"/>
        <v>4</v>
      </c>
      <c r="I76" s="226">
        <f t="shared" si="13"/>
        <v>4</v>
      </c>
      <c r="J76" s="333"/>
      <c r="K76" s="200" t="s">
        <v>26</v>
      </c>
      <c r="L76" s="200">
        <f>L75-L61</f>
        <v>5.4099999999999966</v>
      </c>
      <c r="M76" s="228"/>
    </row>
    <row r="78" spans="1:17" ht="13.5" thickBot="1" x14ac:dyDescent="0.25"/>
    <row r="79" spans="1:17" ht="13.5" thickBot="1" x14ac:dyDescent="0.25">
      <c r="A79" s="272" t="s">
        <v>105</v>
      </c>
      <c r="B79" s="230"/>
      <c r="C79" s="986" t="s">
        <v>50</v>
      </c>
      <c r="D79" s="987"/>
      <c r="E79" s="987"/>
      <c r="F79" s="987"/>
      <c r="G79" s="987"/>
      <c r="H79" s="987"/>
      <c r="I79" s="988"/>
      <c r="J79" s="292" t="s">
        <v>0</v>
      </c>
    </row>
    <row r="80" spans="1:17" x14ac:dyDescent="0.2">
      <c r="A80" s="231" t="s">
        <v>54</v>
      </c>
      <c r="B80" s="830"/>
      <c r="C80" s="356">
        <v>1</v>
      </c>
      <c r="D80" s="357">
        <v>2</v>
      </c>
      <c r="E80" s="357">
        <v>3</v>
      </c>
      <c r="F80" s="357">
        <v>4</v>
      </c>
      <c r="G80" s="357">
        <v>5</v>
      </c>
      <c r="H80" s="357">
        <v>6</v>
      </c>
      <c r="I80" s="362">
        <v>6</v>
      </c>
      <c r="J80" s="363">
        <v>255</v>
      </c>
      <c r="K80" s="213"/>
    </row>
    <row r="81" spans="1:17" x14ac:dyDescent="0.2">
      <c r="A81" s="231" t="s">
        <v>2</v>
      </c>
      <c r="B81" s="829"/>
      <c r="C81" s="233">
        <v>1</v>
      </c>
      <c r="D81" s="307">
        <v>2</v>
      </c>
      <c r="E81" s="234">
        <v>3</v>
      </c>
      <c r="F81" s="294">
        <v>4</v>
      </c>
      <c r="G81" s="314">
        <v>5</v>
      </c>
      <c r="H81" s="315">
        <v>6</v>
      </c>
      <c r="I81" s="235">
        <v>7</v>
      </c>
      <c r="J81" s="364" t="s">
        <v>0</v>
      </c>
      <c r="K81" s="229"/>
      <c r="L81" s="277"/>
      <c r="M81" s="353"/>
    </row>
    <row r="82" spans="1:17" x14ac:dyDescent="0.2">
      <c r="A82" s="236" t="s">
        <v>3</v>
      </c>
      <c r="B82" s="831"/>
      <c r="C82" s="237">
        <v>765</v>
      </c>
      <c r="D82" s="238">
        <v>765</v>
      </c>
      <c r="E82" s="238">
        <v>765</v>
      </c>
      <c r="F82" s="238">
        <v>765</v>
      </c>
      <c r="G82" s="238">
        <v>765</v>
      </c>
      <c r="H82" s="238">
        <v>765</v>
      </c>
      <c r="I82" s="239">
        <v>765</v>
      </c>
      <c r="J82" s="365">
        <v>765</v>
      </c>
      <c r="K82" s="319"/>
      <c r="L82" s="277"/>
      <c r="M82" s="353"/>
    </row>
    <row r="83" spans="1:17" x14ac:dyDescent="0.2">
      <c r="A83" s="241" t="s">
        <v>6</v>
      </c>
      <c r="B83" s="832"/>
      <c r="C83" s="242">
        <v>680</v>
      </c>
      <c r="D83" s="243">
        <v>747</v>
      </c>
      <c r="E83" s="243">
        <v>733</v>
      </c>
      <c r="F83" s="243">
        <v>742</v>
      </c>
      <c r="G83" s="243">
        <v>774</v>
      </c>
      <c r="H83" s="243">
        <v>756</v>
      </c>
      <c r="I83" s="244">
        <v>808</v>
      </c>
      <c r="J83" s="366">
        <v>750</v>
      </c>
      <c r="L83" s="277"/>
      <c r="M83" s="353"/>
    </row>
    <row r="84" spans="1:17" x14ac:dyDescent="0.2">
      <c r="A84" s="231" t="s">
        <v>7</v>
      </c>
      <c r="B84" s="829"/>
      <c r="C84" s="400">
        <v>64.7</v>
      </c>
      <c r="D84" s="401">
        <v>74.099999999999994</v>
      </c>
      <c r="E84" s="401">
        <v>83.7</v>
      </c>
      <c r="F84" s="246">
        <v>87.5</v>
      </c>
      <c r="G84" s="246">
        <v>90.4</v>
      </c>
      <c r="H84" s="246">
        <v>86.4</v>
      </c>
      <c r="I84" s="247">
        <v>87.5</v>
      </c>
      <c r="J84" s="367">
        <v>81.2</v>
      </c>
      <c r="K84" s="405" t="s">
        <v>106</v>
      </c>
      <c r="L84" s="399"/>
      <c r="M84" s="399"/>
      <c r="N84" s="399"/>
      <c r="O84" s="399"/>
      <c r="P84" s="399"/>
      <c r="Q84" s="399"/>
    </row>
    <row r="85" spans="1:17" x14ac:dyDescent="0.2">
      <c r="A85" s="231" t="s">
        <v>8</v>
      </c>
      <c r="B85" s="829"/>
      <c r="C85" s="249">
        <v>0.121</v>
      </c>
      <c r="D85" s="250">
        <v>8.1000000000000003E-2</v>
      </c>
      <c r="E85" s="250">
        <v>6.5000000000000002E-2</v>
      </c>
      <c r="F85" s="250">
        <v>6.8000000000000005E-2</v>
      </c>
      <c r="G85" s="250">
        <v>6.5000000000000002E-2</v>
      </c>
      <c r="H85" s="250">
        <v>7.8E-2</v>
      </c>
      <c r="I85" s="251">
        <v>5.6000000000000001E-2</v>
      </c>
      <c r="J85" s="368">
        <v>8.1000000000000003E-2</v>
      </c>
      <c r="K85" s="286"/>
      <c r="L85" s="399"/>
      <c r="M85" s="399"/>
      <c r="N85" s="399"/>
      <c r="O85" s="399"/>
      <c r="P85" s="399"/>
      <c r="Q85" s="399"/>
    </row>
    <row r="86" spans="1:17" x14ac:dyDescent="0.2">
      <c r="A86" s="241" t="s">
        <v>1</v>
      </c>
      <c r="B86" s="832"/>
      <c r="C86" s="253">
        <f t="shared" ref="C86:J86" si="14">C83/C82*100-100</f>
        <v>-11.111111111111114</v>
      </c>
      <c r="D86" s="254">
        <f t="shared" si="14"/>
        <v>-2.3529411764705941</v>
      </c>
      <c r="E86" s="254">
        <f t="shared" si="14"/>
        <v>-4.1830065359477118</v>
      </c>
      <c r="F86" s="254">
        <f t="shared" si="14"/>
        <v>-3.0065359477124218</v>
      </c>
      <c r="G86" s="254">
        <f t="shared" si="14"/>
        <v>1.1764705882352899</v>
      </c>
      <c r="H86" s="254">
        <f t="shared" si="14"/>
        <v>-1.1764705882352899</v>
      </c>
      <c r="I86" s="255">
        <f t="shared" si="14"/>
        <v>5.620915032679747</v>
      </c>
      <c r="J86" s="369">
        <f t="shared" si="14"/>
        <v>-1.9607843137254974</v>
      </c>
      <c r="L86" s="382"/>
    </row>
    <row r="87" spans="1:17" ht="13.5" thickBot="1" x14ac:dyDescent="0.25">
      <c r="A87" s="231" t="s">
        <v>27</v>
      </c>
      <c r="B87" s="833"/>
      <c r="C87" s="257">
        <f>C83-C69</f>
        <v>139</v>
      </c>
      <c r="D87" s="258">
        <f t="shared" ref="D87:J87" si="15">D83-D69</f>
        <v>124</v>
      </c>
      <c r="E87" s="258">
        <f t="shared" si="15"/>
        <v>132</v>
      </c>
      <c r="F87" s="258">
        <f t="shared" si="15"/>
        <v>106</v>
      </c>
      <c r="G87" s="258">
        <f t="shared" si="15"/>
        <v>120</v>
      </c>
      <c r="H87" s="258">
        <f t="shared" si="15"/>
        <v>61</v>
      </c>
      <c r="I87" s="259">
        <f t="shared" si="15"/>
        <v>79</v>
      </c>
      <c r="J87" s="370">
        <f t="shared" si="15"/>
        <v>107</v>
      </c>
      <c r="K87" s="215"/>
      <c r="L87" s="287"/>
    </row>
    <row r="88" spans="1:17" x14ac:dyDescent="0.2">
      <c r="A88" s="267" t="s">
        <v>51</v>
      </c>
      <c r="B88" s="835"/>
      <c r="C88" s="261">
        <v>229</v>
      </c>
      <c r="D88" s="262">
        <v>368</v>
      </c>
      <c r="E88" s="262">
        <v>585</v>
      </c>
      <c r="F88" s="262">
        <v>750</v>
      </c>
      <c r="G88" s="262">
        <v>702</v>
      </c>
      <c r="H88" s="262">
        <v>596</v>
      </c>
      <c r="I88" s="263">
        <v>220</v>
      </c>
      <c r="J88" s="371">
        <f>SUM(C88:I88)</f>
        <v>3450</v>
      </c>
      <c r="K88" s="265" t="s">
        <v>56</v>
      </c>
      <c r="L88" s="290">
        <f>J74-J88</f>
        <v>2</v>
      </c>
      <c r="M88" s="266">
        <f>L88/J74</f>
        <v>5.7937427578215526E-4</v>
      </c>
    </row>
    <row r="89" spans="1:17" x14ac:dyDescent="0.2">
      <c r="A89" s="267" t="s">
        <v>28</v>
      </c>
      <c r="B89" s="835"/>
      <c r="C89" s="218">
        <v>52.5</v>
      </c>
      <c r="D89" s="269">
        <v>51.5</v>
      </c>
      <c r="E89" s="269">
        <v>51.5</v>
      </c>
      <c r="F89" s="269">
        <v>51</v>
      </c>
      <c r="G89" s="269">
        <v>50.5</v>
      </c>
      <c r="H89" s="269">
        <v>49.5</v>
      </c>
      <c r="I89" s="219">
        <v>49</v>
      </c>
      <c r="J89" s="331"/>
      <c r="K89" s="200" t="s">
        <v>57</v>
      </c>
      <c r="L89" s="200">
        <v>47.95</v>
      </c>
    </row>
    <row r="90" spans="1:17" ht="13.5" thickBot="1" x14ac:dyDescent="0.25">
      <c r="A90" s="268" t="s">
        <v>26</v>
      </c>
      <c r="B90" s="836"/>
      <c r="C90" s="220">
        <f>(C89-C75)</f>
        <v>2.5</v>
      </c>
      <c r="D90" s="221">
        <f t="shared" ref="D90:I90" si="16">(D89-D75)</f>
        <v>2.5</v>
      </c>
      <c r="E90" s="221">
        <f t="shared" si="16"/>
        <v>2.5</v>
      </c>
      <c r="F90" s="221">
        <f t="shared" si="16"/>
        <v>3</v>
      </c>
      <c r="G90" s="221">
        <f t="shared" si="16"/>
        <v>3</v>
      </c>
      <c r="H90" s="221">
        <f t="shared" si="16"/>
        <v>3</v>
      </c>
      <c r="I90" s="226">
        <f t="shared" si="16"/>
        <v>3</v>
      </c>
      <c r="J90" s="333"/>
      <c r="K90" s="200" t="s">
        <v>26</v>
      </c>
      <c r="L90" s="200">
        <f>L89-L75</f>
        <v>4.0900000000000034</v>
      </c>
      <c r="M90" s="228"/>
    </row>
    <row r="91" spans="1:17" x14ac:dyDescent="0.2">
      <c r="H91" s="200" t="s">
        <v>65</v>
      </c>
    </row>
    <row r="92" spans="1:17" ht="13.5" thickBot="1" x14ac:dyDescent="0.25"/>
    <row r="93" spans="1:17" ht="13.5" thickBot="1" x14ac:dyDescent="0.25">
      <c r="A93" s="272" t="s">
        <v>109</v>
      </c>
      <c r="B93" s="230"/>
      <c r="C93" s="921" t="s">
        <v>50</v>
      </c>
      <c r="D93" s="919"/>
      <c r="E93" s="919"/>
      <c r="F93" s="919"/>
      <c r="G93" s="919"/>
      <c r="H93" s="919"/>
      <c r="I93" s="919"/>
      <c r="J93" s="932" t="s">
        <v>0</v>
      </c>
    </row>
    <row r="94" spans="1:17" x14ac:dyDescent="0.2">
      <c r="A94" s="231" t="s">
        <v>54</v>
      </c>
      <c r="B94" s="830"/>
      <c r="C94" s="356">
        <v>1</v>
      </c>
      <c r="D94" s="357">
        <v>2</v>
      </c>
      <c r="E94" s="357">
        <v>3</v>
      </c>
      <c r="F94" s="357">
        <v>4</v>
      </c>
      <c r="G94" s="357">
        <v>5</v>
      </c>
      <c r="H94" s="357">
        <v>6</v>
      </c>
      <c r="I94" s="414">
        <v>7</v>
      </c>
      <c r="J94" s="1001"/>
      <c r="K94" s="213"/>
    </row>
    <row r="95" spans="1:17" ht="13.5" thickBot="1" x14ac:dyDescent="0.25">
      <c r="A95" s="231" t="s">
        <v>2</v>
      </c>
      <c r="B95" s="829"/>
      <c r="C95" s="233">
        <v>1</v>
      </c>
      <c r="D95" s="307">
        <v>2</v>
      </c>
      <c r="E95" s="234">
        <v>3</v>
      </c>
      <c r="F95" s="294">
        <v>4</v>
      </c>
      <c r="G95" s="314">
        <v>5</v>
      </c>
      <c r="H95" s="315">
        <v>6</v>
      </c>
      <c r="I95" s="415">
        <v>7</v>
      </c>
      <c r="J95" s="1002"/>
      <c r="K95" s="229"/>
      <c r="L95" s="277"/>
      <c r="M95" s="353"/>
    </row>
    <row r="96" spans="1:17" x14ac:dyDescent="0.2">
      <c r="A96" s="236" t="s">
        <v>3</v>
      </c>
      <c r="B96" s="831"/>
      <c r="C96" s="237">
        <v>880</v>
      </c>
      <c r="D96" s="238">
        <v>880</v>
      </c>
      <c r="E96" s="238">
        <v>880</v>
      </c>
      <c r="F96" s="238">
        <v>880</v>
      </c>
      <c r="G96" s="238">
        <v>880</v>
      </c>
      <c r="H96" s="238">
        <v>880</v>
      </c>
      <c r="I96" s="239">
        <v>880</v>
      </c>
      <c r="J96" s="416">
        <v>880</v>
      </c>
      <c r="K96" s="319"/>
      <c r="L96" s="277"/>
      <c r="M96" s="353"/>
    </row>
    <row r="97" spans="1:13" x14ac:dyDescent="0.2">
      <c r="A97" s="241" t="s">
        <v>6</v>
      </c>
      <c r="B97" s="832"/>
      <c r="C97" s="242">
        <v>905</v>
      </c>
      <c r="D97" s="243">
        <v>955</v>
      </c>
      <c r="E97" s="243">
        <v>862</v>
      </c>
      <c r="F97" s="243">
        <v>852</v>
      </c>
      <c r="G97" s="243">
        <v>856</v>
      </c>
      <c r="H97" s="243">
        <v>881</v>
      </c>
      <c r="I97" s="244">
        <v>901</v>
      </c>
      <c r="J97" s="366">
        <v>877</v>
      </c>
      <c r="L97" s="277"/>
      <c r="M97" s="353"/>
    </row>
    <row r="98" spans="1:13" x14ac:dyDescent="0.2">
      <c r="A98" s="231" t="s">
        <v>7</v>
      </c>
      <c r="B98" s="829"/>
      <c r="C98" s="245">
        <v>77.8</v>
      </c>
      <c r="D98" s="246">
        <v>74.099999999999994</v>
      </c>
      <c r="E98" s="246">
        <v>86</v>
      </c>
      <c r="F98" s="246">
        <v>85.7</v>
      </c>
      <c r="G98" s="246">
        <v>90.4</v>
      </c>
      <c r="H98" s="246">
        <v>84.1</v>
      </c>
      <c r="I98" s="247">
        <v>81.2</v>
      </c>
      <c r="J98" s="367">
        <v>80.5</v>
      </c>
      <c r="K98" s="406"/>
      <c r="L98" s="399"/>
      <c r="M98" s="399"/>
    </row>
    <row r="99" spans="1:13" ht="13.5" thickBot="1" x14ac:dyDescent="0.25">
      <c r="A99" s="231" t="s">
        <v>8</v>
      </c>
      <c r="B99" s="833"/>
      <c r="C99" s="324">
        <v>9.1999999999999998E-2</v>
      </c>
      <c r="D99" s="325">
        <v>8.7999999999999995E-2</v>
      </c>
      <c r="E99" s="325">
        <v>7.3999999999999996E-2</v>
      </c>
      <c r="F99" s="325">
        <v>6.5000000000000002E-2</v>
      </c>
      <c r="G99" s="325">
        <v>6.4000000000000001E-2</v>
      </c>
      <c r="H99" s="325">
        <v>7.0000000000000007E-2</v>
      </c>
      <c r="I99" s="408">
        <v>0.08</v>
      </c>
      <c r="J99" s="409">
        <v>8.1000000000000003E-2</v>
      </c>
      <c r="K99" s="286"/>
      <c r="L99" s="399"/>
      <c r="M99" s="399"/>
    </row>
    <row r="100" spans="1:13" x14ac:dyDescent="0.2">
      <c r="A100" s="241" t="s">
        <v>1</v>
      </c>
      <c r="B100" s="834"/>
      <c r="C100" s="327">
        <f t="shared" ref="C100:J100" si="17">C97/C96*100-100</f>
        <v>2.8409090909090793</v>
      </c>
      <c r="D100" s="328">
        <f t="shared" si="17"/>
        <v>8.5227272727272663</v>
      </c>
      <c r="E100" s="328">
        <f t="shared" si="17"/>
        <v>-2.0454545454545467</v>
      </c>
      <c r="F100" s="328">
        <f t="shared" si="17"/>
        <v>-3.181818181818187</v>
      </c>
      <c r="G100" s="328">
        <f t="shared" si="17"/>
        <v>-2.7272727272727195</v>
      </c>
      <c r="H100" s="328">
        <f t="shared" si="17"/>
        <v>0.11363636363637397</v>
      </c>
      <c r="I100" s="410">
        <f t="shared" si="17"/>
        <v>2.3863636363636402</v>
      </c>
      <c r="J100" s="411">
        <f t="shared" si="17"/>
        <v>-0.34090909090909349</v>
      </c>
      <c r="L100" s="382"/>
    </row>
    <row r="101" spans="1:13" ht="13.5" thickBot="1" x14ac:dyDescent="0.25">
      <c r="A101" s="231" t="s">
        <v>27</v>
      </c>
      <c r="B101" s="833"/>
      <c r="C101" s="220">
        <f>C97-C83</f>
        <v>225</v>
      </c>
      <c r="D101" s="221">
        <f t="shared" ref="D101:J101" si="18">D97-D83</f>
        <v>208</v>
      </c>
      <c r="E101" s="221">
        <f t="shared" si="18"/>
        <v>129</v>
      </c>
      <c r="F101" s="221">
        <f t="shared" si="18"/>
        <v>110</v>
      </c>
      <c r="G101" s="221">
        <f t="shared" si="18"/>
        <v>82</v>
      </c>
      <c r="H101" s="221">
        <f t="shared" si="18"/>
        <v>125</v>
      </c>
      <c r="I101" s="226">
        <f t="shared" si="18"/>
        <v>93</v>
      </c>
      <c r="J101" s="370">
        <f t="shared" si="18"/>
        <v>127</v>
      </c>
      <c r="K101" s="215"/>
      <c r="L101" s="287"/>
    </row>
    <row r="102" spans="1:13" x14ac:dyDescent="0.2">
      <c r="A102" s="267" t="s">
        <v>51</v>
      </c>
      <c r="B102" s="835"/>
      <c r="C102" s="261">
        <v>229</v>
      </c>
      <c r="D102" s="262">
        <v>368</v>
      </c>
      <c r="E102" s="262">
        <v>585</v>
      </c>
      <c r="F102" s="262">
        <v>749</v>
      </c>
      <c r="G102" s="262">
        <v>702</v>
      </c>
      <c r="H102" s="262">
        <v>596</v>
      </c>
      <c r="I102" s="263">
        <v>220</v>
      </c>
      <c r="J102" s="371">
        <f>SUM(C102:I102)</f>
        <v>3449</v>
      </c>
      <c r="K102" s="265" t="s">
        <v>56</v>
      </c>
      <c r="L102" s="290">
        <f>J88-J102</f>
        <v>1</v>
      </c>
      <c r="M102" s="266">
        <f>L102/J88</f>
        <v>2.8985507246376811E-4</v>
      </c>
    </row>
    <row r="103" spans="1:13" x14ac:dyDescent="0.2">
      <c r="A103" s="267" t="s">
        <v>28</v>
      </c>
      <c r="B103" s="835"/>
      <c r="C103" s="218">
        <v>54.5</v>
      </c>
      <c r="D103" s="269">
        <v>53.5</v>
      </c>
      <c r="E103" s="269">
        <v>54</v>
      </c>
      <c r="F103" s="269">
        <v>54</v>
      </c>
      <c r="G103" s="269">
        <v>53.5</v>
      </c>
      <c r="H103" s="269">
        <v>52</v>
      </c>
      <c r="I103" s="219">
        <v>52</v>
      </c>
      <c r="J103" s="331"/>
      <c r="K103" s="200" t="s">
        <v>57</v>
      </c>
      <c r="L103" s="200">
        <v>50.77</v>
      </c>
    </row>
    <row r="104" spans="1:13" ht="13.5" thickBot="1" x14ac:dyDescent="0.25">
      <c r="A104" s="268" t="s">
        <v>26</v>
      </c>
      <c r="B104" s="836"/>
      <c r="C104" s="220">
        <f>(C103-C89)</f>
        <v>2</v>
      </c>
      <c r="D104" s="221">
        <f t="shared" ref="D104:I104" si="19">(D103-D89)</f>
        <v>2</v>
      </c>
      <c r="E104" s="221">
        <f t="shared" si="19"/>
        <v>2.5</v>
      </c>
      <c r="F104" s="221">
        <f t="shared" si="19"/>
        <v>3</v>
      </c>
      <c r="G104" s="221">
        <f t="shared" si="19"/>
        <v>3</v>
      </c>
      <c r="H104" s="221">
        <f t="shared" si="19"/>
        <v>2.5</v>
      </c>
      <c r="I104" s="226">
        <f t="shared" si="19"/>
        <v>3</v>
      </c>
      <c r="J104" s="333"/>
      <c r="K104" s="200" t="s">
        <v>26</v>
      </c>
      <c r="L104" s="200">
        <f>L103-L89</f>
        <v>2.8200000000000003</v>
      </c>
      <c r="M104" s="228"/>
    </row>
    <row r="106" spans="1:13" ht="13.5" thickBot="1" x14ac:dyDescent="0.25"/>
    <row r="107" spans="1:13" ht="13.5" thickBot="1" x14ac:dyDescent="0.25">
      <c r="A107" s="272" t="s">
        <v>112</v>
      </c>
      <c r="B107" s="230"/>
      <c r="C107" s="921" t="s">
        <v>50</v>
      </c>
      <c r="D107" s="919"/>
      <c r="E107" s="919"/>
      <c r="F107" s="919"/>
      <c r="G107" s="919"/>
      <c r="H107" s="919"/>
      <c r="I107" s="919"/>
      <c r="J107" s="932" t="s">
        <v>0</v>
      </c>
      <c r="K107" s="200">
        <v>255</v>
      </c>
    </row>
    <row r="108" spans="1:13" x14ac:dyDescent="0.2">
      <c r="A108" s="231" t="s">
        <v>54</v>
      </c>
      <c r="B108" s="830"/>
      <c r="C108" s="356">
        <v>1</v>
      </c>
      <c r="D108" s="357">
        <v>2</v>
      </c>
      <c r="E108" s="357">
        <v>3</v>
      </c>
      <c r="F108" s="357">
        <v>4</v>
      </c>
      <c r="G108" s="357">
        <v>5</v>
      </c>
      <c r="H108" s="357">
        <v>6</v>
      </c>
      <c r="I108" s="414">
        <v>7</v>
      </c>
      <c r="J108" s="1001"/>
      <c r="K108" s="213"/>
    </row>
    <row r="109" spans="1:13" ht="13.5" thickBot="1" x14ac:dyDescent="0.25">
      <c r="A109" s="231" t="s">
        <v>2</v>
      </c>
      <c r="B109" s="829"/>
      <c r="C109" s="233">
        <v>1</v>
      </c>
      <c r="D109" s="307">
        <v>2</v>
      </c>
      <c r="E109" s="234">
        <v>3</v>
      </c>
      <c r="F109" s="294">
        <v>4</v>
      </c>
      <c r="G109" s="314">
        <v>5</v>
      </c>
      <c r="H109" s="315">
        <v>6</v>
      </c>
      <c r="I109" s="415">
        <v>7</v>
      </c>
      <c r="J109" s="1002"/>
      <c r="K109" s="229"/>
      <c r="L109" s="277"/>
      <c r="M109" s="353"/>
    </row>
    <row r="110" spans="1:13" x14ac:dyDescent="0.2">
      <c r="A110" s="236" t="s">
        <v>3</v>
      </c>
      <c r="B110" s="831"/>
      <c r="C110" s="237">
        <v>990</v>
      </c>
      <c r="D110" s="238">
        <v>990</v>
      </c>
      <c r="E110" s="238">
        <v>990</v>
      </c>
      <c r="F110" s="238">
        <v>990</v>
      </c>
      <c r="G110" s="238">
        <v>990</v>
      </c>
      <c r="H110" s="238">
        <v>990</v>
      </c>
      <c r="I110" s="239">
        <v>990</v>
      </c>
      <c r="J110" s="416">
        <v>990</v>
      </c>
      <c r="K110" s="319"/>
      <c r="L110" s="277"/>
      <c r="M110" s="353"/>
    </row>
    <row r="111" spans="1:13" x14ac:dyDescent="0.2">
      <c r="A111" s="241" t="s">
        <v>6</v>
      </c>
      <c r="B111" s="832"/>
      <c r="C111" s="242">
        <v>1001</v>
      </c>
      <c r="D111" s="243">
        <v>1069</v>
      </c>
      <c r="E111" s="243">
        <v>972</v>
      </c>
      <c r="F111" s="243">
        <v>945</v>
      </c>
      <c r="G111" s="243">
        <v>992</v>
      </c>
      <c r="H111" s="243">
        <v>1005</v>
      </c>
      <c r="I111" s="244">
        <v>1016</v>
      </c>
      <c r="J111" s="366">
        <v>991</v>
      </c>
      <c r="L111" s="277"/>
      <c r="M111" s="353"/>
    </row>
    <row r="112" spans="1:13" x14ac:dyDescent="0.2">
      <c r="A112" s="231" t="s">
        <v>7</v>
      </c>
      <c r="B112" s="829"/>
      <c r="C112" s="245">
        <v>70.599999999999994</v>
      </c>
      <c r="D112" s="246">
        <v>81.5</v>
      </c>
      <c r="E112" s="246">
        <v>81.400000000000006</v>
      </c>
      <c r="F112" s="246">
        <v>83.9</v>
      </c>
      <c r="G112" s="246">
        <v>84.6</v>
      </c>
      <c r="H112" s="246">
        <v>86.4</v>
      </c>
      <c r="I112" s="247">
        <v>93.8</v>
      </c>
      <c r="J112" s="367">
        <v>77.599999999999994</v>
      </c>
      <c r="K112" s="406"/>
      <c r="L112" s="399"/>
      <c r="M112" s="399"/>
    </row>
    <row r="113" spans="1:20" ht="13.5" thickBot="1" x14ac:dyDescent="0.25">
      <c r="A113" s="231" t="s">
        <v>8</v>
      </c>
      <c r="B113" s="833"/>
      <c r="C113" s="324">
        <v>9.5000000000000001E-2</v>
      </c>
      <c r="D113" s="325">
        <v>8.2000000000000003E-2</v>
      </c>
      <c r="E113" s="325">
        <v>8.1000000000000003E-2</v>
      </c>
      <c r="F113" s="325">
        <v>7.9000000000000001E-2</v>
      </c>
      <c r="G113" s="325">
        <v>6.9000000000000006E-2</v>
      </c>
      <c r="H113" s="325">
        <v>6.6000000000000003E-2</v>
      </c>
      <c r="I113" s="408">
        <v>5.0999999999999997E-2</v>
      </c>
      <c r="J113" s="409">
        <v>8.3000000000000004E-2</v>
      </c>
      <c r="K113" s="286"/>
      <c r="L113" s="399"/>
      <c r="M113" s="399"/>
    </row>
    <row r="114" spans="1:20" x14ac:dyDescent="0.2">
      <c r="A114" s="241" t="s">
        <v>1</v>
      </c>
      <c r="B114" s="834"/>
      <c r="C114" s="327">
        <f t="shared" ref="C114:J114" si="20">C111/C110*100-100</f>
        <v>1.1111111111111143</v>
      </c>
      <c r="D114" s="328">
        <f t="shared" si="20"/>
        <v>7.9797979797979792</v>
      </c>
      <c r="E114" s="328">
        <f t="shared" si="20"/>
        <v>-1.818181818181813</v>
      </c>
      <c r="F114" s="328">
        <f t="shared" si="20"/>
        <v>-4.5454545454545467</v>
      </c>
      <c r="G114" s="328">
        <f t="shared" si="20"/>
        <v>0.20202020202020776</v>
      </c>
      <c r="H114" s="328">
        <f t="shared" si="20"/>
        <v>1.5151515151515156</v>
      </c>
      <c r="I114" s="410">
        <f t="shared" si="20"/>
        <v>2.6262626262626156</v>
      </c>
      <c r="J114" s="411">
        <f t="shared" si="20"/>
        <v>0.10101010101008967</v>
      </c>
      <c r="L114" s="382"/>
    </row>
    <row r="115" spans="1:20" ht="13.5" thickBot="1" x14ac:dyDescent="0.25">
      <c r="A115" s="231" t="s">
        <v>27</v>
      </c>
      <c r="B115" s="833"/>
      <c r="C115" s="220">
        <f>C111-C97</f>
        <v>96</v>
      </c>
      <c r="D115" s="221">
        <f t="shared" ref="D115:J115" si="21">D111-D97</f>
        <v>114</v>
      </c>
      <c r="E115" s="221">
        <f t="shared" si="21"/>
        <v>110</v>
      </c>
      <c r="F115" s="221">
        <f t="shared" si="21"/>
        <v>93</v>
      </c>
      <c r="G115" s="221">
        <f t="shared" si="21"/>
        <v>136</v>
      </c>
      <c r="H115" s="221">
        <f t="shared" si="21"/>
        <v>124</v>
      </c>
      <c r="I115" s="226">
        <f t="shared" si="21"/>
        <v>115</v>
      </c>
      <c r="J115" s="370">
        <f t="shared" si="21"/>
        <v>114</v>
      </c>
      <c r="K115" s="215"/>
      <c r="L115" s="287"/>
    </row>
    <row r="116" spans="1:20" x14ac:dyDescent="0.2">
      <c r="A116" s="267" t="s">
        <v>51</v>
      </c>
      <c r="B116" s="835"/>
      <c r="C116" s="418">
        <v>229</v>
      </c>
      <c r="D116" s="419">
        <v>368</v>
      </c>
      <c r="E116" s="419">
        <v>584</v>
      </c>
      <c r="F116" s="419">
        <v>748</v>
      </c>
      <c r="G116" s="420">
        <v>702</v>
      </c>
      <c r="H116" s="420">
        <v>595</v>
      </c>
      <c r="I116" s="421">
        <v>220</v>
      </c>
      <c r="J116" s="371">
        <f>SUM(C116:I116)</f>
        <v>3446</v>
      </c>
      <c r="K116" s="265" t="s">
        <v>56</v>
      </c>
      <c r="L116" s="290">
        <f>J102-J116</f>
        <v>3</v>
      </c>
      <c r="M116" s="266">
        <f>L116/J102</f>
        <v>8.6981733835894465E-4</v>
      </c>
    </row>
    <row r="117" spans="1:20" x14ac:dyDescent="0.2">
      <c r="A117" s="267" t="s">
        <v>28</v>
      </c>
      <c r="B117" s="835"/>
      <c r="C117" s="218">
        <v>57</v>
      </c>
      <c r="D117" s="269">
        <v>55.5</v>
      </c>
      <c r="E117" s="269">
        <v>56.5</v>
      </c>
      <c r="F117" s="269">
        <v>56.5</v>
      </c>
      <c r="G117" s="269">
        <v>56</v>
      </c>
      <c r="H117" s="269">
        <v>54</v>
      </c>
      <c r="I117" s="219">
        <v>54.5</v>
      </c>
      <c r="J117" s="331"/>
      <c r="K117" s="200" t="s">
        <v>57</v>
      </c>
      <c r="L117" s="200">
        <v>53.45</v>
      </c>
    </row>
    <row r="118" spans="1:20" ht="13.5" thickBot="1" x14ac:dyDescent="0.25">
      <c r="A118" s="268" t="s">
        <v>26</v>
      </c>
      <c r="B118" s="836"/>
      <c r="C118" s="220">
        <f>(C117-C103)</f>
        <v>2.5</v>
      </c>
      <c r="D118" s="221">
        <f t="shared" ref="D118:I118" si="22">(D117-D103)</f>
        <v>2</v>
      </c>
      <c r="E118" s="221">
        <f t="shared" si="22"/>
        <v>2.5</v>
      </c>
      <c r="F118" s="221">
        <f t="shared" si="22"/>
        <v>2.5</v>
      </c>
      <c r="G118" s="221">
        <f t="shared" si="22"/>
        <v>2.5</v>
      </c>
      <c r="H118" s="221">
        <f t="shared" si="22"/>
        <v>2</v>
      </c>
      <c r="I118" s="226">
        <f t="shared" si="22"/>
        <v>2.5</v>
      </c>
      <c r="J118" s="333"/>
      <c r="K118" s="200" t="s">
        <v>26</v>
      </c>
      <c r="L118" s="200">
        <f>L117-L103</f>
        <v>2.6799999999999997</v>
      </c>
      <c r="M118" s="228"/>
    </row>
    <row r="119" spans="1:20" x14ac:dyDescent="0.2">
      <c r="D119" s="200" t="s">
        <v>65</v>
      </c>
    </row>
    <row r="120" spans="1:20" ht="13.5" thickBot="1" x14ac:dyDescent="0.25"/>
    <row r="121" spans="1:20" ht="13.5" thickBot="1" x14ac:dyDescent="0.25">
      <c r="C121" s="200">
        <v>55.5</v>
      </c>
      <c r="D121" s="200">
        <v>56</v>
      </c>
      <c r="E121" s="200">
        <v>56.5</v>
      </c>
      <c r="F121" s="200">
        <v>57</v>
      </c>
      <c r="G121" s="200">
        <v>56</v>
      </c>
      <c r="H121" s="200">
        <v>55</v>
      </c>
      <c r="I121" s="200">
        <v>54</v>
      </c>
      <c r="O121" s="498" t="s">
        <v>117</v>
      </c>
      <c r="P121" s="499" t="s">
        <v>118</v>
      </c>
      <c r="Q121" s="507" t="s">
        <v>128</v>
      </c>
      <c r="R121" s="499" t="s">
        <v>129</v>
      </c>
      <c r="S121" s="499" t="s">
        <v>120</v>
      </c>
      <c r="T121" s="500" t="s">
        <v>121</v>
      </c>
    </row>
    <row r="122" spans="1:20" ht="13.5" thickBot="1" x14ac:dyDescent="0.25">
      <c r="A122" s="272" t="s">
        <v>113</v>
      </c>
      <c r="B122" s="844"/>
      <c r="C122" s="935" t="s">
        <v>50</v>
      </c>
      <c r="D122" s="935"/>
      <c r="E122" s="935"/>
      <c r="F122" s="935"/>
      <c r="G122" s="935"/>
      <c r="H122" s="935"/>
      <c r="I122" s="935"/>
      <c r="J122" s="932" t="s">
        <v>0</v>
      </c>
      <c r="K122" s="213">
        <v>257</v>
      </c>
      <c r="O122" s="504">
        <v>1</v>
      </c>
      <c r="P122" s="505">
        <v>7</v>
      </c>
      <c r="Q122" s="510">
        <v>459</v>
      </c>
      <c r="R122" s="505">
        <v>980</v>
      </c>
      <c r="S122" s="505">
        <v>5.5</v>
      </c>
      <c r="T122" s="506">
        <v>30</v>
      </c>
    </row>
    <row r="123" spans="1:20" x14ac:dyDescent="0.2">
      <c r="A123" s="214" t="s">
        <v>54</v>
      </c>
      <c r="B123" s="830"/>
      <c r="C123" s="356">
        <v>1</v>
      </c>
      <c r="D123" s="357">
        <v>2</v>
      </c>
      <c r="E123" s="357">
        <v>3</v>
      </c>
      <c r="F123" s="362">
        <v>4</v>
      </c>
      <c r="G123" s="356">
        <v>5</v>
      </c>
      <c r="H123" s="357">
        <v>6</v>
      </c>
      <c r="I123" s="362">
        <v>7</v>
      </c>
      <c r="J123" s="971"/>
      <c r="K123" s="229"/>
      <c r="L123" s="277"/>
      <c r="M123" s="353"/>
      <c r="O123" s="504">
        <v>2</v>
      </c>
      <c r="P123" s="505">
        <v>6</v>
      </c>
      <c r="Q123" s="510">
        <v>749</v>
      </c>
      <c r="R123" s="505" t="s">
        <v>142</v>
      </c>
      <c r="S123" s="505">
        <v>8.9</v>
      </c>
      <c r="T123" s="506">
        <v>50</v>
      </c>
    </row>
    <row r="124" spans="1:20" ht="13.5" thickBot="1" x14ac:dyDescent="0.25">
      <c r="A124" s="214" t="s">
        <v>2</v>
      </c>
      <c r="B124" s="845"/>
      <c r="C124" s="294">
        <v>4</v>
      </c>
      <c r="D124" s="518">
        <v>3</v>
      </c>
      <c r="E124" s="307">
        <v>2</v>
      </c>
      <c r="F124" s="233">
        <v>1</v>
      </c>
      <c r="G124" s="233">
        <v>1</v>
      </c>
      <c r="H124" s="307">
        <v>2</v>
      </c>
      <c r="I124" s="518">
        <v>3</v>
      </c>
      <c r="J124" s="972"/>
      <c r="K124" s="319"/>
      <c r="L124" s="277"/>
      <c r="M124" s="353"/>
      <c r="O124" s="504">
        <v>3</v>
      </c>
      <c r="P124" s="505">
        <v>5</v>
      </c>
      <c r="Q124" s="510">
        <v>501</v>
      </c>
      <c r="R124" s="505" t="s">
        <v>143</v>
      </c>
      <c r="S124" s="505">
        <v>6</v>
      </c>
      <c r="T124" s="506">
        <v>33</v>
      </c>
    </row>
    <row r="125" spans="1:20" x14ac:dyDescent="0.2">
      <c r="A125" s="278" t="s">
        <v>3</v>
      </c>
      <c r="B125" s="831"/>
      <c r="C125" s="237">
        <v>1090</v>
      </c>
      <c r="D125" s="238">
        <v>1090</v>
      </c>
      <c r="E125" s="238">
        <v>1090</v>
      </c>
      <c r="F125" s="239">
        <v>1090</v>
      </c>
      <c r="G125" s="237">
        <v>1090</v>
      </c>
      <c r="H125" s="238">
        <v>1090</v>
      </c>
      <c r="I125" s="239">
        <v>1090</v>
      </c>
      <c r="J125" s="416">
        <v>1090</v>
      </c>
      <c r="L125" s="277"/>
      <c r="M125" s="353"/>
      <c r="O125" s="504">
        <v>4</v>
      </c>
      <c r="P125" s="505">
        <v>4</v>
      </c>
      <c r="Q125" s="510">
        <v>216</v>
      </c>
      <c r="R125" s="505">
        <v>810</v>
      </c>
      <c r="S125" s="505">
        <v>2.5</v>
      </c>
      <c r="T125" s="506">
        <v>15</v>
      </c>
    </row>
    <row r="126" spans="1:20" x14ac:dyDescent="0.2">
      <c r="A126" s="280" t="s">
        <v>6</v>
      </c>
      <c r="B126" s="832"/>
      <c r="C126" s="242">
        <v>1165</v>
      </c>
      <c r="D126" s="243">
        <v>1104</v>
      </c>
      <c r="E126" s="243">
        <v>1009</v>
      </c>
      <c r="F126" s="244">
        <v>1046</v>
      </c>
      <c r="G126" s="242">
        <v>1028</v>
      </c>
      <c r="H126" s="243">
        <v>1075</v>
      </c>
      <c r="I126" s="244">
        <v>1142</v>
      </c>
      <c r="J126" s="366">
        <v>1088</v>
      </c>
      <c r="K126" s="406"/>
      <c r="L126" s="399"/>
      <c r="M126" s="399"/>
      <c r="O126" s="501">
        <v>5</v>
      </c>
      <c r="P126" s="502">
        <v>1</v>
      </c>
      <c r="Q126" s="508">
        <v>275</v>
      </c>
      <c r="R126" s="502">
        <v>850</v>
      </c>
      <c r="S126" s="502">
        <v>3.3</v>
      </c>
      <c r="T126" s="503">
        <v>18</v>
      </c>
    </row>
    <row r="127" spans="1:20" x14ac:dyDescent="0.2">
      <c r="A127" s="214" t="s">
        <v>7</v>
      </c>
      <c r="B127" s="829"/>
      <c r="C127" s="245">
        <v>97.1</v>
      </c>
      <c r="D127" s="246">
        <v>100</v>
      </c>
      <c r="E127" s="246">
        <v>100</v>
      </c>
      <c r="F127" s="247">
        <v>87.5</v>
      </c>
      <c r="G127" s="245">
        <v>90</v>
      </c>
      <c r="H127" s="246">
        <v>98.2</v>
      </c>
      <c r="I127" s="247">
        <v>100</v>
      </c>
      <c r="J127" s="367">
        <v>88.7</v>
      </c>
      <c r="K127" s="286"/>
      <c r="L127" s="399"/>
      <c r="M127" s="399"/>
      <c r="O127" s="501">
        <v>6</v>
      </c>
      <c r="P127" s="502">
        <v>2</v>
      </c>
      <c r="Q127" s="508">
        <v>758</v>
      </c>
      <c r="R127" s="502" t="s">
        <v>144</v>
      </c>
      <c r="S127" s="502">
        <v>9</v>
      </c>
      <c r="T127" s="503">
        <v>50</v>
      </c>
    </row>
    <row r="128" spans="1:20" ht="13.5" thickBot="1" x14ac:dyDescent="0.25">
      <c r="A128" s="214" t="s">
        <v>8</v>
      </c>
      <c r="B128" s="829"/>
      <c r="C128" s="249">
        <v>5.5E-2</v>
      </c>
      <c r="D128" s="250">
        <v>4.2000000000000003E-2</v>
      </c>
      <c r="E128" s="250">
        <v>0.03</v>
      </c>
      <c r="F128" s="251">
        <v>8.7999999999999995E-2</v>
      </c>
      <c r="G128" s="249">
        <v>6.4000000000000001E-2</v>
      </c>
      <c r="H128" s="250">
        <v>4.9000000000000002E-2</v>
      </c>
      <c r="I128" s="251">
        <v>4.2000000000000003E-2</v>
      </c>
      <c r="J128" s="409">
        <v>6.8000000000000005E-2</v>
      </c>
      <c r="L128" s="382"/>
      <c r="O128" s="511">
        <v>7</v>
      </c>
      <c r="P128" s="512">
        <v>3</v>
      </c>
      <c r="Q128" s="509">
        <v>484</v>
      </c>
      <c r="R128" s="512">
        <v>950</v>
      </c>
      <c r="S128" s="512">
        <v>5.8</v>
      </c>
      <c r="T128" s="513">
        <v>32</v>
      </c>
    </row>
    <row r="129" spans="1:17" ht="13.5" thickBot="1" x14ac:dyDescent="0.25">
      <c r="A129" s="280" t="s">
        <v>1</v>
      </c>
      <c r="B129" s="855"/>
      <c r="C129" s="495">
        <f t="shared" ref="C129:J129" si="23">C126/C125*100-100</f>
        <v>6.8807339449541161</v>
      </c>
      <c r="D129" s="496">
        <f t="shared" si="23"/>
        <v>1.2844036697247816</v>
      </c>
      <c r="E129" s="526">
        <f t="shared" si="23"/>
        <v>-7.431192660550451</v>
      </c>
      <c r="F129" s="497">
        <f t="shared" si="23"/>
        <v>-4.036697247706428</v>
      </c>
      <c r="G129" s="495">
        <f t="shared" si="23"/>
        <v>-5.6880733944954045</v>
      </c>
      <c r="H129" s="496">
        <f t="shared" si="23"/>
        <v>-1.3761467889908232</v>
      </c>
      <c r="I129" s="497">
        <f t="shared" si="23"/>
        <v>4.7706422018348462</v>
      </c>
      <c r="J129" s="411">
        <f t="shared" si="23"/>
        <v>-0.18348623853211166</v>
      </c>
      <c r="K129" s="527" t="s">
        <v>147</v>
      </c>
      <c r="L129" s="287"/>
      <c r="Q129" s="509">
        <f>SUM(Q122:Q128)</f>
        <v>3442</v>
      </c>
    </row>
    <row r="130" spans="1:17" ht="13.5" thickBot="1" x14ac:dyDescent="0.25">
      <c r="A130" s="214" t="s">
        <v>27</v>
      </c>
      <c r="B130" s="835"/>
      <c r="C130" s="492">
        <f t="shared" ref="C130:J130" si="24">C126-C111</f>
        <v>164</v>
      </c>
      <c r="D130" s="493">
        <f t="shared" si="24"/>
        <v>35</v>
      </c>
      <c r="E130" s="493">
        <f t="shared" si="24"/>
        <v>37</v>
      </c>
      <c r="F130" s="494">
        <f t="shared" si="24"/>
        <v>101</v>
      </c>
      <c r="G130" s="492">
        <f t="shared" si="24"/>
        <v>36</v>
      </c>
      <c r="H130" s="493">
        <f t="shared" si="24"/>
        <v>70</v>
      </c>
      <c r="I130" s="494">
        <f t="shared" si="24"/>
        <v>126</v>
      </c>
      <c r="J130" s="370">
        <f t="shared" si="24"/>
        <v>97</v>
      </c>
      <c r="K130" s="265" t="s">
        <v>56</v>
      </c>
      <c r="L130" s="290">
        <f>J116-J131</f>
        <v>8</v>
      </c>
      <c r="M130" s="266">
        <f>L130/J116</f>
        <v>2.3215322112594312E-3</v>
      </c>
    </row>
    <row r="131" spans="1:17" x14ac:dyDescent="0.2">
      <c r="A131" s="289" t="s">
        <v>51</v>
      </c>
      <c r="B131" s="835"/>
      <c r="C131" s="418">
        <v>459</v>
      </c>
      <c r="D131" s="419">
        <v>749</v>
      </c>
      <c r="E131" s="419">
        <v>501</v>
      </c>
      <c r="F131" s="525">
        <v>214</v>
      </c>
      <c r="G131" s="519">
        <v>275</v>
      </c>
      <c r="H131" s="420">
        <v>757</v>
      </c>
      <c r="I131" s="421">
        <v>483</v>
      </c>
      <c r="J131" s="371">
        <f>SUM(C131:I131)</f>
        <v>3438</v>
      </c>
      <c r="K131" s="200" t="s">
        <v>57</v>
      </c>
      <c r="L131" s="200">
        <v>55.63</v>
      </c>
    </row>
    <row r="132" spans="1:17" x14ac:dyDescent="0.2">
      <c r="A132" s="289" t="s">
        <v>28</v>
      </c>
      <c r="B132" s="835"/>
      <c r="C132" s="218">
        <v>57.5</v>
      </c>
      <c r="D132" s="269">
        <v>58.5</v>
      </c>
      <c r="E132" s="269">
        <v>59.5</v>
      </c>
      <c r="F132" s="219">
        <v>60</v>
      </c>
      <c r="G132" s="218">
        <v>59</v>
      </c>
      <c r="H132" s="269">
        <v>57.5</v>
      </c>
      <c r="I132" s="219">
        <v>56.5</v>
      </c>
      <c r="J132" s="331"/>
      <c r="K132" s="200" t="s">
        <v>26</v>
      </c>
      <c r="L132" s="200">
        <f>L131-L117</f>
        <v>2.1799999999999997</v>
      </c>
      <c r="M132" s="228"/>
    </row>
    <row r="133" spans="1:17" ht="13.5" thickBot="1" x14ac:dyDescent="0.25">
      <c r="A133" s="291" t="s">
        <v>26</v>
      </c>
      <c r="B133" s="836"/>
      <c r="C133" s="220">
        <f>(C132-C121)</f>
        <v>2</v>
      </c>
      <c r="D133" s="520">
        <f t="shared" ref="D133:I133" si="25">(D132-D121)</f>
        <v>2.5</v>
      </c>
      <c r="E133" s="520">
        <f t="shared" si="25"/>
        <v>3</v>
      </c>
      <c r="F133" s="370">
        <f t="shared" si="25"/>
        <v>3</v>
      </c>
      <c r="G133" s="220">
        <f t="shared" si="25"/>
        <v>3</v>
      </c>
      <c r="H133" s="520">
        <f t="shared" si="25"/>
        <v>2.5</v>
      </c>
      <c r="I133" s="370">
        <f t="shared" si="25"/>
        <v>2.5</v>
      </c>
      <c r="J133" s="333"/>
    </row>
    <row r="134" spans="1:17" x14ac:dyDescent="0.2">
      <c r="E134" s="200" t="s">
        <v>65</v>
      </c>
    </row>
    <row r="136" spans="1:17" ht="13.5" thickBot="1" x14ac:dyDescent="0.25"/>
    <row r="137" spans="1:17" ht="13.5" thickBot="1" x14ac:dyDescent="0.25">
      <c r="A137" s="272" t="s">
        <v>148</v>
      </c>
      <c r="B137" s="844"/>
      <c r="C137" s="935" t="s">
        <v>50</v>
      </c>
      <c r="D137" s="935"/>
      <c r="E137" s="935"/>
      <c r="F137" s="935"/>
      <c r="G137" s="935"/>
      <c r="H137" s="935"/>
      <c r="I137" s="935"/>
      <c r="J137" s="932" t="s">
        <v>0</v>
      </c>
      <c r="K137" s="213"/>
    </row>
    <row r="138" spans="1:17" x14ac:dyDescent="0.2">
      <c r="A138" s="214" t="s">
        <v>54</v>
      </c>
      <c r="B138" s="830"/>
      <c r="C138" s="356">
        <v>1</v>
      </c>
      <c r="D138" s="357">
        <v>2</v>
      </c>
      <c r="E138" s="357">
        <v>3</v>
      </c>
      <c r="F138" s="362">
        <v>4</v>
      </c>
      <c r="G138" s="356">
        <v>5</v>
      </c>
      <c r="H138" s="357">
        <v>6</v>
      </c>
      <c r="I138" s="362">
        <v>7</v>
      </c>
      <c r="J138" s="971"/>
      <c r="K138" s="229"/>
      <c r="L138" s="277"/>
      <c r="M138" s="353"/>
    </row>
    <row r="139" spans="1:17" ht="13.5" thickBot="1" x14ac:dyDescent="0.25">
      <c r="A139" s="214" t="s">
        <v>2</v>
      </c>
      <c r="B139" s="845"/>
      <c r="C139" s="294">
        <v>4</v>
      </c>
      <c r="D139" s="518">
        <v>3</v>
      </c>
      <c r="E139" s="307">
        <v>2</v>
      </c>
      <c r="F139" s="233">
        <v>1</v>
      </c>
      <c r="G139" s="233">
        <v>1</v>
      </c>
      <c r="H139" s="307">
        <v>2</v>
      </c>
      <c r="I139" s="518">
        <v>3</v>
      </c>
      <c r="J139" s="972"/>
      <c r="K139" s="319"/>
      <c r="L139" s="277"/>
      <c r="M139" s="353"/>
    </row>
    <row r="140" spans="1:17" x14ac:dyDescent="0.2">
      <c r="A140" s="278" t="s">
        <v>3</v>
      </c>
      <c r="B140" s="831"/>
      <c r="C140" s="237">
        <v>1190</v>
      </c>
      <c r="D140" s="238">
        <v>1190</v>
      </c>
      <c r="E140" s="238">
        <v>1190</v>
      </c>
      <c r="F140" s="239">
        <v>1190</v>
      </c>
      <c r="G140" s="237">
        <v>1190</v>
      </c>
      <c r="H140" s="238">
        <v>1190</v>
      </c>
      <c r="I140" s="239">
        <v>1190</v>
      </c>
      <c r="J140" s="416">
        <v>1190</v>
      </c>
      <c r="L140" s="277"/>
      <c r="M140" s="353"/>
    </row>
    <row r="141" spans="1:17" x14ac:dyDescent="0.2">
      <c r="A141" s="280" t="s">
        <v>6</v>
      </c>
      <c r="B141" s="832"/>
      <c r="C141" s="242">
        <v>1267</v>
      </c>
      <c r="D141" s="243">
        <v>1193</v>
      </c>
      <c r="E141" s="243">
        <v>1125</v>
      </c>
      <c r="F141" s="244">
        <v>1111</v>
      </c>
      <c r="G141" s="242">
        <v>1134</v>
      </c>
      <c r="H141" s="243">
        <v>1194</v>
      </c>
      <c r="I141" s="244">
        <v>1219</v>
      </c>
      <c r="J141" s="366">
        <v>1188</v>
      </c>
      <c r="K141" s="406"/>
      <c r="L141" s="399"/>
      <c r="M141" s="399"/>
    </row>
    <row r="142" spans="1:17" x14ac:dyDescent="0.2">
      <c r="A142" s="214" t="s">
        <v>7</v>
      </c>
      <c r="B142" s="829"/>
      <c r="C142" s="245">
        <v>94.6</v>
      </c>
      <c r="D142" s="246">
        <v>96.4</v>
      </c>
      <c r="E142" s="246">
        <v>97.2</v>
      </c>
      <c r="F142" s="247">
        <v>75</v>
      </c>
      <c r="G142" s="245">
        <v>71.400000000000006</v>
      </c>
      <c r="H142" s="246">
        <v>91.1</v>
      </c>
      <c r="I142" s="247">
        <v>94.6</v>
      </c>
      <c r="J142" s="367">
        <v>84.9</v>
      </c>
      <c r="K142" s="286"/>
      <c r="L142" s="399"/>
      <c r="M142" s="399"/>
    </row>
    <row r="143" spans="1:17" ht="13.5" thickBot="1" x14ac:dyDescent="0.25">
      <c r="A143" s="214" t="s">
        <v>8</v>
      </c>
      <c r="B143" s="829"/>
      <c r="C143" s="249">
        <v>5.0999999999999997E-2</v>
      </c>
      <c r="D143" s="250">
        <v>4.9000000000000002E-2</v>
      </c>
      <c r="E143" s="250">
        <v>4.8000000000000001E-2</v>
      </c>
      <c r="F143" s="251">
        <v>7.4999999999999997E-2</v>
      </c>
      <c r="G143" s="249">
        <v>9.5000000000000001E-2</v>
      </c>
      <c r="H143" s="250">
        <v>5.8999999999999997E-2</v>
      </c>
      <c r="I143" s="251">
        <v>5.8000000000000003E-2</v>
      </c>
      <c r="J143" s="409">
        <v>7.0000000000000007E-2</v>
      </c>
      <c r="L143" s="382"/>
    </row>
    <row r="144" spans="1:17" ht="13.5" thickBot="1" x14ac:dyDescent="0.25">
      <c r="A144" s="280" t="s">
        <v>1</v>
      </c>
      <c r="B144" s="855"/>
      <c r="C144" s="495">
        <f t="shared" ref="C144:J144" si="26">C141/C140*100-100</f>
        <v>6.470588235294116</v>
      </c>
      <c r="D144" s="496">
        <f t="shared" si="26"/>
        <v>0.25210084033614066</v>
      </c>
      <c r="E144" s="526">
        <f t="shared" si="26"/>
        <v>-5.4621848739495817</v>
      </c>
      <c r="F144" s="497">
        <f t="shared" si="26"/>
        <v>-6.6386554621848717</v>
      </c>
      <c r="G144" s="495">
        <f t="shared" si="26"/>
        <v>-4.7058823529411882</v>
      </c>
      <c r="H144" s="496">
        <f t="shared" si="26"/>
        <v>0.33613445378151141</v>
      </c>
      <c r="I144" s="497">
        <f t="shared" si="26"/>
        <v>2.4369747899159506</v>
      </c>
      <c r="J144" s="411">
        <f t="shared" si="26"/>
        <v>-0.16806722689075571</v>
      </c>
      <c r="K144" s="527" t="s">
        <v>149</v>
      </c>
      <c r="L144" s="287"/>
    </row>
    <row r="145" spans="1:13" ht="13.5" thickBot="1" x14ac:dyDescent="0.25">
      <c r="A145" s="214" t="s">
        <v>27</v>
      </c>
      <c r="B145" s="835"/>
      <c r="C145" s="492">
        <f t="shared" ref="C145:J145" si="27">C141-C126</f>
        <v>102</v>
      </c>
      <c r="D145" s="493">
        <f t="shared" si="27"/>
        <v>89</v>
      </c>
      <c r="E145" s="493">
        <f t="shared" si="27"/>
        <v>116</v>
      </c>
      <c r="F145" s="494">
        <f t="shared" si="27"/>
        <v>65</v>
      </c>
      <c r="G145" s="492">
        <f t="shared" si="27"/>
        <v>106</v>
      </c>
      <c r="H145" s="493">
        <f t="shared" si="27"/>
        <v>119</v>
      </c>
      <c r="I145" s="494">
        <f t="shared" si="27"/>
        <v>77</v>
      </c>
      <c r="J145" s="370">
        <f t="shared" si="27"/>
        <v>100</v>
      </c>
      <c r="K145" s="265" t="s">
        <v>56</v>
      </c>
      <c r="L145" s="290">
        <f>J131-J146</f>
        <v>7</v>
      </c>
      <c r="M145" s="266">
        <f>L145/J131</f>
        <v>2.0360674810936592E-3</v>
      </c>
    </row>
    <row r="146" spans="1:13" x14ac:dyDescent="0.2">
      <c r="A146" s="289" t="s">
        <v>51</v>
      </c>
      <c r="B146" s="835"/>
      <c r="C146" s="418">
        <v>458</v>
      </c>
      <c r="D146" s="419">
        <v>748</v>
      </c>
      <c r="E146" s="419">
        <v>499</v>
      </c>
      <c r="F146" s="525">
        <v>213</v>
      </c>
      <c r="G146" s="519">
        <v>274</v>
      </c>
      <c r="H146" s="420">
        <v>756</v>
      </c>
      <c r="I146" s="421">
        <v>483</v>
      </c>
      <c r="J146" s="371">
        <f>SUM(C146:I146)</f>
        <v>3431</v>
      </c>
      <c r="K146" s="200" t="s">
        <v>57</v>
      </c>
      <c r="L146" s="200">
        <v>58.26</v>
      </c>
    </row>
    <row r="147" spans="1:13" x14ac:dyDescent="0.2">
      <c r="A147" s="289" t="s">
        <v>28</v>
      </c>
      <c r="B147" s="835"/>
      <c r="C147" s="218">
        <v>59.5</v>
      </c>
      <c r="D147" s="269">
        <v>61</v>
      </c>
      <c r="E147" s="269">
        <v>62</v>
      </c>
      <c r="F147" s="219">
        <v>63</v>
      </c>
      <c r="G147" s="218">
        <v>61.5</v>
      </c>
      <c r="H147" s="269">
        <v>60</v>
      </c>
      <c r="I147" s="219">
        <v>59.5</v>
      </c>
      <c r="J147" s="331"/>
      <c r="K147" s="200" t="s">
        <v>26</v>
      </c>
      <c r="L147" s="200">
        <f>L146-L131</f>
        <v>2.6299999999999955</v>
      </c>
      <c r="M147" s="228"/>
    </row>
    <row r="148" spans="1:13" ht="13.5" thickBot="1" x14ac:dyDescent="0.25">
      <c r="A148" s="291" t="s">
        <v>26</v>
      </c>
      <c r="B148" s="836"/>
      <c r="C148" s="220">
        <f>(C147-C132)</f>
        <v>2</v>
      </c>
      <c r="D148" s="220">
        <f t="shared" ref="D148:I148" si="28">(D147-D132)</f>
        <v>2.5</v>
      </c>
      <c r="E148" s="220">
        <f t="shared" si="28"/>
        <v>2.5</v>
      </c>
      <c r="F148" s="220">
        <f t="shared" si="28"/>
        <v>3</v>
      </c>
      <c r="G148" s="220">
        <f t="shared" si="28"/>
        <v>2.5</v>
      </c>
      <c r="H148" s="220">
        <f t="shared" si="28"/>
        <v>2.5</v>
      </c>
      <c r="I148" s="220">
        <f t="shared" si="28"/>
        <v>3</v>
      </c>
      <c r="J148" s="333"/>
    </row>
    <row r="151" spans="1:13" ht="13.5" thickBot="1" x14ac:dyDescent="0.25"/>
    <row r="152" spans="1:13" ht="13.5" thickBot="1" x14ac:dyDescent="0.25">
      <c r="A152" s="272" t="s">
        <v>150</v>
      </c>
      <c r="B152" s="844"/>
      <c r="C152" s="935" t="s">
        <v>50</v>
      </c>
      <c r="D152" s="935"/>
      <c r="E152" s="935"/>
      <c r="F152" s="935"/>
      <c r="G152" s="935"/>
      <c r="H152" s="935"/>
      <c r="I152" s="935"/>
      <c r="J152" s="932" t="s">
        <v>0</v>
      </c>
      <c r="K152" s="213">
        <v>256</v>
      </c>
    </row>
    <row r="153" spans="1:13" x14ac:dyDescent="0.2">
      <c r="A153" s="214" t="s">
        <v>54</v>
      </c>
      <c r="B153" s="830"/>
      <c r="C153" s="356">
        <v>1</v>
      </c>
      <c r="D153" s="357">
        <v>2</v>
      </c>
      <c r="E153" s="357">
        <v>3</v>
      </c>
      <c r="F153" s="362">
        <v>4</v>
      </c>
      <c r="G153" s="356">
        <v>5</v>
      </c>
      <c r="H153" s="357">
        <v>6</v>
      </c>
      <c r="I153" s="362">
        <v>7</v>
      </c>
      <c r="J153" s="971"/>
      <c r="K153" s="229"/>
      <c r="L153" s="277"/>
      <c r="M153" s="353"/>
    </row>
    <row r="154" spans="1:13" ht="13.5" thickBot="1" x14ac:dyDescent="0.25">
      <c r="A154" s="214" t="s">
        <v>2</v>
      </c>
      <c r="B154" s="845"/>
      <c r="C154" s="294">
        <v>4</v>
      </c>
      <c r="D154" s="518">
        <v>3</v>
      </c>
      <c r="E154" s="307">
        <v>2</v>
      </c>
      <c r="F154" s="233">
        <v>1</v>
      </c>
      <c r="G154" s="233">
        <v>1</v>
      </c>
      <c r="H154" s="307">
        <v>2</v>
      </c>
      <c r="I154" s="518">
        <v>3</v>
      </c>
      <c r="J154" s="972"/>
      <c r="K154" s="319"/>
      <c r="L154" s="277"/>
      <c r="M154" s="353"/>
    </row>
    <row r="155" spans="1:13" x14ac:dyDescent="0.2">
      <c r="A155" s="278" t="s">
        <v>3</v>
      </c>
      <c r="B155" s="831"/>
      <c r="C155" s="237">
        <v>1280</v>
      </c>
      <c r="D155" s="238">
        <v>1280</v>
      </c>
      <c r="E155" s="238">
        <v>1280</v>
      </c>
      <c r="F155" s="239">
        <v>1280</v>
      </c>
      <c r="G155" s="237">
        <v>1280</v>
      </c>
      <c r="H155" s="238">
        <v>1280</v>
      </c>
      <c r="I155" s="239">
        <v>1280</v>
      </c>
      <c r="J155" s="416">
        <v>1280</v>
      </c>
      <c r="L155" s="277"/>
      <c r="M155" s="353"/>
    </row>
    <row r="156" spans="1:13" x14ac:dyDescent="0.2">
      <c r="A156" s="280" t="s">
        <v>6</v>
      </c>
      <c r="B156" s="832"/>
      <c r="C156" s="242">
        <v>1370</v>
      </c>
      <c r="D156" s="243">
        <v>1311</v>
      </c>
      <c r="E156" s="243">
        <v>1298</v>
      </c>
      <c r="F156" s="244">
        <v>1222</v>
      </c>
      <c r="G156" s="242">
        <v>1243</v>
      </c>
      <c r="H156" s="243">
        <v>1300</v>
      </c>
      <c r="I156" s="244">
        <v>1328</v>
      </c>
      <c r="J156" s="366">
        <v>1306</v>
      </c>
      <c r="K156" s="406"/>
      <c r="L156" s="399"/>
      <c r="M156" s="399"/>
    </row>
    <row r="157" spans="1:13" x14ac:dyDescent="0.2">
      <c r="A157" s="214" t="s">
        <v>7</v>
      </c>
      <c r="B157" s="829"/>
      <c r="C157" s="245">
        <v>91.4</v>
      </c>
      <c r="D157" s="246">
        <v>96.4</v>
      </c>
      <c r="E157" s="246">
        <v>97.3</v>
      </c>
      <c r="F157" s="247">
        <v>81.2</v>
      </c>
      <c r="G157" s="245">
        <v>75</v>
      </c>
      <c r="H157" s="246">
        <v>85.7</v>
      </c>
      <c r="I157" s="247">
        <v>72.2</v>
      </c>
      <c r="J157" s="367">
        <v>85.5</v>
      </c>
      <c r="K157" s="286"/>
      <c r="L157" s="399"/>
      <c r="M157" s="399"/>
    </row>
    <row r="158" spans="1:13" ht="13.5" thickBot="1" x14ac:dyDescent="0.25">
      <c r="A158" s="214" t="s">
        <v>8</v>
      </c>
      <c r="B158" s="829"/>
      <c r="C158" s="249">
        <v>0.06</v>
      </c>
      <c r="D158" s="250">
        <v>4.7E-2</v>
      </c>
      <c r="E158" s="250">
        <v>4.7E-2</v>
      </c>
      <c r="F158" s="251">
        <v>6.7000000000000004E-2</v>
      </c>
      <c r="G158" s="249">
        <v>9.6000000000000002E-2</v>
      </c>
      <c r="H158" s="250">
        <v>6.8000000000000005E-2</v>
      </c>
      <c r="I158" s="251">
        <v>8.2000000000000003E-2</v>
      </c>
      <c r="J158" s="409">
        <v>7.0000000000000007E-2</v>
      </c>
      <c r="L158" s="382"/>
    </row>
    <row r="159" spans="1:13" ht="13.5" thickBot="1" x14ac:dyDescent="0.25">
      <c r="A159" s="280" t="s">
        <v>1</v>
      </c>
      <c r="B159" s="855"/>
      <c r="C159" s="495">
        <f t="shared" ref="C159:J159" si="29">C156/C155*100-100</f>
        <v>7.03125</v>
      </c>
      <c r="D159" s="496">
        <f t="shared" si="29"/>
        <v>2.421875</v>
      </c>
      <c r="E159" s="496">
        <f t="shared" si="29"/>
        <v>1.4062500000000142</v>
      </c>
      <c r="F159" s="497">
        <f t="shared" si="29"/>
        <v>-4.53125</v>
      </c>
      <c r="G159" s="495">
        <f t="shared" si="29"/>
        <v>-2.890625</v>
      </c>
      <c r="H159" s="496">
        <f t="shared" si="29"/>
        <v>1.5625</v>
      </c>
      <c r="I159" s="497">
        <f t="shared" si="29"/>
        <v>3.7500000000000142</v>
      </c>
      <c r="J159" s="411">
        <f t="shared" si="29"/>
        <v>2.03125</v>
      </c>
      <c r="K159" s="528"/>
      <c r="L159" s="287"/>
    </row>
    <row r="160" spans="1:13" ht="13.5" thickBot="1" x14ac:dyDescent="0.25">
      <c r="A160" s="214" t="s">
        <v>27</v>
      </c>
      <c r="B160" s="835"/>
      <c r="C160" s="529">
        <f t="shared" ref="C160:J160" si="30">C156-C141</f>
        <v>103</v>
      </c>
      <c r="D160" s="530">
        <f t="shared" si="30"/>
        <v>118</v>
      </c>
      <c r="E160" s="530">
        <f t="shared" si="30"/>
        <v>173</v>
      </c>
      <c r="F160" s="531">
        <f t="shared" si="30"/>
        <v>111</v>
      </c>
      <c r="G160" s="529">
        <f t="shared" si="30"/>
        <v>109</v>
      </c>
      <c r="H160" s="530">
        <f t="shared" si="30"/>
        <v>106</v>
      </c>
      <c r="I160" s="531">
        <f t="shared" si="30"/>
        <v>109</v>
      </c>
      <c r="J160" s="370">
        <f t="shared" si="30"/>
        <v>118</v>
      </c>
      <c r="K160" s="265" t="s">
        <v>56</v>
      </c>
      <c r="L160" s="290">
        <f>J146-J161</f>
        <v>1</v>
      </c>
      <c r="M160" s="266">
        <f>L160/J146</f>
        <v>2.9146021568055963E-4</v>
      </c>
    </row>
    <row r="161" spans="1:13" x14ac:dyDescent="0.2">
      <c r="A161" s="267" t="s">
        <v>51</v>
      </c>
      <c r="B161" s="835"/>
      <c r="C161" s="418">
        <v>457</v>
      </c>
      <c r="D161" s="419">
        <v>748</v>
      </c>
      <c r="E161" s="419">
        <v>499</v>
      </c>
      <c r="F161" s="532">
        <v>213</v>
      </c>
      <c r="G161" s="519">
        <v>274</v>
      </c>
      <c r="H161" s="420">
        <v>756</v>
      </c>
      <c r="I161" s="421">
        <v>483</v>
      </c>
      <c r="J161" s="371">
        <f>SUM(C161:I161)</f>
        <v>3430</v>
      </c>
      <c r="K161" s="200" t="s">
        <v>57</v>
      </c>
      <c r="L161" s="200">
        <v>60.7</v>
      </c>
    </row>
    <row r="162" spans="1:13" x14ac:dyDescent="0.2">
      <c r="A162" s="267" t="s">
        <v>28</v>
      </c>
      <c r="B162" s="835"/>
      <c r="C162" s="218">
        <v>61.5</v>
      </c>
      <c r="D162" s="269">
        <v>63</v>
      </c>
      <c r="E162" s="269">
        <v>64</v>
      </c>
      <c r="F162" s="311">
        <v>65.5</v>
      </c>
      <c r="G162" s="218">
        <v>63.5</v>
      </c>
      <c r="H162" s="269">
        <v>62</v>
      </c>
      <c r="I162" s="219">
        <v>61.5</v>
      </c>
      <c r="J162" s="331"/>
      <c r="K162" s="200" t="s">
        <v>26</v>
      </c>
      <c r="L162" s="200">
        <f>L161-L146</f>
        <v>2.4400000000000048</v>
      </c>
      <c r="M162" s="228"/>
    </row>
    <row r="163" spans="1:13" ht="13.5" thickBot="1" x14ac:dyDescent="0.25">
      <c r="A163" s="268" t="s">
        <v>26</v>
      </c>
      <c r="B163" s="836"/>
      <c r="C163" s="220">
        <f>(C162-C147)</f>
        <v>2</v>
      </c>
      <c r="D163" s="221">
        <f t="shared" ref="D163:I163" si="31">(D162-D147)</f>
        <v>2</v>
      </c>
      <c r="E163" s="221">
        <f t="shared" si="31"/>
        <v>2</v>
      </c>
      <c r="F163" s="323">
        <f t="shared" si="31"/>
        <v>2.5</v>
      </c>
      <c r="G163" s="220">
        <f t="shared" si="31"/>
        <v>2</v>
      </c>
      <c r="H163" s="221">
        <f t="shared" si="31"/>
        <v>2</v>
      </c>
      <c r="I163" s="226">
        <f t="shared" si="31"/>
        <v>2</v>
      </c>
      <c r="J163" s="333"/>
    </row>
    <row r="166" spans="1:13" ht="13.5" thickBot="1" x14ac:dyDescent="0.25"/>
    <row r="167" spans="1:13" ht="13.5" thickBot="1" x14ac:dyDescent="0.25">
      <c r="A167" s="272" t="s">
        <v>151</v>
      </c>
      <c r="B167" s="844"/>
      <c r="C167" s="935" t="s">
        <v>50</v>
      </c>
      <c r="D167" s="935"/>
      <c r="E167" s="935"/>
      <c r="F167" s="935"/>
      <c r="G167" s="935"/>
      <c r="H167" s="935"/>
      <c r="I167" s="935"/>
      <c r="J167" s="932" t="s">
        <v>0</v>
      </c>
      <c r="K167" s="213">
        <v>256</v>
      </c>
    </row>
    <row r="168" spans="1:13" x14ac:dyDescent="0.2">
      <c r="A168" s="214" t="s">
        <v>54</v>
      </c>
      <c r="B168" s="830"/>
      <c r="C168" s="356">
        <v>1</v>
      </c>
      <c r="D168" s="357">
        <v>2</v>
      </c>
      <c r="E168" s="357">
        <v>3</v>
      </c>
      <c r="F168" s="362">
        <v>4</v>
      </c>
      <c r="G168" s="356">
        <v>5</v>
      </c>
      <c r="H168" s="357">
        <v>6</v>
      </c>
      <c r="I168" s="362">
        <v>7</v>
      </c>
      <c r="J168" s="971"/>
      <c r="K168" s="229"/>
      <c r="L168" s="277"/>
      <c r="M168" s="353"/>
    </row>
    <row r="169" spans="1:13" ht="13.5" thickBot="1" x14ac:dyDescent="0.25">
      <c r="A169" s="214" t="s">
        <v>2</v>
      </c>
      <c r="B169" s="845"/>
      <c r="C169" s="294">
        <v>4</v>
      </c>
      <c r="D169" s="518">
        <v>3</v>
      </c>
      <c r="E169" s="307">
        <v>2</v>
      </c>
      <c r="F169" s="233">
        <v>1</v>
      </c>
      <c r="G169" s="233">
        <v>1</v>
      </c>
      <c r="H169" s="307">
        <v>2</v>
      </c>
      <c r="I169" s="518">
        <v>3</v>
      </c>
      <c r="J169" s="972"/>
      <c r="K169" s="319"/>
      <c r="L169" s="277"/>
      <c r="M169" s="353"/>
    </row>
    <row r="170" spans="1:13" x14ac:dyDescent="0.2">
      <c r="A170" s="278" t="s">
        <v>3</v>
      </c>
      <c r="B170" s="831"/>
      <c r="C170" s="237">
        <v>1375</v>
      </c>
      <c r="D170" s="238">
        <v>1375</v>
      </c>
      <c r="E170" s="238">
        <v>1375</v>
      </c>
      <c r="F170" s="239">
        <v>1375</v>
      </c>
      <c r="G170" s="237">
        <v>1375</v>
      </c>
      <c r="H170" s="238">
        <v>1375</v>
      </c>
      <c r="I170" s="239">
        <v>1375</v>
      </c>
      <c r="J170" s="416">
        <v>1375</v>
      </c>
      <c r="L170" s="277"/>
      <c r="M170" s="353"/>
    </row>
    <row r="171" spans="1:13" x14ac:dyDescent="0.2">
      <c r="A171" s="280" t="s">
        <v>6</v>
      </c>
      <c r="B171" s="832"/>
      <c r="C171" s="242">
        <v>1533</v>
      </c>
      <c r="D171" s="243">
        <v>1434</v>
      </c>
      <c r="E171" s="243">
        <v>1381</v>
      </c>
      <c r="F171" s="244">
        <v>1319</v>
      </c>
      <c r="G171" s="242">
        <v>1361</v>
      </c>
      <c r="H171" s="243">
        <v>1399</v>
      </c>
      <c r="I171" s="244">
        <v>1535</v>
      </c>
      <c r="J171" s="366">
        <v>1434</v>
      </c>
      <c r="K171" s="406"/>
      <c r="L171" s="399"/>
      <c r="M171" s="399"/>
    </row>
    <row r="172" spans="1:13" x14ac:dyDescent="0.2">
      <c r="A172" s="214" t="s">
        <v>7</v>
      </c>
      <c r="B172" s="829"/>
      <c r="C172" s="245">
        <v>80</v>
      </c>
      <c r="D172" s="246">
        <v>92.9</v>
      </c>
      <c r="E172" s="246">
        <v>89.2</v>
      </c>
      <c r="F172" s="247">
        <v>81.2</v>
      </c>
      <c r="G172" s="245">
        <v>80</v>
      </c>
      <c r="H172" s="246">
        <v>85.7</v>
      </c>
      <c r="I172" s="247">
        <v>86.1</v>
      </c>
      <c r="J172" s="367">
        <v>79.3</v>
      </c>
      <c r="K172" s="286"/>
      <c r="L172" s="399"/>
      <c r="M172" s="399"/>
    </row>
    <row r="173" spans="1:13" ht="13.5" thickBot="1" x14ac:dyDescent="0.25">
      <c r="A173" s="214" t="s">
        <v>8</v>
      </c>
      <c r="B173" s="829"/>
      <c r="C173" s="249">
        <v>7.8E-2</v>
      </c>
      <c r="D173" s="250">
        <v>5.5E-2</v>
      </c>
      <c r="E173" s="250">
        <v>5.8000000000000003E-2</v>
      </c>
      <c r="F173" s="251">
        <v>7.5999999999999998E-2</v>
      </c>
      <c r="G173" s="249">
        <v>7.1999999999999995E-2</v>
      </c>
      <c r="H173" s="250">
        <v>6.9000000000000006E-2</v>
      </c>
      <c r="I173" s="251">
        <v>0.08</v>
      </c>
      <c r="J173" s="409">
        <v>8.3000000000000004E-2</v>
      </c>
      <c r="L173" s="382"/>
    </row>
    <row r="174" spans="1:13" ht="13.5" thickBot="1" x14ac:dyDescent="0.25">
      <c r="A174" s="280" t="s">
        <v>1</v>
      </c>
      <c r="B174" s="855"/>
      <c r="C174" s="495">
        <f t="shared" ref="C174:J174" si="32">C171/C170*100-100</f>
        <v>11.490909090909085</v>
      </c>
      <c r="D174" s="496">
        <f t="shared" si="32"/>
        <v>4.2909090909090963</v>
      </c>
      <c r="E174" s="496">
        <f t="shared" si="32"/>
        <v>0.4363636363636374</v>
      </c>
      <c r="F174" s="497">
        <f t="shared" si="32"/>
        <v>-4.0727272727272776</v>
      </c>
      <c r="G174" s="495">
        <f t="shared" si="32"/>
        <v>-1.0181818181818159</v>
      </c>
      <c r="H174" s="496">
        <f t="shared" si="32"/>
        <v>1.7454545454545354</v>
      </c>
      <c r="I174" s="497">
        <f t="shared" si="32"/>
        <v>11.63636363636364</v>
      </c>
      <c r="J174" s="411">
        <f t="shared" si="32"/>
        <v>4.2909090909090963</v>
      </c>
      <c r="K174" s="528"/>
      <c r="L174" s="287"/>
    </row>
    <row r="175" spans="1:13" ht="13.5" thickBot="1" x14ac:dyDescent="0.25">
      <c r="A175" s="214" t="s">
        <v>27</v>
      </c>
      <c r="B175" s="835"/>
      <c r="C175" s="529">
        <f t="shared" ref="C175:J175" si="33">C171-C156</f>
        <v>163</v>
      </c>
      <c r="D175" s="530">
        <f t="shared" si="33"/>
        <v>123</v>
      </c>
      <c r="E175" s="530">
        <f t="shared" si="33"/>
        <v>83</v>
      </c>
      <c r="F175" s="531">
        <f t="shared" si="33"/>
        <v>97</v>
      </c>
      <c r="G175" s="529">
        <f t="shared" si="33"/>
        <v>118</v>
      </c>
      <c r="H175" s="530">
        <f t="shared" si="33"/>
        <v>99</v>
      </c>
      <c r="I175" s="531">
        <f t="shared" si="33"/>
        <v>207</v>
      </c>
      <c r="J175" s="370">
        <f t="shared" si="33"/>
        <v>128</v>
      </c>
      <c r="K175" s="265" t="s">
        <v>56</v>
      </c>
      <c r="L175" s="290">
        <f>J161-J176</f>
        <v>11</v>
      </c>
      <c r="M175" s="266">
        <f>L175/J161</f>
        <v>3.2069970845481051E-3</v>
      </c>
    </row>
    <row r="176" spans="1:13" x14ac:dyDescent="0.2">
      <c r="A176" s="267" t="s">
        <v>51</v>
      </c>
      <c r="B176" s="835"/>
      <c r="C176" s="418">
        <v>457</v>
      </c>
      <c r="D176" s="419">
        <v>748</v>
      </c>
      <c r="E176" s="419">
        <v>499</v>
      </c>
      <c r="F176" s="532">
        <v>209</v>
      </c>
      <c r="G176" s="519">
        <v>269</v>
      </c>
      <c r="H176" s="420">
        <v>754</v>
      </c>
      <c r="I176" s="421">
        <v>483</v>
      </c>
      <c r="J176" s="371">
        <f>SUM(C176:I176)</f>
        <v>3419</v>
      </c>
      <c r="K176" s="200" t="s">
        <v>57</v>
      </c>
      <c r="L176" s="200">
        <v>62.91</v>
      </c>
    </row>
    <row r="177" spans="1:13" x14ac:dyDescent="0.2">
      <c r="A177" s="267" t="s">
        <v>28</v>
      </c>
      <c r="B177" s="835"/>
      <c r="C177" s="218">
        <v>63</v>
      </c>
      <c r="D177" s="269">
        <v>65</v>
      </c>
      <c r="E177" s="269">
        <v>66</v>
      </c>
      <c r="F177" s="311">
        <v>68</v>
      </c>
      <c r="G177" s="218">
        <v>65.5</v>
      </c>
      <c r="H177" s="269">
        <v>64</v>
      </c>
      <c r="I177" s="219">
        <v>63</v>
      </c>
      <c r="J177" s="331"/>
      <c r="K177" s="200" t="s">
        <v>26</v>
      </c>
      <c r="L177" s="200">
        <f>L176-L161</f>
        <v>2.2099999999999937</v>
      </c>
      <c r="M177" s="228"/>
    </row>
    <row r="178" spans="1:13" ht="13.5" thickBot="1" x14ac:dyDescent="0.25">
      <c r="A178" s="268" t="s">
        <v>26</v>
      </c>
      <c r="B178" s="836"/>
      <c r="C178" s="220">
        <f>(C177-C162)</f>
        <v>1.5</v>
      </c>
      <c r="D178" s="221">
        <f t="shared" ref="D178:I178" si="34">(D177-D162)</f>
        <v>2</v>
      </c>
      <c r="E178" s="221">
        <f t="shared" si="34"/>
        <v>2</v>
      </c>
      <c r="F178" s="323">
        <f t="shared" si="34"/>
        <v>2.5</v>
      </c>
      <c r="G178" s="220">
        <f t="shared" si="34"/>
        <v>2</v>
      </c>
      <c r="H178" s="221">
        <f t="shared" si="34"/>
        <v>2</v>
      </c>
      <c r="I178" s="226">
        <f t="shared" si="34"/>
        <v>1.5</v>
      </c>
      <c r="J178" s="333"/>
    </row>
    <row r="179" spans="1:13" x14ac:dyDescent="0.2">
      <c r="I179" s="200" t="s">
        <v>65</v>
      </c>
    </row>
    <row r="181" spans="1:13" ht="13.5" thickBot="1" x14ac:dyDescent="0.25"/>
    <row r="182" spans="1:13" ht="13.5" thickBot="1" x14ac:dyDescent="0.25">
      <c r="A182" s="272" t="s">
        <v>152</v>
      </c>
      <c r="B182" s="844"/>
      <c r="C182" s="935" t="s">
        <v>50</v>
      </c>
      <c r="D182" s="935"/>
      <c r="E182" s="935"/>
      <c r="F182" s="935"/>
      <c r="G182" s="935"/>
      <c r="H182" s="935"/>
      <c r="I182" s="935"/>
      <c r="J182" s="932" t="s">
        <v>0</v>
      </c>
      <c r="K182" s="213">
        <v>223</v>
      </c>
    </row>
    <row r="183" spans="1:13" x14ac:dyDescent="0.2">
      <c r="A183" s="214" t="s">
        <v>54</v>
      </c>
      <c r="B183" s="830"/>
      <c r="C183" s="356">
        <v>1</v>
      </c>
      <c r="D183" s="357">
        <v>2</v>
      </c>
      <c r="E183" s="357">
        <v>3</v>
      </c>
      <c r="F183" s="362">
        <v>4</v>
      </c>
      <c r="G183" s="356">
        <v>5</v>
      </c>
      <c r="H183" s="357">
        <v>6</v>
      </c>
      <c r="I183" s="362">
        <v>7</v>
      </c>
      <c r="J183" s="971"/>
      <c r="K183" s="229"/>
      <c r="L183" s="277"/>
      <c r="M183" s="353"/>
    </row>
    <row r="184" spans="1:13" ht="13.5" thickBot="1" x14ac:dyDescent="0.25">
      <c r="A184" s="214" t="s">
        <v>2</v>
      </c>
      <c r="B184" s="845"/>
      <c r="C184" s="294">
        <v>4</v>
      </c>
      <c r="D184" s="518">
        <v>3</v>
      </c>
      <c r="E184" s="307">
        <v>2</v>
      </c>
      <c r="F184" s="233">
        <v>1</v>
      </c>
      <c r="G184" s="233">
        <v>1</v>
      </c>
      <c r="H184" s="307">
        <v>2</v>
      </c>
      <c r="I184" s="518">
        <v>3</v>
      </c>
      <c r="J184" s="972"/>
      <c r="K184" s="319"/>
      <c r="L184" s="277"/>
      <c r="M184" s="353"/>
    </row>
    <row r="185" spans="1:13" x14ac:dyDescent="0.2">
      <c r="A185" s="278" t="s">
        <v>3</v>
      </c>
      <c r="B185" s="831"/>
      <c r="C185" s="237">
        <v>1475</v>
      </c>
      <c r="D185" s="238">
        <v>1475</v>
      </c>
      <c r="E185" s="238">
        <v>1475</v>
      </c>
      <c r="F185" s="239">
        <v>1475</v>
      </c>
      <c r="G185" s="237">
        <v>1475</v>
      </c>
      <c r="H185" s="238">
        <v>1475</v>
      </c>
      <c r="I185" s="239">
        <v>1475</v>
      </c>
      <c r="J185" s="416">
        <v>1475</v>
      </c>
      <c r="L185" s="277"/>
      <c r="M185" s="353"/>
    </row>
    <row r="186" spans="1:13" x14ac:dyDescent="0.2">
      <c r="A186" s="280" t="s">
        <v>6</v>
      </c>
      <c r="B186" s="832"/>
      <c r="C186" s="242">
        <v>1585</v>
      </c>
      <c r="D186" s="243">
        <v>1517</v>
      </c>
      <c r="E186" s="243">
        <v>1482</v>
      </c>
      <c r="F186" s="244">
        <v>1404</v>
      </c>
      <c r="G186" s="242">
        <v>1446</v>
      </c>
      <c r="H186" s="243">
        <v>1480</v>
      </c>
      <c r="I186" s="244">
        <v>1556</v>
      </c>
      <c r="J186" s="366">
        <v>1506</v>
      </c>
      <c r="K186" s="406"/>
      <c r="L186" s="399"/>
      <c r="M186" s="399"/>
    </row>
    <row r="187" spans="1:13" x14ac:dyDescent="0.2">
      <c r="A187" s="214" t="s">
        <v>7</v>
      </c>
      <c r="B187" s="829"/>
      <c r="C187" s="245">
        <v>82.4</v>
      </c>
      <c r="D187" s="246">
        <v>91.1</v>
      </c>
      <c r="E187" s="246">
        <v>89.2</v>
      </c>
      <c r="F187" s="247">
        <v>93.8</v>
      </c>
      <c r="G187" s="245">
        <v>55</v>
      </c>
      <c r="H187" s="246">
        <v>91.1</v>
      </c>
      <c r="I187" s="247">
        <v>88.9</v>
      </c>
      <c r="J187" s="367">
        <v>81.599999999999994</v>
      </c>
      <c r="K187" s="286"/>
      <c r="L187" s="399"/>
      <c r="M187" s="399"/>
    </row>
    <row r="188" spans="1:13" ht="13.5" thickBot="1" x14ac:dyDescent="0.25">
      <c r="A188" s="214" t="s">
        <v>8</v>
      </c>
      <c r="B188" s="829"/>
      <c r="C188" s="249">
        <v>7.9000000000000001E-2</v>
      </c>
      <c r="D188" s="250">
        <v>6.0999999999999999E-2</v>
      </c>
      <c r="E188" s="250">
        <v>6.0999999999999999E-2</v>
      </c>
      <c r="F188" s="251">
        <v>5.7000000000000002E-2</v>
      </c>
      <c r="G188" s="249">
        <v>0.12</v>
      </c>
      <c r="H188" s="250">
        <v>5.5E-2</v>
      </c>
      <c r="I188" s="251">
        <v>6.5000000000000002E-2</v>
      </c>
      <c r="J188" s="409">
        <v>7.4999999999999997E-2</v>
      </c>
      <c r="L188" s="382"/>
    </row>
    <row r="189" spans="1:13" ht="13.5" thickBot="1" x14ac:dyDescent="0.25">
      <c r="A189" s="280" t="s">
        <v>1</v>
      </c>
      <c r="B189" s="855"/>
      <c r="C189" s="495">
        <f t="shared" ref="C189:J189" si="35">C186/C185*100-100</f>
        <v>7.457627118644055</v>
      </c>
      <c r="D189" s="496">
        <f t="shared" si="35"/>
        <v>2.8474576271186436</v>
      </c>
      <c r="E189" s="496">
        <f t="shared" si="35"/>
        <v>0.47457627118643586</v>
      </c>
      <c r="F189" s="497">
        <f t="shared" si="35"/>
        <v>-4.8135593220338961</v>
      </c>
      <c r="G189" s="495">
        <f t="shared" si="35"/>
        <v>-1.9661016949152526</v>
      </c>
      <c r="H189" s="496">
        <f t="shared" si="35"/>
        <v>0.33898305084744607</v>
      </c>
      <c r="I189" s="497">
        <f t="shared" si="35"/>
        <v>5.4915254237288167</v>
      </c>
      <c r="J189" s="411">
        <f t="shared" si="35"/>
        <v>2.1016949152542281</v>
      </c>
      <c r="K189" s="528"/>
      <c r="L189" s="287"/>
    </row>
    <row r="190" spans="1:13" ht="13.5" thickBot="1" x14ac:dyDescent="0.25">
      <c r="A190" s="214" t="s">
        <v>27</v>
      </c>
      <c r="B190" s="835"/>
      <c r="C190" s="529">
        <f t="shared" ref="C190:J190" si="36">C186-C171</f>
        <v>52</v>
      </c>
      <c r="D190" s="530">
        <f t="shared" si="36"/>
        <v>83</v>
      </c>
      <c r="E190" s="530">
        <f t="shared" si="36"/>
        <v>101</v>
      </c>
      <c r="F190" s="531">
        <f t="shared" si="36"/>
        <v>85</v>
      </c>
      <c r="G190" s="529">
        <f t="shared" si="36"/>
        <v>85</v>
      </c>
      <c r="H190" s="530">
        <f t="shared" si="36"/>
        <v>81</v>
      </c>
      <c r="I190" s="531">
        <f t="shared" si="36"/>
        <v>21</v>
      </c>
      <c r="J190" s="370">
        <f t="shared" si="36"/>
        <v>72</v>
      </c>
      <c r="K190" s="265" t="s">
        <v>56</v>
      </c>
      <c r="L190" s="290">
        <f>J176-J191</f>
        <v>0</v>
      </c>
      <c r="M190" s="266">
        <f>L190/J176</f>
        <v>0</v>
      </c>
    </row>
    <row r="191" spans="1:13" x14ac:dyDescent="0.2">
      <c r="A191" s="267" t="s">
        <v>51</v>
      </c>
      <c r="B191" s="835"/>
      <c r="C191" s="418">
        <v>457</v>
      </c>
      <c r="D191" s="419">
        <v>748</v>
      </c>
      <c r="E191" s="419">
        <v>499</v>
      </c>
      <c r="F191" s="532">
        <v>209</v>
      </c>
      <c r="G191" s="519">
        <v>269</v>
      </c>
      <c r="H191" s="420">
        <v>754</v>
      </c>
      <c r="I191" s="421">
        <v>483</v>
      </c>
      <c r="J191" s="371">
        <f>SUM(C191:I191)</f>
        <v>3419</v>
      </c>
      <c r="K191" s="200" t="s">
        <v>57</v>
      </c>
      <c r="L191" s="200">
        <v>64.59</v>
      </c>
    </row>
    <row r="192" spans="1:13" x14ac:dyDescent="0.2">
      <c r="A192" s="267" t="s">
        <v>28</v>
      </c>
      <c r="B192" s="835"/>
      <c r="C192" s="218">
        <v>65</v>
      </c>
      <c r="D192" s="269">
        <v>67</v>
      </c>
      <c r="E192" s="269">
        <v>68.5</v>
      </c>
      <c r="F192" s="311">
        <v>71</v>
      </c>
      <c r="G192" s="218">
        <v>68</v>
      </c>
      <c r="H192" s="269">
        <v>66.5</v>
      </c>
      <c r="I192" s="219">
        <v>65</v>
      </c>
      <c r="J192" s="331"/>
      <c r="K192" s="200" t="s">
        <v>26</v>
      </c>
      <c r="L192" s="200">
        <f>L191-L176</f>
        <v>1.6800000000000068</v>
      </c>
      <c r="M192" s="228"/>
    </row>
    <row r="193" spans="1:13" ht="13.5" thickBot="1" x14ac:dyDescent="0.25">
      <c r="A193" s="268" t="s">
        <v>26</v>
      </c>
      <c r="B193" s="836"/>
      <c r="C193" s="220">
        <f>(C192-C177)</f>
        <v>2</v>
      </c>
      <c r="D193" s="221">
        <f t="shared" ref="D193:I193" si="37">(D192-D177)</f>
        <v>2</v>
      </c>
      <c r="E193" s="221">
        <f t="shared" si="37"/>
        <v>2.5</v>
      </c>
      <c r="F193" s="323">
        <f t="shared" si="37"/>
        <v>3</v>
      </c>
      <c r="G193" s="220">
        <f t="shared" si="37"/>
        <v>2.5</v>
      </c>
      <c r="H193" s="221">
        <f t="shared" si="37"/>
        <v>2.5</v>
      </c>
      <c r="I193" s="226">
        <f t="shared" si="37"/>
        <v>2</v>
      </c>
      <c r="J193" s="333"/>
    </row>
    <row r="196" spans="1:13" ht="13.5" thickBot="1" x14ac:dyDescent="0.25"/>
    <row r="197" spans="1:13" ht="13.5" thickBot="1" x14ac:dyDescent="0.25">
      <c r="A197" s="272" t="s">
        <v>153</v>
      </c>
      <c r="B197" s="844"/>
      <c r="C197" s="935" t="s">
        <v>50</v>
      </c>
      <c r="D197" s="935"/>
      <c r="E197" s="935"/>
      <c r="F197" s="935"/>
      <c r="G197" s="935"/>
      <c r="H197" s="935"/>
      <c r="I197" s="935"/>
      <c r="J197" s="932" t="s">
        <v>0</v>
      </c>
      <c r="K197" s="213">
        <v>253</v>
      </c>
    </row>
    <row r="198" spans="1:13" x14ac:dyDescent="0.2">
      <c r="A198" s="214" t="s">
        <v>54</v>
      </c>
      <c r="B198" s="830"/>
      <c r="C198" s="356">
        <v>1</v>
      </c>
      <c r="D198" s="357">
        <v>2</v>
      </c>
      <c r="E198" s="357">
        <v>3</v>
      </c>
      <c r="F198" s="362">
        <v>4</v>
      </c>
      <c r="G198" s="356">
        <v>5</v>
      </c>
      <c r="H198" s="357">
        <v>6</v>
      </c>
      <c r="I198" s="362">
        <v>7</v>
      </c>
      <c r="J198" s="971"/>
      <c r="K198" s="229"/>
      <c r="L198" s="277"/>
      <c r="M198" s="353"/>
    </row>
    <row r="199" spans="1:13" ht="13.5" thickBot="1" x14ac:dyDescent="0.25">
      <c r="A199" s="214" t="s">
        <v>2</v>
      </c>
      <c r="B199" s="845"/>
      <c r="C199" s="294">
        <v>4</v>
      </c>
      <c r="D199" s="518">
        <v>3</v>
      </c>
      <c r="E199" s="307">
        <v>2</v>
      </c>
      <c r="F199" s="233">
        <v>1</v>
      </c>
      <c r="G199" s="233">
        <v>1</v>
      </c>
      <c r="H199" s="307">
        <v>2</v>
      </c>
      <c r="I199" s="518">
        <v>3</v>
      </c>
      <c r="J199" s="972"/>
      <c r="K199" s="319"/>
      <c r="L199" s="277"/>
      <c r="M199" s="353"/>
    </row>
    <row r="200" spans="1:13" x14ac:dyDescent="0.2">
      <c r="A200" s="278" t="s">
        <v>3</v>
      </c>
      <c r="B200" s="831"/>
      <c r="C200" s="237">
        <v>1575</v>
      </c>
      <c r="D200" s="238">
        <v>1575</v>
      </c>
      <c r="E200" s="238">
        <v>1575</v>
      </c>
      <c r="F200" s="239">
        <v>1575</v>
      </c>
      <c r="G200" s="237">
        <v>1575</v>
      </c>
      <c r="H200" s="238">
        <v>1575</v>
      </c>
      <c r="I200" s="239">
        <v>1575</v>
      </c>
      <c r="J200" s="416">
        <v>1575</v>
      </c>
      <c r="L200" s="277"/>
      <c r="M200" s="353"/>
    </row>
    <row r="201" spans="1:13" x14ac:dyDescent="0.2">
      <c r="A201" s="280" t="s">
        <v>6</v>
      </c>
      <c r="B201" s="832"/>
      <c r="C201" s="242">
        <v>1731</v>
      </c>
      <c r="D201" s="243">
        <v>1673</v>
      </c>
      <c r="E201" s="243">
        <v>1598</v>
      </c>
      <c r="F201" s="244">
        <v>1502</v>
      </c>
      <c r="G201" s="242">
        <v>1498</v>
      </c>
      <c r="H201" s="243">
        <v>1631</v>
      </c>
      <c r="I201" s="244">
        <v>1732</v>
      </c>
      <c r="J201" s="366">
        <v>1643</v>
      </c>
      <c r="K201" s="406"/>
      <c r="L201" s="399"/>
      <c r="M201" s="399"/>
    </row>
    <row r="202" spans="1:13" x14ac:dyDescent="0.2">
      <c r="A202" s="214" t="s">
        <v>7</v>
      </c>
      <c r="B202" s="829"/>
      <c r="C202" s="245">
        <v>88.9</v>
      </c>
      <c r="D202" s="246">
        <v>100</v>
      </c>
      <c r="E202" s="246">
        <v>100</v>
      </c>
      <c r="F202" s="247">
        <v>84.2</v>
      </c>
      <c r="G202" s="245">
        <v>88.9</v>
      </c>
      <c r="H202" s="246">
        <v>96.4</v>
      </c>
      <c r="I202" s="247">
        <v>92.3</v>
      </c>
      <c r="J202" s="367">
        <v>89.7</v>
      </c>
      <c r="K202" s="286"/>
      <c r="L202" s="399"/>
      <c r="M202" s="399"/>
    </row>
    <row r="203" spans="1:13" ht="13.5" thickBot="1" x14ac:dyDescent="0.25">
      <c r="A203" s="214" t="s">
        <v>8</v>
      </c>
      <c r="B203" s="829"/>
      <c r="C203" s="249">
        <v>5.2999999999999999E-2</v>
      </c>
      <c r="D203" s="250">
        <v>4.7E-2</v>
      </c>
      <c r="E203" s="250">
        <v>2.9000000000000001E-2</v>
      </c>
      <c r="F203" s="251">
        <v>0.06</v>
      </c>
      <c r="G203" s="249">
        <v>6.2E-2</v>
      </c>
      <c r="H203" s="250">
        <v>4.5999999999999999E-2</v>
      </c>
      <c r="I203" s="251">
        <v>8.1000000000000003E-2</v>
      </c>
      <c r="J203" s="409">
        <v>7.0999999999999994E-2</v>
      </c>
      <c r="L203" s="382"/>
    </row>
    <row r="204" spans="1:13" ht="13.5" thickBot="1" x14ac:dyDescent="0.25">
      <c r="A204" s="280" t="s">
        <v>1</v>
      </c>
      <c r="B204" s="855"/>
      <c r="C204" s="495">
        <f t="shared" ref="C204:J204" si="38">C201/C200*100-100</f>
        <v>9.904761904761898</v>
      </c>
      <c r="D204" s="496">
        <f t="shared" si="38"/>
        <v>6.2222222222222143</v>
      </c>
      <c r="E204" s="496">
        <f t="shared" si="38"/>
        <v>1.4603174603174551</v>
      </c>
      <c r="F204" s="497">
        <f t="shared" si="38"/>
        <v>-4.6349206349206327</v>
      </c>
      <c r="G204" s="495">
        <f t="shared" si="38"/>
        <v>-4.8888888888888857</v>
      </c>
      <c r="H204" s="496">
        <f t="shared" si="38"/>
        <v>3.5555555555555571</v>
      </c>
      <c r="I204" s="497">
        <f t="shared" si="38"/>
        <v>9.9682539682539613</v>
      </c>
      <c r="J204" s="411">
        <f t="shared" si="38"/>
        <v>4.3174603174603163</v>
      </c>
      <c r="K204" s="528"/>
      <c r="L204" s="287"/>
    </row>
    <row r="205" spans="1:13" ht="13.5" thickBot="1" x14ac:dyDescent="0.25">
      <c r="A205" s="214" t="s">
        <v>27</v>
      </c>
      <c r="B205" s="835"/>
      <c r="C205" s="529">
        <f t="shared" ref="C205:J205" si="39">C201-C186</f>
        <v>146</v>
      </c>
      <c r="D205" s="530">
        <f t="shared" si="39"/>
        <v>156</v>
      </c>
      <c r="E205" s="530">
        <f t="shared" si="39"/>
        <v>116</v>
      </c>
      <c r="F205" s="531">
        <f t="shared" si="39"/>
        <v>98</v>
      </c>
      <c r="G205" s="529">
        <f t="shared" si="39"/>
        <v>52</v>
      </c>
      <c r="H205" s="530">
        <f t="shared" si="39"/>
        <v>151</v>
      </c>
      <c r="I205" s="531">
        <f t="shared" si="39"/>
        <v>176</v>
      </c>
      <c r="J205" s="370">
        <f t="shared" si="39"/>
        <v>137</v>
      </c>
      <c r="K205" s="265" t="s">
        <v>56</v>
      </c>
      <c r="L205" s="290">
        <f>J191-J206</f>
        <v>6</v>
      </c>
      <c r="M205" s="266">
        <f>L205/J191</f>
        <v>1.7548990933021352E-3</v>
      </c>
    </row>
    <row r="206" spans="1:13" x14ac:dyDescent="0.2">
      <c r="A206" s="267" t="s">
        <v>51</v>
      </c>
      <c r="B206" s="835"/>
      <c r="C206" s="418">
        <v>370</v>
      </c>
      <c r="D206" s="419">
        <v>779</v>
      </c>
      <c r="E206" s="419">
        <v>500</v>
      </c>
      <c r="F206" s="532">
        <v>257</v>
      </c>
      <c r="G206" s="519">
        <v>245</v>
      </c>
      <c r="H206" s="420">
        <v>743</v>
      </c>
      <c r="I206" s="421">
        <v>519</v>
      </c>
      <c r="J206" s="371">
        <f>SUM(C206:I206)</f>
        <v>3413</v>
      </c>
      <c r="K206" s="200" t="s">
        <v>57</v>
      </c>
      <c r="L206" s="200">
        <v>67.010000000000005</v>
      </c>
    </row>
    <row r="207" spans="1:13" x14ac:dyDescent="0.2">
      <c r="A207" s="267" t="s">
        <v>28</v>
      </c>
      <c r="B207" s="835"/>
      <c r="C207" s="218">
        <v>68</v>
      </c>
      <c r="D207" s="269">
        <v>70</v>
      </c>
      <c r="E207" s="269">
        <v>72</v>
      </c>
      <c r="F207" s="311">
        <v>75</v>
      </c>
      <c r="G207" s="218">
        <v>72</v>
      </c>
      <c r="H207" s="269">
        <v>70</v>
      </c>
      <c r="I207" s="219">
        <v>68</v>
      </c>
      <c r="J207" s="331"/>
      <c r="K207" s="200" t="s">
        <v>26</v>
      </c>
      <c r="L207" s="200">
        <f>L206-L191</f>
        <v>2.4200000000000017</v>
      </c>
      <c r="M207" s="228"/>
    </row>
    <row r="208" spans="1:13" ht="13.5" thickBot="1" x14ac:dyDescent="0.25">
      <c r="A208" s="268" t="s">
        <v>26</v>
      </c>
      <c r="B208" s="836"/>
      <c r="C208" s="220">
        <f>(C207-C192)</f>
        <v>3</v>
      </c>
      <c r="D208" s="221">
        <f t="shared" ref="D208:I208" si="40">(D207-D192)</f>
        <v>3</v>
      </c>
      <c r="E208" s="221">
        <f t="shared" si="40"/>
        <v>3.5</v>
      </c>
      <c r="F208" s="323">
        <f t="shared" si="40"/>
        <v>4</v>
      </c>
      <c r="G208" s="220">
        <f t="shared" si="40"/>
        <v>4</v>
      </c>
      <c r="H208" s="221">
        <f t="shared" si="40"/>
        <v>3.5</v>
      </c>
      <c r="I208" s="226">
        <f t="shared" si="40"/>
        <v>3</v>
      </c>
      <c r="J208" s="333"/>
    </row>
    <row r="211" spans="1:13" ht="13.5" thickBot="1" x14ac:dyDescent="0.25"/>
    <row r="212" spans="1:13" ht="13.5" thickBot="1" x14ac:dyDescent="0.25">
      <c r="A212" s="272" t="s">
        <v>158</v>
      </c>
      <c r="B212" s="844"/>
      <c r="C212" s="935" t="s">
        <v>50</v>
      </c>
      <c r="D212" s="935"/>
      <c r="E212" s="935"/>
      <c r="F212" s="935"/>
      <c r="G212" s="935"/>
      <c r="H212" s="935"/>
      <c r="I212" s="935"/>
      <c r="J212" s="932" t="s">
        <v>0</v>
      </c>
      <c r="K212" s="213"/>
    </row>
    <row r="213" spans="1:13" x14ac:dyDescent="0.2">
      <c r="A213" s="214" t="s">
        <v>54</v>
      </c>
      <c r="B213" s="830"/>
      <c r="C213" s="356">
        <v>1</v>
      </c>
      <c r="D213" s="357">
        <v>2</v>
      </c>
      <c r="E213" s="357">
        <v>3</v>
      </c>
      <c r="F213" s="362">
        <v>4</v>
      </c>
      <c r="G213" s="356">
        <v>5</v>
      </c>
      <c r="H213" s="357">
        <v>6</v>
      </c>
      <c r="I213" s="362">
        <v>7</v>
      </c>
      <c r="J213" s="971"/>
      <c r="K213" s="229"/>
      <c r="L213" s="277"/>
      <c r="M213" s="353"/>
    </row>
    <row r="214" spans="1:13" ht="13.5" thickBot="1" x14ac:dyDescent="0.25">
      <c r="A214" s="214" t="s">
        <v>2</v>
      </c>
      <c r="B214" s="845"/>
      <c r="C214" s="294">
        <v>4</v>
      </c>
      <c r="D214" s="518">
        <v>3</v>
      </c>
      <c r="E214" s="307">
        <v>2</v>
      </c>
      <c r="F214" s="233">
        <v>1</v>
      </c>
      <c r="G214" s="233">
        <v>1</v>
      </c>
      <c r="H214" s="307">
        <v>2</v>
      </c>
      <c r="I214" s="518">
        <v>3</v>
      </c>
      <c r="J214" s="972"/>
      <c r="K214" s="319"/>
      <c r="L214" s="277"/>
      <c r="M214" s="353"/>
    </row>
    <row r="215" spans="1:13" x14ac:dyDescent="0.2">
      <c r="A215" s="278" t="s">
        <v>3</v>
      </c>
      <c r="B215" s="831"/>
      <c r="C215" s="237">
        <v>1685</v>
      </c>
      <c r="D215" s="238">
        <v>1685</v>
      </c>
      <c r="E215" s="238">
        <v>1685</v>
      </c>
      <c r="F215" s="239">
        <v>1685</v>
      </c>
      <c r="G215" s="237">
        <v>1685</v>
      </c>
      <c r="H215" s="238">
        <v>1685</v>
      </c>
      <c r="I215" s="239">
        <v>1685</v>
      </c>
      <c r="J215" s="416">
        <v>1685</v>
      </c>
      <c r="L215" s="277"/>
      <c r="M215" s="353"/>
    </row>
    <row r="216" spans="1:13" x14ac:dyDescent="0.2">
      <c r="A216" s="280" t="s">
        <v>6</v>
      </c>
      <c r="B216" s="832"/>
      <c r="C216" s="242">
        <v>1797</v>
      </c>
      <c r="D216" s="243">
        <v>1774</v>
      </c>
      <c r="E216" s="243">
        <v>1693</v>
      </c>
      <c r="F216" s="244">
        <v>1664</v>
      </c>
      <c r="G216" s="242">
        <v>1694</v>
      </c>
      <c r="H216" s="243">
        <v>1730</v>
      </c>
      <c r="I216" s="244">
        <v>1849</v>
      </c>
      <c r="J216" s="366">
        <v>1753</v>
      </c>
      <c r="K216" s="406"/>
      <c r="L216" s="399"/>
      <c r="M216" s="399"/>
    </row>
    <row r="217" spans="1:13" x14ac:dyDescent="0.2">
      <c r="A217" s="214" t="s">
        <v>7</v>
      </c>
      <c r="B217" s="829"/>
      <c r="C217" s="245">
        <v>96.4</v>
      </c>
      <c r="D217" s="246">
        <v>96.6</v>
      </c>
      <c r="E217" s="246">
        <v>94.7</v>
      </c>
      <c r="F217" s="247">
        <v>77.8</v>
      </c>
      <c r="G217" s="245">
        <v>88.9</v>
      </c>
      <c r="H217" s="246">
        <v>96.4</v>
      </c>
      <c r="I217" s="247">
        <v>84.2</v>
      </c>
      <c r="J217" s="367">
        <v>89.7</v>
      </c>
      <c r="K217" s="286"/>
      <c r="L217" s="399"/>
      <c r="M217" s="399"/>
    </row>
    <row r="218" spans="1:13" ht="13.5" thickBot="1" x14ac:dyDescent="0.25">
      <c r="A218" s="214" t="s">
        <v>8</v>
      </c>
      <c r="B218" s="829"/>
      <c r="C218" s="249">
        <v>5.8000000000000003E-2</v>
      </c>
      <c r="D218" s="250">
        <v>4.3999999999999997E-2</v>
      </c>
      <c r="E218" s="250">
        <v>0.05</v>
      </c>
      <c r="F218" s="251">
        <v>0.08</v>
      </c>
      <c r="G218" s="249">
        <v>6.5000000000000002E-2</v>
      </c>
      <c r="H218" s="250">
        <v>4.4999999999999998E-2</v>
      </c>
      <c r="I218" s="251">
        <v>7.4999999999999997E-2</v>
      </c>
      <c r="J218" s="409">
        <v>6.5000000000000002E-2</v>
      </c>
      <c r="L218" s="382"/>
    </row>
    <row r="219" spans="1:13" ht="13.5" thickBot="1" x14ac:dyDescent="0.25">
      <c r="A219" s="280" t="s">
        <v>1</v>
      </c>
      <c r="B219" s="855"/>
      <c r="C219" s="495">
        <f t="shared" ref="C219:J219" si="41">C216/C215*100-100</f>
        <v>6.6468842729970277</v>
      </c>
      <c r="D219" s="496">
        <f t="shared" si="41"/>
        <v>5.2818991097922918</v>
      </c>
      <c r="E219" s="496">
        <f t="shared" si="41"/>
        <v>0.47477744807120814</v>
      </c>
      <c r="F219" s="497">
        <f t="shared" si="41"/>
        <v>-1.2462908011869445</v>
      </c>
      <c r="G219" s="495">
        <f t="shared" si="41"/>
        <v>0.53412462908011094</v>
      </c>
      <c r="H219" s="496">
        <f t="shared" si="41"/>
        <v>2.6706231454005831</v>
      </c>
      <c r="I219" s="497">
        <f t="shared" si="41"/>
        <v>9.7329376854599303</v>
      </c>
      <c r="J219" s="411">
        <f t="shared" si="41"/>
        <v>4.0356083086053474</v>
      </c>
      <c r="K219" s="528"/>
      <c r="L219" s="287"/>
    </row>
    <row r="220" spans="1:13" ht="13.5" thickBot="1" x14ac:dyDescent="0.25">
      <c r="A220" s="214" t="s">
        <v>27</v>
      </c>
      <c r="B220" s="835"/>
      <c r="C220" s="529">
        <f t="shared" ref="C220:J220" si="42">C216-C201</f>
        <v>66</v>
      </c>
      <c r="D220" s="530">
        <f t="shared" si="42"/>
        <v>101</v>
      </c>
      <c r="E220" s="530">
        <f t="shared" si="42"/>
        <v>95</v>
      </c>
      <c r="F220" s="531">
        <f t="shared" si="42"/>
        <v>162</v>
      </c>
      <c r="G220" s="529">
        <f t="shared" si="42"/>
        <v>196</v>
      </c>
      <c r="H220" s="530">
        <f t="shared" si="42"/>
        <v>99</v>
      </c>
      <c r="I220" s="531">
        <f t="shared" si="42"/>
        <v>117</v>
      </c>
      <c r="J220" s="370">
        <f t="shared" si="42"/>
        <v>110</v>
      </c>
      <c r="K220" s="265" t="s">
        <v>56</v>
      </c>
      <c r="L220" s="290">
        <f>J206-J221</f>
        <v>6</v>
      </c>
      <c r="M220" s="266">
        <f>L220/J206</f>
        <v>1.7579841781423966E-3</v>
      </c>
    </row>
    <row r="221" spans="1:13" x14ac:dyDescent="0.2">
      <c r="A221" s="267" t="s">
        <v>51</v>
      </c>
      <c r="B221" s="835"/>
      <c r="C221" s="261">
        <v>370</v>
      </c>
      <c r="D221" s="262">
        <v>776</v>
      </c>
      <c r="E221" s="262">
        <v>500</v>
      </c>
      <c r="F221" s="312">
        <v>257</v>
      </c>
      <c r="G221" s="261">
        <v>243</v>
      </c>
      <c r="H221" s="262">
        <v>743</v>
      </c>
      <c r="I221" s="263">
        <v>518</v>
      </c>
      <c r="J221" s="371">
        <f>SUM(C221:I221)</f>
        <v>3407</v>
      </c>
      <c r="K221" s="200" t="s">
        <v>57</v>
      </c>
      <c r="L221" s="200">
        <v>70.41</v>
      </c>
    </row>
    <row r="222" spans="1:13" x14ac:dyDescent="0.2">
      <c r="A222" s="267" t="s">
        <v>28</v>
      </c>
      <c r="B222" s="835"/>
      <c r="C222" s="218">
        <v>73.5</v>
      </c>
      <c r="D222" s="269">
        <v>75.5</v>
      </c>
      <c r="E222" s="269">
        <v>78</v>
      </c>
      <c r="F222" s="311">
        <v>80.5</v>
      </c>
      <c r="G222" s="218">
        <v>77.5</v>
      </c>
      <c r="H222" s="269">
        <v>76</v>
      </c>
      <c r="I222" s="219">
        <v>73.5</v>
      </c>
      <c r="J222" s="331"/>
      <c r="K222" s="200" t="s">
        <v>26</v>
      </c>
      <c r="L222" s="200">
        <f>L221-L206</f>
        <v>3.3999999999999915</v>
      </c>
      <c r="M222" s="228"/>
    </row>
    <row r="223" spans="1:13" ht="13.5" thickBot="1" x14ac:dyDescent="0.25">
      <c r="A223" s="268" t="s">
        <v>26</v>
      </c>
      <c r="B223" s="836"/>
      <c r="C223" s="220">
        <f>(C222-C207)</f>
        <v>5.5</v>
      </c>
      <c r="D223" s="221">
        <f t="shared" ref="D223:I223" si="43">(D222-D207)</f>
        <v>5.5</v>
      </c>
      <c r="E223" s="221">
        <f t="shared" si="43"/>
        <v>6</v>
      </c>
      <c r="F223" s="323">
        <f t="shared" si="43"/>
        <v>5.5</v>
      </c>
      <c r="G223" s="220">
        <f t="shared" si="43"/>
        <v>5.5</v>
      </c>
      <c r="H223" s="221">
        <f t="shared" si="43"/>
        <v>6</v>
      </c>
      <c r="I223" s="226">
        <f t="shared" si="43"/>
        <v>5.5</v>
      </c>
      <c r="J223" s="333"/>
    </row>
    <row r="226" spans="1:13" ht="13.5" thickBot="1" x14ac:dyDescent="0.25"/>
    <row r="227" spans="1:13" ht="13.5" thickBot="1" x14ac:dyDescent="0.25">
      <c r="A227" s="272" t="s">
        <v>159</v>
      </c>
      <c r="B227" s="844"/>
      <c r="C227" s="935" t="s">
        <v>50</v>
      </c>
      <c r="D227" s="935"/>
      <c r="E227" s="935"/>
      <c r="F227" s="935"/>
      <c r="G227" s="935"/>
      <c r="H227" s="935"/>
      <c r="I227" s="935"/>
      <c r="J227" s="932" t="s">
        <v>0</v>
      </c>
      <c r="K227" s="213">
        <v>253</v>
      </c>
    </row>
    <row r="228" spans="1:13" x14ac:dyDescent="0.2">
      <c r="A228" s="214" t="s">
        <v>54</v>
      </c>
      <c r="B228" s="830"/>
      <c r="C228" s="356">
        <v>1</v>
      </c>
      <c r="D228" s="357">
        <v>2</v>
      </c>
      <c r="E228" s="357">
        <v>3</v>
      </c>
      <c r="F228" s="362">
        <v>4</v>
      </c>
      <c r="G228" s="356">
        <v>5</v>
      </c>
      <c r="H228" s="357">
        <v>6</v>
      </c>
      <c r="I228" s="362">
        <v>7</v>
      </c>
      <c r="J228" s="971"/>
      <c r="K228" s="229"/>
      <c r="L228" s="277"/>
      <c r="M228" s="353"/>
    </row>
    <row r="229" spans="1:13" ht="13.5" thickBot="1" x14ac:dyDescent="0.25">
      <c r="A229" s="214" t="s">
        <v>2</v>
      </c>
      <c r="B229" s="845"/>
      <c r="C229" s="294">
        <v>4</v>
      </c>
      <c r="D229" s="518">
        <v>3</v>
      </c>
      <c r="E229" s="307">
        <v>2</v>
      </c>
      <c r="F229" s="233">
        <v>1</v>
      </c>
      <c r="G229" s="233">
        <v>1</v>
      </c>
      <c r="H229" s="307">
        <v>2</v>
      </c>
      <c r="I229" s="518">
        <v>3</v>
      </c>
      <c r="J229" s="972"/>
      <c r="K229" s="319"/>
      <c r="L229" s="277"/>
      <c r="M229" s="353"/>
    </row>
    <row r="230" spans="1:13" x14ac:dyDescent="0.2">
      <c r="A230" s="278" t="s">
        <v>3</v>
      </c>
      <c r="B230" s="831"/>
      <c r="C230" s="237">
        <v>1800</v>
      </c>
      <c r="D230" s="238">
        <v>1800</v>
      </c>
      <c r="E230" s="238">
        <v>1800</v>
      </c>
      <c r="F230" s="239">
        <v>1800</v>
      </c>
      <c r="G230" s="237">
        <v>1800</v>
      </c>
      <c r="H230" s="238">
        <v>1800</v>
      </c>
      <c r="I230" s="239">
        <v>1800</v>
      </c>
      <c r="J230" s="416">
        <v>1800</v>
      </c>
      <c r="L230" s="277"/>
      <c r="M230" s="353"/>
    </row>
    <row r="231" spans="1:13" x14ac:dyDescent="0.2">
      <c r="A231" s="280" t="s">
        <v>6</v>
      </c>
      <c r="B231" s="832"/>
      <c r="C231" s="242">
        <v>1954</v>
      </c>
      <c r="D231" s="243">
        <v>1896</v>
      </c>
      <c r="E231" s="243">
        <v>1862</v>
      </c>
      <c r="F231" s="244">
        <v>1844</v>
      </c>
      <c r="G231" s="242">
        <v>1800</v>
      </c>
      <c r="H231" s="243">
        <v>1843</v>
      </c>
      <c r="I231" s="244">
        <v>2034</v>
      </c>
      <c r="J231" s="366">
        <v>1896</v>
      </c>
      <c r="K231" s="406"/>
      <c r="L231" s="399"/>
      <c r="M231" s="399"/>
    </row>
    <row r="232" spans="1:13" x14ac:dyDescent="0.2">
      <c r="A232" s="214" t="s">
        <v>7</v>
      </c>
      <c r="B232" s="829"/>
      <c r="C232" s="245">
        <v>89.3</v>
      </c>
      <c r="D232" s="246">
        <v>91.4</v>
      </c>
      <c r="E232" s="246">
        <v>97.4</v>
      </c>
      <c r="F232" s="247">
        <v>72.2</v>
      </c>
      <c r="G232" s="245">
        <v>94.4</v>
      </c>
      <c r="H232" s="246">
        <v>87.3</v>
      </c>
      <c r="I232" s="552">
        <v>65.8</v>
      </c>
      <c r="J232" s="367">
        <v>83.4</v>
      </c>
      <c r="K232" s="553" t="s">
        <v>160</v>
      </c>
      <c r="L232" s="399"/>
      <c r="M232" s="399"/>
    </row>
    <row r="233" spans="1:13" ht="13.5" thickBot="1" x14ac:dyDescent="0.25">
      <c r="A233" s="214" t="s">
        <v>8</v>
      </c>
      <c r="B233" s="829"/>
      <c r="C233" s="249">
        <v>7.2999999999999995E-2</v>
      </c>
      <c r="D233" s="250">
        <v>0.06</v>
      </c>
      <c r="E233" s="250">
        <v>5.2999999999999999E-2</v>
      </c>
      <c r="F233" s="251">
        <v>8.5999999999999993E-2</v>
      </c>
      <c r="G233" s="249">
        <v>7.0000000000000007E-2</v>
      </c>
      <c r="H233" s="250">
        <v>6.5000000000000002E-2</v>
      </c>
      <c r="I233" s="251">
        <v>9.5000000000000001E-2</v>
      </c>
      <c r="J233" s="409">
        <v>0.08</v>
      </c>
      <c r="L233" s="382"/>
    </row>
    <row r="234" spans="1:13" ht="13.5" thickBot="1" x14ac:dyDescent="0.25">
      <c r="A234" s="280" t="s">
        <v>1</v>
      </c>
      <c r="B234" s="855"/>
      <c r="C234" s="495">
        <f t="shared" ref="C234:J234" si="44">C231/C230*100-100</f>
        <v>8.5555555555555571</v>
      </c>
      <c r="D234" s="496">
        <f t="shared" si="44"/>
        <v>5.3333333333333286</v>
      </c>
      <c r="E234" s="496">
        <f t="shared" si="44"/>
        <v>3.4444444444444571</v>
      </c>
      <c r="F234" s="497">
        <f t="shared" si="44"/>
        <v>2.4444444444444429</v>
      </c>
      <c r="G234" s="495">
        <f t="shared" si="44"/>
        <v>0</v>
      </c>
      <c r="H234" s="496">
        <f t="shared" si="44"/>
        <v>2.3888888888888857</v>
      </c>
      <c r="I234" s="497">
        <f t="shared" si="44"/>
        <v>12.999999999999986</v>
      </c>
      <c r="J234" s="411">
        <f t="shared" si="44"/>
        <v>5.3333333333333286</v>
      </c>
      <c r="K234" s="528"/>
      <c r="L234" s="287"/>
    </row>
    <row r="235" spans="1:13" ht="13.5" thickBot="1" x14ac:dyDescent="0.25">
      <c r="A235" s="214" t="s">
        <v>27</v>
      </c>
      <c r="B235" s="835"/>
      <c r="C235" s="529">
        <f t="shared" ref="C235:J235" si="45">C231-C216</f>
        <v>157</v>
      </c>
      <c r="D235" s="530">
        <f t="shared" si="45"/>
        <v>122</v>
      </c>
      <c r="E235" s="530">
        <f t="shared" si="45"/>
        <v>169</v>
      </c>
      <c r="F235" s="531">
        <f t="shared" si="45"/>
        <v>180</v>
      </c>
      <c r="G235" s="529">
        <f t="shared" si="45"/>
        <v>106</v>
      </c>
      <c r="H235" s="530">
        <f t="shared" si="45"/>
        <v>113</v>
      </c>
      <c r="I235" s="531">
        <f t="shared" si="45"/>
        <v>185</v>
      </c>
      <c r="J235" s="370">
        <f t="shared" si="45"/>
        <v>143</v>
      </c>
      <c r="K235" s="265" t="s">
        <v>56</v>
      </c>
      <c r="L235" s="290">
        <f>J221-J236</f>
        <v>3</v>
      </c>
      <c r="M235" s="266">
        <f>L235/J221</f>
        <v>8.8054006457293811E-4</v>
      </c>
    </row>
    <row r="236" spans="1:13" x14ac:dyDescent="0.2">
      <c r="A236" s="267" t="s">
        <v>51</v>
      </c>
      <c r="B236" s="835"/>
      <c r="C236" s="261">
        <v>369</v>
      </c>
      <c r="D236" s="262">
        <v>774</v>
      </c>
      <c r="E236" s="262">
        <v>500</v>
      </c>
      <c r="F236" s="312">
        <v>257</v>
      </c>
      <c r="G236" s="261">
        <v>243</v>
      </c>
      <c r="H236" s="262">
        <v>743</v>
      </c>
      <c r="I236" s="263">
        <v>518</v>
      </c>
      <c r="J236" s="371">
        <f>SUM(C236:I236)</f>
        <v>3404</v>
      </c>
      <c r="K236" s="200" t="s">
        <v>57</v>
      </c>
      <c r="L236" s="200">
        <v>76.040000000000006</v>
      </c>
    </row>
    <row r="237" spans="1:13" x14ac:dyDescent="0.2">
      <c r="A237" s="267" t="s">
        <v>28</v>
      </c>
      <c r="B237" s="835"/>
      <c r="C237" s="218">
        <v>80</v>
      </c>
      <c r="D237" s="269">
        <v>82.5</v>
      </c>
      <c r="E237" s="269">
        <v>85</v>
      </c>
      <c r="F237" s="311">
        <v>87</v>
      </c>
      <c r="G237" s="218">
        <v>84.5</v>
      </c>
      <c r="H237" s="269">
        <v>83</v>
      </c>
      <c r="I237" s="219">
        <v>80</v>
      </c>
      <c r="J237" s="331"/>
      <c r="K237" s="200" t="s">
        <v>26</v>
      </c>
      <c r="L237" s="200">
        <f>L236-L221</f>
        <v>5.6300000000000097</v>
      </c>
      <c r="M237" s="228"/>
    </row>
    <row r="238" spans="1:13" ht="13.5" thickBot="1" x14ac:dyDescent="0.25">
      <c r="A238" s="268" t="s">
        <v>26</v>
      </c>
      <c r="B238" s="836"/>
      <c r="C238" s="220">
        <f>(C237-C222)</f>
        <v>6.5</v>
      </c>
      <c r="D238" s="221">
        <f t="shared" ref="D238:I238" si="46">(D237-D222)</f>
        <v>7</v>
      </c>
      <c r="E238" s="221">
        <f t="shared" si="46"/>
        <v>7</v>
      </c>
      <c r="F238" s="323">
        <f t="shared" si="46"/>
        <v>6.5</v>
      </c>
      <c r="G238" s="220">
        <f t="shared" si="46"/>
        <v>7</v>
      </c>
      <c r="H238" s="221">
        <f t="shared" si="46"/>
        <v>7</v>
      </c>
      <c r="I238" s="226">
        <f t="shared" si="46"/>
        <v>6.5</v>
      </c>
      <c r="J238" s="333"/>
    </row>
    <row r="239" spans="1:13" x14ac:dyDescent="0.2">
      <c r="I239" s="200" t="s">
        <v>65</v>
      </c>
    </row>
    <row r="241" spans="1:13" ht="13.5" thickBot="1" x14ac:dyDescent="0.25"/>
    <row r="242" spans="1:13" ht="13.5" thickBot="1" x14ac:dyDescent="0.25">
      <c r="A242" s="272" t="s">
        <v>161</v>
      </c>
      <c r="B242" s="844"/>
      <c r="C242" s="935" t="s">
        <v>50</v>
      </c>
      <c r="D242" s="935"/>
      <c r="E242" s="935"/>
      <c r="F242" s="935"/>
      <c r="G242" s="935"/>
      <c r="H242" s="935"/>
      <c r="I242" s="935"/>
      <c r="J242" s="932" t="s">
        <v>0</v>
      </c>
      <c r="K242" s="213">
        <v>250</v>
      </c>
    </row>
    <row r="243" spans="1:13" x14ac:dyDescent="0.2">
      <c r="A243" s="214" t="s">
        <v>54</v>
      </c>
      <c r="B243" s="830"/>
      <c r="C243" s="356">
        <v>1</v>
      </c>
      <c r="D243" s="357">
        <v>2</v>
      </c>
      <c r="E243" s="357">
        <v>3</v>
      </c>
      <c r="F243" s="362">
        <v>4</v>
      </c>
      <c r="G243" s="356">
        <v>5</v>
      </c>
      <c r="H243" s="357">
        <v>6</v>
      </c>
      <c r="I243" s="362">
        <v>7</v>
      </c>
      <c r="J243" s="971"/>
      <c r="K243" s="229"/>
      <c r="L243" s="277"/>
      <c r="M243" s="353"/>
    </row>
    <row r="244" spans="1:13" ht="13.5" thickBot="1" x14ac:dyDescent="0.25">
      <c r="A244" s="214" t="s">
        <v>2</v>
      </c>
      <c r="B244" s="845"/>
      <c r="C244" s="294">
        <v>4</v>
      </c>
      <c r="D244" s="518">
        <v>3</v>
      </c>
      <c r="E244" s="307">
        <v>2</v>
      </c>
      <c r="F244" s="233">
        <v>1</v>
      </c>
      <c r="G244" s="233">
        <v>1</v>
      </c>
      <c r="H244" s="307">
        <v>2</v>
      </c>
      <c r="I244" s="518">
        <v>3</v>
      </c>
      <c r="J244" s="972"/>
      <c r="K244" s="319"/>
      <c r="L244" s="277"/>
      <c r="M244" s="353"/>
    </row>
    <row r="245" spans="1:13" x14ac:dyDescent="0.2">
      <c r="A245" s="278" t="s">
        <v>3</v>
      </c>
      <c r="B245" s="831"/>
      <c r="C245" s="237">
        <v>1925</v>
      </c>
      <c r="D245" s="238">
        <v>1925</v>
      </c>
      <c r="E245" s="238">
        <v>1925</v>
      </c>
      <c r="F245" s="239">
        <v>1925</v>
      </c>
      <c r="G245" s="237">
        <v>1925</v>
      </c>
      <c r="H245" s="238">
        <v>1925</v>
      </c>
      <c r="I245" s="308">
        <v>1925</v>
      </c>
      <c r="J245" s="557">
        <v>1925</v>
      </c>
      <c r="L245" s="277"/>
      <c r="M245" s="353"/>
    </row>
    <row r="246" spans="1:13" x14ac:dyDescent="0.2">
      <c r="A246" s="280" t="s">
        <v>6</v>
      </c>
      <c r="B246" s="832"/>
      <c r="C246" s="242">
        <v>2038</v>
      </c>
      <c r="D246" s="243">
        <v>1970</v>
      </c>
      <c r="E246" s="243">
        <v>1969</v>
      </c>
      <c r="F246" s="244">
        <v>1892</v>
      </c>
      <c r="G246" s="242">
        <v>1973</v>
      </c>
      <c r="H246" s="243">
        <v>1939</v>
      </c>
      <c r="I246" s="281">
        <v>2077</v>
      </c>
      <c r="J246" s="318">
        <v>1980</v>
      </c>
      <c r="K246" s="406"/>
      <c r="L246" s="399"/>
      <c r="M246" s="399"/>
    </row>
    <row r="247" spans="1:13" x14ac:dyDescent="0.2">
      <c r="A247" s="214" t="s">
        <v>7</v>
      </c>
      <c r="B247" s="829"/>
      <c r="C247" s="245">
        <v>81.5</v>
      </c>
      <c r="D247" s="246">
        <v>93.1</v>
      </c>
      <c r="E247" s="246">
        <v>86.5</v>
      </c>
      <c r="F247" s="247">
        <v>80</v>
      </c>
      <c r="G247" s="245">
        <v>83.3</v>
      </c>
      <c r="H247" s="246">
        <v>91.4</v>
      </c>
      <c r="I247" s="282">
        <v>71.099999999999994</v>
      </c>
      <c r="J247" s="283">
        <v>84.4</v>
      </c>
      <c r="K247" s="554"/>
      <c r="L247" s="399"/>
      <c r="M247" s="399"/>
    </row>
    <row r="248" spans="1:13" x14ac:dyDescent="0.2">
      <c r="A248" s="214" t="s">
        <v>8</v>
      </c>
      <c r="B248" s="829"/>
      <c r="C248" s="249">
        <v>7.6999999999999999E-2</v>
      </c>
      <c r="D248" s="250">
        <v>5.2999999999999999E-2</v>
      </c>
      <c r="E248" s="250">
        <v>6.5000000000000002E-2</v>
      </c>
      <c r="F248" s="251">
        <v>8.3000000000000004E-2</v>
      </c>
      <c r="G248" s="249">
        <v>7.1999999999999995E-2</v>
      </c>
      <c r="H248" s="250">
        <v>6.6000000000000003E-2</v>
      </c>
      <c r="I248" s="284">
        <v>0.09</v>
      </c>
      <c r="J248" s="558">
        <v>7.4999999999999997E-2</v>
      </c>
      <c r="L248" s="382"/>
    </row>
    <row r="249" spans="1:13" ht="13.5" thickBot="1" x14ac:dyDescent="0.25">
      <c r="A249" s="280" t="s">
        <v>1</v>
      </c>
      <c r="B249" s="855"/>
      <c r="C249" s="495">
        <f t="shared" ref="C249:J249" si="47">C246/C245*100-100</f>
        <v>5.8701298701298725</v>
      </c>
      <c r="D249" s="496">
        <f t="shared" si="47"/>
        <v>2.3376623376623229</v>
      </c>
      <c r="E249" s="496">
        <f t="shared" si="47"/>
        <v>2.2857142857142918</v>
      </c>
      <c r="F249" s="497">
        <f t="shared" si="47"/>
        <v>-1.7142857142857082</v>
      </c>
      <c r="G249" s="495">
        <f t="shared" si="47"/>
        <v>2.4935064935065014</v>
      </c>
      <c r="H249" s="496">
        <f t="shared" si="47"/>
        <v>0.72727272727273373</v>
      </c>
      <c r="I249" s="555">
        <f t="shared" si="47"/>
        <v>7.8961038961038952</v>
      </c>
      <c r="J249" s="316">
        <f t="shared" si="47"/>
        <v>2.857142857142847</v>
      </c>
      <c r="K249" s="528"/>
      <c r="L249" s="287"/>
    </row>
    <row r="250" spans="1:13" ht="13.5" thickBot="1" x14ac:dyDescent="0.25">
      <c r="A250" s="214" t="s">
        <v>27</v>
      </c>
      <c r="B250" s="835"/>
      <c r="C250" s="529">
        <f t="shared" ref="C250:J250" si="48">C246-C231</f>
        <v>84</v>
      </c>
      <c r="D250" s="530">
        <f t="shared" si="48"/>
        <v>74</v>
      </c>
      <c r="E250" s="530">
        <f t="shared" si="48"/>
        <v>107</v>
      </c>
      <c r="F250" s="531">
        <f t="shared" si="48"/>
        <v>48</v>
      </c>
      <c r="G250" s="529">
        <f t="shared" si="48"/>
        <v>173</v>
      </c>
      <c r="H250" s="530">
        <f t="shared" si="48"/>
        <v>96</v>
      </c>
      <c r="I250" s="556">
        <f t="shared" si="48"/>
        <v>43</v>
      </c>
      <c r="J250" s="288">
        <f t="shared" si="48"/>
        <v>84</v>
      </c>
      <c r="K250" s="265" t="s">
        <v>56</v>
      </c>
      <c r="L250" s="290">
        <f>J236-J251</f>
        <v>12</v>
      </c>
      <c r="M250" s="266">
        <f>L250/J236</f>
        <v>3.5252643948296123E-3</v>
      </c>
    </row>
    <row r="251" spans="1:13" x14ac:dyDescent="0.2">
      <c r="A251" s="267" t="s">
        <v>51</v>
      </c>
      <c r="B251" s="835"/>
      <c r="C251" s="261">
        <v>368</v>
      </c>
      <c r="D251" s="262">
        <v>771</v>
      </c>
      <c r="E251" s="262">
        <v>496</v>
      </c>
      <c r="F251" s="312">
        <v>254</v>
      </c>
      <c r="G251" s="261">
        <v>242</v>
      </c>
      <c r="H251" s="262">
        <v>743</v>
      </c>
      <c r="I251" s="263">
        <v>518</v>
      </c>
      <c r="J251" s="371">
        <f>SUM(C251:I251)</f>
        <v>3392</v>
      </c>
      <c r="K251" s="200" t="s">
        <v>57</v>
      </c>
      <c r="L251" s="200">
        <v>83.1</v>
      </c>
    </row>
    <row r="252" spans="1:13" x14ac:dyDescent="0.2">
      <c r="A252" s="267" t="s">
        <v>28</v>
      </c>
      <c r="B252" s="835"/>
      <c r="C252" s="218">
        <v>86</v>
      </c>
      <c r="D252" s="269">
        <v>89</v>
      </c>
      <c r="E252" s="269">
        <v>91.5</v>
      </c>
      <c r="F252" s="311">
        <v>93.5</v>
      </c>
      <c r="G252" s="218">
        <v>90.5</v>
      </c>
      <c r="H252" s="269">
        <v>89.5</v>
      </c>
      <c r="I252" s="219">
        <v>86</v>
      </c>
      <c r="J252" s="331"/>
      <c r="K252" s="200" t="s">
        <v>26</v>
      </c>
      <c r="L252" s="200">
        <f>L251-L236</f>
        <v>7.0599999999999881</v>
      </c>
      <c r="M252" s="228"/>
    </row>
    <row r="253" spans="1:13" ht="13.5" thickBot="1" x14ac:dyDescent="0.25">
      <c r="A253" s="268" t="s">
        <v>26</v>
      </c>
      <c r="B253" s="836"/>
      <c r="C253" s="220">
        <f>(C252-C237)</f>
        <v>6</v>
      </c>
      <c r="D253" s="221">
        <f t="shared" ref="D253:I253" si="49">(D252-D237)</f>
        <v>6.5</v>
      </c>
      <c r="E253" s="221">
        <f t="shared" si="49"/>
        <v>6.5</v>
      </c>
      <c r="F253" s="323">
        <f t="shared" si="49"/>
        <v>6.5</v>
      </c>
      <c r="G253" s="220">
        <f t="shared" si="49"/>
        <v>6</v>
      </c>
      <c r="H253" s="221">
        <f t="shared" si="49"/>
        <v>6.5</v>
      </c>
      <c r="I253" s="226">
        <f t="shared" si="49"/>
        <v>6</v>
      </c>
      <c r="J253" s="333"/>
    </row>
    <row r="255" spans="1:13" ht="13.5" thickBot="1" x14ac:dyDescent="0.25"/>
    <row r="256" spans="1:13" ht="13.5" thickBot="1" x14ac:dyDescent="0.25">
      <c r="A256" s="272" t="s">
        <v>162</v>
      </c>
      <c r="B256" s="844"/>
      <c r="C256" s="935" t="s">
        <v>50</v>
      </c>
      <c r="D256" s="935"/>
      <c r="E256" s="935"/>
      <c r="F256" s="935"/>
      <c r="G256" s="935"/>
      <c r="H256" s="935"/>
      <c r="I256" s="935"/>
      <c r="J256" s="932" t="s">
        <v>0</v>
      </c>
      <c r="K256" s="213">
        <v>252</v>
      </c>
    </row>
    <row r="257" spans="1:25" x14ac:dyDescent="0.2">
      <c r="A257" s="214" t="s">
        <v>54</v>
      </c>
      <c r="B257" s="830"/>
      <c r="C257" s="356">
        <v>1</v>
      </c>
      <c r="D257" s="357">
        <v>2</v>
      </c>
      <c r="E257" s="357">
        <v>3</v>
      </c>
      <c r="F257" s="362">
        <v>4</v>
      </c>
      <c r="G257" s="356">
        <v>5</v>
      </c>
      <c r="H257" s="357">
        <v>6</v>
      </c>
      <c r="I257" s="362">
        <v>7</v>
      </c>
      <c r="J257" s="971"/>
      <c r="K257" s="229"/>
      <c r="L257" s="277"/>
      <c r="M257" s="353"/>
    </row>
    <row r="258" spans="1:25" ht="13.5" thickBot="1" x14ac:dyDescent="0.25">
      <c r="A258" s="214" t="s">
        <v>2</v>
      </c>
      <c r="B258" s="845"/>
      <c r="C258" s="294">
        <v>4</v>
      </c>
      <c r="D258" s="518">
        <v>3</v>
      </c>
      <c r="E258" s="307">
        <v>2</v>
      </c>
      <c r="F258" s="233">
        <v>1</v>
      </c>
      <c r="G258" s="233">
        <v>1</v>
      </c>
      <c r="H258" s="307">
        <v>2</v>
      </c>
      <c r="I258" s="518">
        <v>3</v>
      </c>
      <c r="J258" s="972"/>
      <c r="K258" s="319"/>
      <c r="L258" s="277"/>
      <c r="M258" s="353"/>
    </row>
    <row r="259" spans="1:25" x14ac:dyDescent="0.2">
      <c r="A259" s="278" t="s">
        <v>3</v>
      </c>
      <c r="B259" s="831"/>
      <c r="C259" s="237">
        <v>2070</v>
      </c>
      <c r="D259" s="238">
        <v>2070</v>
      </c>
      <c r="E259" s="238">
        <v>2070</v>
      </c>
      <c r="F259" s="239">
        <v>2070</v>
      </c>
      <c r="G259" s="237">
        <v>2070</v>
      </c>
      <c r="H259" s="238">
        <v>2070</v>
      </c>
      <c r="I259" s="308">
        <v>2070</v>
      </c>
      <c r="J259" s="557">
        <v>2070</v>
      </c>
      <c r="L259" s="277"/>
      <c r="M259" s="353"/>
    </row>
    <row r="260" spans="1:25" x14ac:dyDescent="0.2">
      <c r="A260" s="280" t="s">
        <v>6</v>
      </c>
      <c r="B260" s="832"/>
      <c r="C260" s="242">
        <v>2184</v>
      </c>
      <c r="D260" s="243">
        <v>2164</v>
      </c>
      <c r="E260" s="243">
        <v>2125</v>
      </c>
      <c r="F260" s="244">
        <v>2007</v>
      </c>
      <c r="G260" s="242">
        <v>2104</v>
      </c>
      <c r="H260" s="243">
        <v>2127</v>
      </c>
      <c r="I260" s="281">
        <v>2208</v>
      </c>
      <c r="J260" s="318">
        <v>2143</v>
      </c>
      <c r="K260" s="406"/>
      <c r="L260" s="399"/>
      <c r="M260" s="399"/>
    </row>
    <row r="261" spans="1:25" x14ac:dyDescent="0.2">
      <c r="A261" s="214" t="s">
        <v>7</v>
      </c>
      <c r="B261" s="829"/>
      <c r="C261" s="245">
        <v>77.8</v>
      </c>
      <c r="D261" s="246">
        <v>93.1</v>
      </c>
      <c r="E261" s="246">
        <v>97.3</v>
      </c>
      <c r="F261" s="247">
        <v>73.7</v>
      </c>
      <c r="G261" s="245">
        <v>83.3</v>
      </c>
      <c r="H261" s="246">
        <v>92.7</v>
      </c>
      <c r="I261" s="282">
        <v>71.099999999999994</v>
      </c>
      <c r="J261" s="283">
        <v>85.3</v>
      </c>
      <c r="K261" s="554"/>
      <c r="L261" s="399"/>
      <c r="M261" s="399"/>
    </row>
    <row r="262" spans="1:25" x14ac:dyDescent="0.2">
      <c r="A262" s="214" t="s">
        <v>8</v>
      </c>
      <c r="B262" s="829"/>
      <c r="C262" s="249">
        <v>8.1000000000000003E-2</v>
      </c>
      <c r="D262" s="250">
        <v>5.7000000000000002E-2</v>
      </c>
      <c r="E262" s="250">
        <v>0.04</v>
      </c>
      <c r="F262" s="251">
        <v>7.9000000000000001E-2</v>
      </c>
      <c r="G262" s="249">
        <v>8.1000000000000003E-2</v>
      </c>
      <c r="H262" s="250">
        <v>6.2E-2</v>
      </c>
      <c r="I262" s="284">
        <v>0.1</v>
      </c>
      <c r="J262" s="558">
        <v>7.3999999999999996E-2</v>
      </c>
      <c r="L262" s="382"/>
    </row>
    <row r="263" spans="1:25" ht="13.5" thickBot="1" x14ac:dyDescent="0.25">
      <c r="A263" s="280" t="s">
        <v>1</v>
      </c>
      <c r="B263" s="855"/>
      <c r="C263" s="495">
        <f t="shared" ref="C263:J263" si="50">C260/C259*100-100</f>
        <v>5.5072463768115938</v>
      </c>
      <c r="D263" s="496">
        <f t="shared" si="50"/>
        <v>4.5410628019323553</v>
      </c>
      <c r="E263" s="496">
        <f t="shared" si="50"/>
        <v>2.6570048309178702</v>
      </c>
      <c r="F263" s="497">
        <f t="shared" si="50"/>
        <v>-3.0434782608695627</v>
      </c>
      <c r="G263" s="495">
        <f t="shared" si="50"/>
        <v>1.6425120772946826</v>
      </c>
      <c r="H263" s="496">
        <f t="shared" si="50"/>
        <v>2.7536231884057969</v>
      </c>
      <c r="I263" s="555">
        <f t="shared" si="50"/>
        <v>6.6666666666666714</v>
      </c>
      <c r="J263" s="316">
        <f t="shared" si="50"/>
        <v>3.526570048309182</v>
      </c>
      <c r="K263" s="528"/>
      <c r="L263" s="287"/>
    </row>
    <row r="264" spans="1:25" ht="13.5" thickBot="1" x14ac:dyDescent="0.25">
      <c r="A264" s="214" t="s">
        <v>27</v>
      </c>
      <c r="B264" s="835"/>
      <c r="C264" s="529">
        <f t="shared" ref="C264:J264" si="51">C260-C246</f>
        <v>146</v>
      </c>
      <c r="D264" s="530">
        <f t="shared" si="51"/>
        <v>194</v>
      </c>
      <c r="E264" s="530">
        <f t="shared" si="51"/>
        <v>156</v>
      </c>
      <c r="F264" s="531">
        <f t="shared" si="51"/>
        <v>115</v>
      </c>
      <c r="G264" s="529">
        <f t="shared" si="51"/>
        <v>131</v>
      </c>
      <c r="H264" s="530">
        <f t="shared" si="51"/>
        <v>188</v>
      </c>
      <c r="I264" s="556">
        <f t="shared" si="51"/>
        <v>131</v>
      </c>
      <c r="J264" s="288">
        <f t="shared" si="51"/>
        <v>163</v>
      </c>
      <c r="K264" s="265" t="s">
        <v>56</v>
      </c>
      <c r="L264" s="290">
        <f>J251-J265</f>
        <v>7</v>
      </c>
      <c r="M264" s="266">
        <f>L264/J251</f>
        <v>2.0636792452830188E-3</v>
      </c>
    </row>
    <row r="265" spans="1:25" x14ac:dyDescent="0.2">
      <c r="A265" s="267" t="s">
        <v>51</v>
      </c>
      <c r="B265" s="835"/>
      <c r="C265" s="261">
        <v>368</v>
      </c>
      <c r="D265" s="262">
        <v>769</v>
      </c>
      <c r="E265" s="262">
        <v>495</v>
      </c>
      <c r="F265" s="312">
        <v>253</v>
      </c>
      <c r="G265" s="261">
        <v>242</v>
      </c>
      <c r="H265" s="262">
        <v>741</v>
      </c>
      <c r="I265" s="263">
        <v>517</v>
      </c>
      <c r="J265" s="371">
        <f>SUM(C265:I265)</f>
        <v>3385</v>
      </c>
      <c r="K265" s="200" t="s">
        <v>57</v>
      </c>
      <c r="L265" s="200">
        <v>89.31</v>
      </c>
    </row>
    <row r="266" spans="1:25" x14ac:dyDescent="0.2">
      <c r="A266" s="267" t="s">
        <v>28</v>
      </c>
      <c r="B266" s="835"/>
      <c r="C266" s="218">
        <v>92</v>
      </c>
      <c r="D266" s="269">
        <v>95</v>
      </c>
      <c r="E266" s="269">
        <v>98</v>
      </c>
      <c r="F266" s="311">
        <v>100</v>
      </c>
      <c r="G266" s="218">
        <v>97</v>
      </c>
      <c r="H266" s="269">
        <v>96</v>
      </c>
      <c r="I266" s="219">
        <v>92.5</v>
      </c>
      <c r="J266" s="331"/>
      <c r="K266" s="200" t="s">
        <v>26</v>
      </c>
      <c r="L266" s="200">
        <f>L265-L251</f>
        <v>6.210000000000008</v>
      </c>
      <c r="M266" s="228"/>
    </row>
    <row r="267" spans="1:25" ht="13.5" thickBot="1" x14ac:dyDescent="0.25">
      <c r="A267" s="268" t="s">
        <v>26</v>
      </c>
      <c r="B267" s="836"/>
      <c r="C267" s="220">
        <f t="shared" ref="C267:I267" si="52">(C266-C252)</f>
        <v>6</v>
      </c>
      <c r="D267" s="221">
        <f t="shared" si="52"/>
        <v>6</v>
      </c>
      <c r="E267" s="221">
        <f t="shared" si="52"/>
        <v>6.5</v>
      </c>
      <c r="F267" s="323">
        <f t="shared" si="52"/>
        <v>6.5</v>
      </c>
      <c r="G267" s="220">
        <f t="shared" si="52"/>
        <v>6.5</v>
      </c>
      <c r="H267" s="221">
        <f t="shared" si="52"/>
        <v>6.5</v>
      </c>
      <c r="I267" s="226">
        <f t="shared" si="52"/>
        <v>6.5</v>
      </c>
      <c r="J267" s="333"/>
    </row>
    <row r="269" spans="1:25" ht="13.5" hidden="1" thickBot="1" x14ac:dyDescent="0.25"/>
    <row r="270" spans="1:25" ht="13.5" hidden="1" thickBot="1" x14ac:dyDescent="0.25">
      <c r="A270" s="272" t="s">
        <v>163</v>
      </c>
      <c r="B270" s="844"/>
      <c r="C270" s="935" t="s">
        <v>50</v>
      </c>
      <c r="D270" s="935"/>
      <c r="E270" s="935"/>
      <c r="F270" s="935"/>
      <c r="G270" s="935"/>
      <c r="H270" s="935"/>
      <c r="I270" s="935"/>
      <c r="J270" s="932" t="s">
        <v>0</v>
      </c>
      <c r="K270" s="213">
        <v>251</v>
      </c>
      <c r="N270" s="272" t="s">
        <v>163</v>
      </c>
      <c r="O270" s="935" t="s">
        <v>50</v>
      </c>
      <c r="P270" s="935"/>
      <c r="Q270" s="935"/>
      <c r="R270" s="935"/>
      <c r="S270" s="935"/>
      <c r="T270" s="935"/>
      <c r="U270" s="935"/>
      <c r="V270" s="932" t="s">
        <v>0</v>
      </c>
      <c r="W270" s="213">
        <v>257</v>
      </c>
    </row>
    <row r="271" spans="1:25" hidden="1" x14ac:dyDescent="0.2">
      <c r="A271" s="214" t="s">
        <v>54</v>
      </c>
      <c r="B271" s="830"/>
      <c r="C271" s="356">
        <v>1</v>
      </c>
      <c r="D271" s="357">
        <v>2</v>
      </c>
      <c r="E271" s="357">
        <v>3</v>
      </c>
      <c r="F271" s="362">
        <v>4</v>
      </c>
      <c r="G271" s="356">
        <v>5</v>
      </c>
      <c r="H271" s="357">
        <v>6</v>
      </c>
      <c r="I271" s="362">
        <v>7</v>
      </c>
      <c r="J271" s="971"/>
      <c r="K271" s="229"/>
      <c r="L271" s="277"/>
      <c r="M271" s="353"/>
      <c r="N271" s="214" t="s">
        <v>54</v>
      </c>
      <c r="O271" s="356">
        <v>1</v>
      </c>
      <c r="P271" s="357">
        <v>2</v>
      </c>
      <c r="Q271" s="357">
        <v>3</v>
      </c>
      <c r="R271" s="362">
        <v>4</v>
      </c>
      <c r="S271" s="356">
        <v>5</v>
      </c>
      <c r="T271" s="357">
        <v>6</v>
      </c>
      <c r="U271" s="362">
        <v>7</v>
      </c>
      <c r="V271" s="971"/>
      <c r="W271" s="229"/>
      <c r="X271" s="277"/>
      <c r="Y271" s="353"/>
    </row>
    <row r="272" spans="1:25" ht="13.5" hidden="1" thickBot="1" x14ac:dyDescent="0.25">
      <c r="A272" s="214" t="s">
        <v>2</v>
      </c>
      <c r="B272" s="845"/>
      <c r="C272" s="294">
        <v>4</v>
      </c>
      <c r="D272" s="518">
        <v>3</v>
      </c>
      <c r="E272" s="307">
        <v>2</v>
      </c>
      <c r="F272" s="233">
        <v>1</v>
      </c>
      <c r="G272" s="233">
        <v>1</v>
      </c>
      <c r="H272" s="307">
        <v>2</v>
      </c>
      <c r="I272" s="518">
        <v>3</v>
      </c>
      <c r="J272" s="972"/>
      <c r="K272" s="319"/>
      <c r="L272" s="277"/>
      <c r="M272" s="353"/>
      <c r="N272" s="214" t="s">
        <v>2</v>
      </c>
      <c r="O272" s="294">
        <v>4</v>
      </c>
      <c r="P272" s="518">
        <v>3</v>
      </c>
      <c r="Q272" s="307">
        <v>2</v>
      </c>
      <c r="R272" s="233">
        <v>1</v>
      </c>
      <c r="S272" s="233">
        <v>1</v>
      </c>
      <c r="T272" s="307">
        <v>2</v>
      </c>
      <c r="U272" s="518">
        <v>3</v>
      </c>
      <c r="V272" s="972"/>
      <c r="W272" s="319"/>
      <c r="X272" s="277"/>
      <c r="Y272" s="353"/>
    </row>
    <row r="273" spans="1:25" hidden="1" x14ac:dyDescent="0.2">
      <c r="A273" s="278" t="s">
        <v>3</v>
      </c>
      <c r="B273" s="831"/>
      <c r="C273" s="237">
        <v>2220</v>
      </c>
      <c r="D273" s="238">
        <v>2220</v>
      </c>
      <c r="E273" s="238">
        <v>2220</v>
      </c>
      <c r="F273" s="239">
        <v>2220</v>
      </c>
      <c r="G273" s="237">
        <v>2220</v>
      </c>
      <c r="H273" s="238">
        <v>2220</v>
      </c>
      <c r="I273" s="308">
        <v>2220</v>
      </c>
      <c r="J273" s="557">
        <v>2220</v>
      </c>
      <c r="L273" s="277"/>
      <c r="M273" s="353"/>
      <c r="N273" s="278" t="s">
        <v>3</v>
      </c>
      <c r="O273" s="237">
        <v>2220</v>
      </c>
      <c r="P273" s="238">
        <v>2220</v>
      </c>
      <c r="Q273" s="238">
        <v>2220</v>
      </c>
      <c r="R273" s="239">
        <v>2220</v>
      </c>
      <c r="S273" s="237">
        <v>2220</v>
      </c>
      <c r="T273" s="238">
        <v>2220</v>
      </c>
      <c r="U273" s="308">
        <v>2220</v>
      </c>
      <c r="V273" s="557">
        <v>2220</v>
      </c>
      <c r="X273" s="277"/>
      <c r="Y273" s="353"/>
    </row>
    <row r="274" spans="1:25" hidden="1" x14ac:dyDescent="0.2">
      <c r="A274" s="280" t="s">
        <v>6</v>
      </c>
      <c r="B274" s="832"/>
      <c r="C274" s="242">
        <v>2217</v>
      </c>
      <c r="D274" s="243">
        <v>2247</v>
      </c>
      <c r="E274" s="243">
        <v>2168</v>
      </c>
      <c r="F274" s="244">
        <v>2169</v>
      </c>
      <c r="G274" s="242">
        <v>2195</v>
      </c>
      <c r="H274" s="243">
        <v>2164</v>
      </c>
      <c r="I274" s="281">
        <v>2187</v>
      </c>
      <c r="J274" s="318">
        <v>2195</v>
      </c>
      <c r="K274" s="406"/>
      <c r="L274" s="399"/>
      <c r="M274" s="399"/>
      <c r="N274" s="280" t="s">
        <v>6</v>
      </c>
      <c r="O274" s="242">
        <v>2368</v>
      </c>
      <c r="P274" s="243">
        <v>2361</v>
      </c>
      <c r="Q274" s="243">
        <v>2406</v>
      </c>
      <c r="R274" s="244">
        <v>2266</v>
      </c>
      <c r="S274" s="242">
        <v>2237</v>
      </c>
      <c r="T274" s="243">
        <v>2317</v>
      </c>
      <c r="U274" s="281">
        <v>2335</v>
      </c>
      <c r="V274" s="318">
        <v>2338</v>
      </c>
      <c r="W274" s="406"/>
      <c r="X274" s="399"/>
      <c r="Y274" s="399"/>
    </row>
    <row r="275" spans="1:25" hidden="1" x14ac:dyDescent="0.2">
      <c r="A275" s="214" t="s">
        <v>7</v>
      </c>
      <c r="B275" s="829"/>
      <c r="C275" s="245">
        <v>77.8</v>
      </c>
      <c r="D275" s="246">
        <v>80.7</v>
      </c>
      <c r="E275" s="246">
        <v>89.2</v>
      </c>
      <c r="F275" s="247">
        <v>68.400000000000006</v>
      </c>
      <c r="G275" s="245">
        <v>94.4</v>
      </c>
      <c r="H275" s="246">
        <v>83.6</v>
      </c>
      <c r="I275" s="282">
        <v>76.3</v>
      </c>
      <c r="J275" s="283">
        <v>82.1</v>
      </c>
      <c r="K275" s="554"/>
      <c r="L275" s="399"/>
      <c r="M275" s="399"/>
      <c r="N275" s="214" t="s">
        <v>7</v>
      </c>
      <c r="O275" s="245">
        <v>81.5</v>
      </c>
      <c r="P275" s="246">
        <v>84.5</v>
      </c>
      <c r="Q275" s="246">
        <v>87.2</v>
      </c>
      <c r="R275" s="247">
        <v>81</v>
      </c>
      <c r="S275" s="245">
        <v>73.7</v>
      </c>
      <c r="T275" s="246">
        <v>96.4</v>
      </c>
      <c r="U275" s="282">
        <v>78.900000000000006</v>
      </c>
      <c r="V275" s="283">
        <v>84</v>
      </c>
      <c r="W275" s="554"/>
      <c r="X275" s="399"/>
      <c r="Y275" s="399"/>
    </row>
    <row r="276" spans="1:25" hidden="1" x14ac:dyDescent="0.2">
      <c r="A276" s="214" t="s">
        <v>8</v>
      </c>
      <c r="B276" s="829"/>
      <c r="C276" s="249">
        <v>9.5000000000000001E-2</v>
      </c>
      <c r="D276" s="250">
        <v>7.0000000000000007E-2</v>
      </c>
      <c r="E276" s="250">
        <v>7.1999999999999995E-2</v>
      </c>
      <c r="F276" s="251">
        <v>0.111</v>
      </c>
      <c r="G276" s="249">
        <v>5.3999999999999999E-2</v>
      </c>
      <c r="H276" s="250">
        <v>7.1999999999999995E-2</v>
      </c>
      <c r="I276" s="284">
        <v>0.09</v>
      </c>
      <c r="J276" s="558">
        <v>0.08</v>
      </c>
      <c r="L276" s="382"/>
      <c r="N276" s="214" t="s">
        <v>8</v>
      </c>
      <c r="O276" s="249">
        <v>6.5000000000000002E-2</v>
      </c>
      <c r="P276" s="250">
        <v>6.5000000000000002E-2</v>
      </c>
      <c r="Q276" s="250">
        <v>6.4000000000000001E-2</v>
      </c>
      <c r="R276" s="251">
        <v>0.08</v>
      </c>
      <c r="S276" s="249">
        <v>8.7999999999999995E-2</v>
      </c>
      <c r="T276" s="250">
        <v>5.5E-2</v>
      </c>
      <c r="U276" s="284">
        <v>6.6000000000000003E-2</v>
      </c>
      <c r="V276" s="558">
        <v>6.8000000000000005E-2</v>
      </c>
      <c r="X276" s="382"/>
    </row>
    <row r="277" spans="1:25" ht="13.5" hidden="1" thickBot="1" x14ac:dyDescent="0.25">
      <c r="A277" s="280" t="s">
        <v>1</v>
      </c>
      <c r="B277" s="855"/>
      <c r="C277" s="495">
        <f t="shared" ref="C277:J277" si="53">C274/C273*100-100</f>
        <v>-0.13513513513512976</v>
      </c>
      <c r="D277" s="496">
        <f t="shared" si="53"/>
        <v>1.2162162162162105</v>
      </c>
      <c r="E277" s="496">
        <f t="shared" si="53"/>
        <v>-2.3423423423423344</v>
      </c>
      <c r="F277" s="497">
        <f t="shared" si="53"/>
        <v>-2.2972972972972912</v>
      </c>
      <c r="G277" s="495">
        <f t="shared" si="53"/>
        <v>-1.1261261261261239</v>
      </c>
      <c r="H277" s="496">
        <f t="shared" si="53"/>
        <v>-2.5225225225225216</v>
      </c>
      <c r="I277" s="555">
        <f t="shared" si="53"/>
        <v>-1.4864864864864842</v>
      </c>
      <c r="J277" s="316">
        <f t="shared" si="53"/>
        <v>-1.1261261261261239</v>
      </c>
      <c r="K277" s="559" t="s">
        <v>164</v>
      </c>
      <c r="L277" s="560"/>
      <c r="N277" s="280" t="s">
        <v>1</v>
      </c>
      <c r="O277" s="495">
        <f t="shared" ref="O277:V277" si="54">O274/O273*100-100</f>
        <v>6.6666666666666714</v>
      </c>
      <c r="P277" s="496">
        <f t="shared" si="54"/>
        <v>6.3513513513513402</v>
      </c>
      <c r="Q277" s="496">
        <f t="shared" si="54"/>
        <v>8.3783783783783861</v>
      </c>
      <c r="R277" s="497">
        <f t="shared" si="54"/>
        <v>2.0720720720720749</v>
      </c>
      <c r="S277" s="495">
        <f t="shared" si="54"/>
        <v>0.76576576576576372</v>
      </c>
      <c r="T277" s="496">
        <f t="shared" si="54"/>
        <v>4.3693693693693803</v>
      </c>
      <c r="U277" s="555">
        <f t="shared" si="54"/>
        <v>5.1801801801801872</v>
      </c>
      <c r="V277" s="316">
        <f t="shared" si="54"/>
        <v>5.3153153153153028</v>
      </c>
      <c r="W277" s="528"/>
    </row>
    <row r="278" spans="1:25" ht="13.5" hidden="1" thickBot="1" x14ac:dyDescent="0.25">
      <c r="A278" s="214" t="s">
        <v>27</v>
      </c>
      <c r="B278" s="835"/>
      <c r="C278" s="529">
        <f t="shared" ref="C278:J278" si="55">C274-C260</f>
        <v>33</v>
      </c>
      <c r="D278" s="530">
        <f t="shared" si="55"/>
        <v>83</v>
      </c>
      <c r="E278" s="530">
        <f t="shared" si="55"/>
        <v>43</v>
      </c>
      <c r="F278" s="531">
        <f t="shared" si="55"/>
        <v>162</v>
      </c>
      <c r="G278" s="529">
        <f t="shared" si="55"/>
        <v>91</v>
      </c>
      <c r="H278" s="530">
        <f t="shared" si="55"/>
        <v>37</v>
      </c>
      <c r="I278" s="556">
        <f t="shared" si="55"/>
        <v>-21</v>
      </c>
      <c r="J278" s="288">
        <f t="shared" si="55"/>
        <v>52</v>
      </c>
      <c r="K278" s="265" t="s">
        <v>56</v>
      </c>
      <c r="L278" s="290">
        <f>J265-J279</f>
        <v>6</v>
      </c>
      <c r="M278" s="266">
        <f>L278/J265</f>
        <v>1.7725258493353029E-3</v>
      </c>
      <c r="N278" s="214" t="s">
        <v>27</v>
      </c>
      <c r="O278" s="529">
        <f>O274-C260</f>
        <v>184</v>
      </c>
      <c r="P278" s="530">
        <f t="shared" ref="P278:V278" si="56">P274-D260</f>
        <v>197</v>
      </c>
      <c r="Q278" s="530">
        <f t="shared" si="56"/>
        <v>281</v>
      </c>
      <c r="R278" s="531">
        <f t="shared" si="56"/>
        <v>259</v>
      </c>
      <c r="S278" s="529">
        <f t="shared" si="56"/>
        <v>133</v>
      </c>
      <c r="T278" s="530">
        <f t="shared" si="56"/>
        <v>190</v>
      </c>
      <c r="U278" s="556">
        <f t="shared" si="56"/>
        <v>127</v>
      </c>
      <c r="V278" s="288">
        <f t="shared" si="56"/>
        <v>195</v>
      </c>
      <c r="W278" s="265" t="s">
        <v>56</v>
      </c>
      <c r="X278" s="290">
        <f>J265-V279</f>
        <v>6</v>
      </c>
      <c r="Y278" s="266">
        <f>X278/J265</f>
        <v>1.7725258493353029E-3</v>
      </c>
    </row>
    <row r="279" spans="1:25" hidden="1" x14ac:dyDescent="0.2">
      <c r="A279" s="267" t="s">
        <v>51</v>
      </c>
      <c r="B279" s="835"/>
      <c r="C279" s="261">
        <v>367</v>
      </c>
      <c r="D279" s="262">
        <v>769</v>
      </c>
      <c r="E279" s="262">
        <v>494</v>
      </c>
      <c r="F279" s="312">
        <v>253</v>
      </c>
      <c r="G279" s="261">
        <v>241</v>
      </c>
      <c r="H279" s="262">
        <v>741</v>
      </c>
      <c r="I279" s="263">
        <v>514</v>
      </c>
      <c r="J279" s="371">
        <f>SUM(C279:I279)</f>
        <v>3379</v>
      </c>
      <c r="K279" s="200" t="s">
        <v>57</v>
      </c>
      <c r="L279" s="200">
        <v>95.64</v>
      </c>
      <c r="N279" s="267" t="s">
        <v>51</v>
      </c>
      <c r="O279" s="261">
        <v>367</v>
      </c>
      <c r="P279" s="262">
        <v>769</v>
      </c>
      <c r="Q279" s="262">
        <v>494</v>
      </c>
      <c r="R279" s="312">
        <v>253</v>
      </c>
      <c r="S279" s="261">
        <v>241</v>
      </c>
      <c r="T279" s="262">
        <v>741</v>
      </c>
      <c r="U279" s="263">
        <v>514</v>
      </c>
      <c r="V279" s="371">
        <f>SUM(O279:U279)</f>
        <v>3379</v>
      </c>
      <c r="W279" s="200" t="s">
        <v>57</v>
      </c>
      <c r="X279" s="200">
        <v>95.64</v>
      </c>
    </row>
    <row r="280" spans="1:25" hidden="1" x14ac:dyDescent="0.2">
      <c r="A280" s="267" t="s">
        <v>28</v>
      </c>
      <c r="B280" s="835"/>
      <c r="C280" s="218">
        <v>98.5</v>
      </c>
      <c r="D280" s="269">
        <v>101.5</v>
      </c>
      <c r="E280" s="269">
        <v>104.5</v>
      </c>
      <c r="F280" s="311">
        <v>106.5</v>
      </c>
      <c r="G280" s="218">
        <v>103.5</v>
      </c>
      <c r="H280" s="269">
        <v>102.5</v>
      </c>
      <c r="I280" s="219">
        <v>99</v>
      </c>
      <c r="J280" s="331"/>
      <c r="K280" s="200" t="s">
        <v>26</v>
      </c>
      <c r="L280" s="200">
        <f>L279-L265</f>
        <v>6.3299999999999983</v>
      </c>
      <c r="M280" s="228"/>
      <c r="N280" s="267" t="s">
        <v>28</v>
      </c>
      <c r="O280" s="218">
        <v>98.5</v>
      </c>
      <c r="P280" s="269">
        <v>101.5</v>
      </c>
      <c r="Q280" s="269">
        <v>104.5</v>
      </c>
      <c r="R280" s="311">
        <v>106.5</v>
      </c>
      <c r="S280" s="218">
        <v>103.5</v>
      </c>
      <c r="T280" s="269">
        <v>102.5</v>
      </c>
      <c r="U280" s="219">
        <v>99</v>
      </c>
      <c r="V280" s="331"/>
      <c r="W280" s="200" t="s">
        <v>26</v>
      </c>
      <c r="X280" s="200">
        <f>X279-L265</f>
        <v>6.3299999999999983</v>
      </c>
      <c r="Y280" s="228"/>
    </row>
    <row r="281" spans="1:25" ht="13.5" hidden="1" thickBot="1" x14ac:dyDescent="0.25">
      <c r="A281" s="268" t="s">
        <v>26</v>
      </c>
      <c r="B281" s="836"/>
      <c r="C281" s="220">
        <f t="shared" ref="C281" si="57">(C280-C266)</f>
        <v>6.5</v>
      </c>
      <c r="D281" s="221">
        <f t="shared" ref="D281" si="58">(D280-D266)</f>
        <v>6.5</v>
      </c>
      <c r="E281" s="221">
        <f t="shared" ref="E281" si="59">(E280-E266)</f>
        <v>6.5</v>
      </c>
      <c r="F281" s="323">
        <f t="shared" ref="F281" si="60">(F280-F266)</f>
        <v>6.5</v>
      </c>
      <c r="G281" s="220">
        <f t="shared" ref="G281" si="61">(G280-G266)</f>
        <v>6.5</v>
      </c>
      <c r="H281" s="221">
        <f t="shared" ref="H281" si="62">(H280-H266)</f>
        <v>6.5</v>
      </c>
      <c r="I281" s="226">
        <f t="shared" ref="I281" si="63">(I280-I266)</f>
        <v>6.5</v>
      </c>
      <c r="J281" s="333"/>
      <c r="N281" s="268" t="s">
        <v>26</v>
      </c>
      <c r="O281" s="220">
        <f>(O280-C266)</f>
        <v>6.5</v>
      </c>
      <c r="P281" s="221">
        <f t="shared" ref="P281:U281" si="64">(P280-D266)</f>
        <v>6.5</v>
      </c>
      <c r="Q281" s="221">
        <f t="shared" si="64"/>
        <v>6.5</v>
      </c>
      <c r="R281" s="323">
        <f t="shared" si="64"/>
        <v>6.5</v>
      </c>
      <c r="S281" s="220">
        <f t="shared" si="64"/>
        <v>6.5</v>
      </c>
      <c r="T281" s="221">
        <f t="shared" si="64"/>
        <v>6.5</v>
      </c>
      <c r="U281" s="226">
        <f t="shared" si="64"/>
        <v>6.5</v>
      </c>
      <c r="V281" s="333"/>
    </row>
    <row r="282" spans="1:25" hidden="1" x14ac:dyDescent="0.2">
      <c r="A282" s="229"/>
      <c r="B282" s="229"/>
      <c r="C282" s="215"/>
      <c r="D282" s="215"/>
      <c r="E282" s="215"/>
      <c r="F282" s="215"/>
      <c r="G282" s="215"/>
      <c r="H282" s="215"/>
      <c r="I282" s="215"/>
      <c r="N282" s="229"/>
      <c r="O282" s="215"/>
      <c r="P282" s="215"/>
      <c r="Q282" s="215"/>
      <c r="R282" s="215"/>
      <c r="S282" s="215"/>
      <c r="T282" s="215"/>
      <c r="U282" s="215"/>
    </row>
    <row r="283" spans="1:25" ht="13.5" thickBot="1" x14ac:dyDescent="0.25"/>
    <row r="284" spans="1:25" ht="13.5" thickBot="1" x14ac:dyDescent="0.25">
      <c r="A284" s="272" t="s">
        <v>166</v>
      </c>
      <c r="B284" s="844"/>
      <c r="C284" s="935" t="s">
        <v>50</v>
      </c>
      <c r="D284" s="935"/>
      <c r="E284" s="935"/>
      <c r="F284" s="935"/>
      <c r="G284" s="935"/>
      <c r="H284" s="935"/>
      <c r="I284" s="935"/>
      <c r="J284" s="932" t="s">
        <v>0</v>
      </c>
      <c r="K284" s="213">
        <v>257</v>
      </c>
    </row>
    <row r="285" spans="1:25" x14ac:dyDescent="0.2">
      <c r="A285" s="214" t="s">
        <v>54</v>
      </c>
      <c r="B285" s="830"/>
      <c r="C285" s="356">
        <v>1</v>
      </c>
      <c r="D285" s="357">
        <v>2</v>
      </c>
      <c r="E285" s="357">
        <v>3</v>
      </c>
      <c r="F285" s="362">
        <v>4</v>
      </c>
      <c r="G285" s="356">
        <v>5</v>
      </c>
      <c r="H285" s="357">
        <v>6</v>
      </c>
      <c r="I285" s="362">
        <v>7</v>
      </c>
      <c r="J285" s="971"/>
      <c r="K285" s="229"/>
      <c r="L285" s="277"/>
      <c r="M285" s="353"/>
    </row>
    <row r="286" spans="1:25" ht="13.5" thickBot="1" x14ac:dyDescent="0.25">
      <c r="A286" s="214" t="s">
        <v>2</v>
      </c>
      <c r="B286" s="845"/>
      <c r="C286" s="294">
        <v>4</v>
      </c>
      <c r="D286" s="518">
        <v>3</v>
      </c>
      <c r="E286" s="307">
        <v>2</v>
      </c>
      <c r="F286" s="233">
        <v>1</v>
      </c>
      <c r="G286" s="233">
        <v>1</v>
      </c>
      <c r="H286" s="307">
        <v>2</v>
      </c>
      <c r="I286" s="518">
        <v>3</v>
      </c>
      <c r="J286" s="972"/>
      <c r="K286" s="319"/>
      <c r="L286" s="277"/>
      <c r="M286" s="353"/>
    </row>
    <row r="287" spans="1:25" x14ac:dyDescent="0.2">
      <c r="A287" s="278" t="s">
        <v>3</v>
      </c>
      <c r="B287" s="831"/>
      <c r="C287" s="237">
        <v>2243.6</v>
      </c>
      <c r="D287" s="237">
        <v>2243.6</v>
      </c>
      <c r="E287" s="237">
        <v>2243.6</v>
      </c>
      <c r="F287" s="237">
        <v>2243.6</v>
      </c>
      <c r="G287" s="237">
        <v>2243.6</v>
      </c>
      <c r="H287" s="237">
        <v>2243.6</v>
      </c>
      <c r="I287" s="237">
        <v>2243.6</v>
      </c>
      <c r="J287" s="237">
        <v>2243.6</v>
      </c>
      <c r="L287" s="277"/>
      <c r="M287" s="353"/>
    </row>
    <row r="288" spans="1:25" x14ac:dyDescent="0.2">
      <c r="A288" s="280" t="s">
        <v>6</v>
      </c>
      <c r="B288" s="832"/>
      <c r="C288" s="242">
        <v>2368</v>
      </c>
      <c r="D288" s="243">
        <v>2361</v>
      </c>
      <c r="E288" s="243">
        <v>2406</v>
      </c>
      <c r="F288" s="244">
        <v>2266</v>
      </c>
      <c r="G288" s="242">
        <v>2237</v>
      </c>
      <c r="H288" s="243">
        <v>2317</v>
      </c>
      <c r="I288" s="281">
        <v>2335</v>
      </c>
      <c r="J288" s="318">
        <v>2338</v>
      </c>
      <c r="K288" s="406"/>
      <c r="L288" s="399"/>
      <c r="M288" s="399"/>
    </row>
    <row r="289" spans="1:13" x14ac:dyDescent="0.2">
      <c r="A289" s="214" t="s">
        <v>7</v>
      </c>
      <c r="B289" s="829"/>
      <c r="C289" s="245">
        <v>81.5</v>
      </c>
      <c r="D289" s="246">
        <v>84.5</v>
      </c>
      <c r="E289" s="246">
        <v>87.2</v>
      </c>
      <c r="F289" s="247">
        <v>81</v>
      </c>
      <c r="G289" s="245">
        <v>73.7</v>
      </c>
      <c r="H289" s="246">
        <v>96.4</v>
      </c>
      <c r="I289" s="282">
        <v>78.900000000000006</v>
      </c>
      <c r="J289" s="283">
        <v>84</v>
      </c>
      <c r="K289" s="554"/>
      <c r="L289" s="399"/>
      <c r="M289" s="399"/>
    </row>
    <row r="290" spans="1:13" x14ac:dyDescent="0.2">
      <c r="A290" s="214" t="s">
        <v>8</v>
      </c>
      <c r="B290" s="829"/>
      <c r="C290" s="249">
        <v>6.5000000000000002E-2</v>
      </c>
      <c r="D290" s="250">
        <v>6.5000000000000002E-2</v>
      </c>
      <c r="E290" s="250">
        <v>6.4000000000000001E-2</v>
      </c>
      <c r="F290" s="251">
        <v>0.08</v>
      </c>
      <c r="G290" s="249">
        <v>8.7999999999999995E-2</v>
      </c>
      <c r="H290" s="250">
        <v>5.5E-2</v>
      </c>
      <c r="I290" s="284">
        <v>6.6000000000000003E-2</v>
      </c>
      <c r="J290" s="558">
        <v>6.8000000000000005E-2</v>
      </c>
      <c r="L290" s="382"/>
    </row>
    <row r="291" spans="1:13" ht="13.5" thickBot="1" x14ac:dyDescent="0.25">
      <c r="A291" s="280" t="s">
        <v>1</v>
      </c>
      <c r="B291" s="855"/>
      <c r="C291" s="495">
        <f t="shared" ref="C291:I291" si="65">C288/C287*100-100</f>
        <v>5.5446603672669141</v>
      </c>
      <c r="D291" s="496">
        <f t="shared" si="65"/>
        <v>5.232661793546086</v>
      </c>
      <c r="E291" s="496">
        <f t="shared" si="65"/>
        <v>7.2383669103226964</v>
      </c>
      <c r="F291" s="497">
        <f t="shared" si="65"/>
        <v>0.99839543590658764</v>
      </c>
      <c r="G291" s="495">
        <f t="shared" si="65"/>
        <v>-0.29417008379390097</v>
      </c>
      <c r="H291" s="496">
        <f t="shared" si="65"/>
        <v>3.2715279015867367</v>
      </c>
      <c r="I291" s="555">
        <f t="shared" si="65"/>
        <v>4.0738099482973809</v>
      </c>
      <c r="J291" s="316">
        <f>J288/J287*100-100</f>
        <v>4.2075236227491644</v>
      </c>
      <c r="K291" s="528"/>
    </row>
    <row r="292" spans="1:13" ht="13.5" thickBot="1" x14ac:dyDescent="0.25">
      <c r="A292" s="214" t="s">
        <v>27</v>
      </c>
      <c r="B292" s="835"/>
      <c r="C292" s="529">
        <f>C288-C260</f>
        <v>184</v>
      </c>
      <c r="D292" s="529">
        <f t="shared" ref="D292:J292" si="66">D288-D260</f>
        <v>197</v>
      </c>
      <c r="E292" s="529">
        <f t="shared" si="66"/>
        <v>281</v>
      </c>
      <c r="F292" s="529">
        <f t="shared" si="66"/>
        <v>259</v>
      </c>
      <c r="G292" s="529">
        <f t="shared" si="66"/>
        <v>133</v>
      </c>
      <c r="H292" s="529">
        <f t="shared" si="66"/>
        <v>190</v>
      </c>
      <c r="I292" s="529">
        <f t="shared" si="66"/>
        <v>127</v>
      </c>
      <c r="J292" s="529">
        <f t="shared" si="66"/>
        <v>195</v>
      </c>
      <c r="K292" s="265" t="s">
        <v>56</v>
      </c>
      <c r="L292" s="290">
        <f>J265-J293</f>
        <v>6</v>
      </c>
      <c r="M292" s="266">
        <f>L292/J265</f>
        <v>1.7725258493353029E-3</v>
      </c>
    </row>
    <row r="293" spans="1:13" x14ac:dyDescent="0.2">
      <c r="A293" s="267" t="s">
        <v>51</v>
      </c>
      <c r="B293" s="835"/>
      <c r="C293" s="261">
        <v>367</v>
      </c>
      <c r="D293" s="262">
        <v>769</v>
      </c>
      <c r="E293" s="262">
        <v>494</v>
      </c>
      <c r="F293" s="312">
        <v>253</v>
      </c>
      <c r="G293" s="261">
        <v>241</v>
      </c>
      <c r="H293" s="262">
        <v>741</v>
      </c>
      <c r="I293" s="263">
        <v>514</v>
      </c>
      <c r="J293" s="371">
        <f>SUM(C293:I293)</f>
        <v>3379</v>
      </c>
      <c r="K293" s="200" t="s">
        <v>57</v>
      </c>
      <c r="L293" s="200">
        <v>95.64</v>
      </c>
    </row>
    <row r="294" spans="1:13" x14ac:dyDescent="0.2">
      <c r="A294" s="267" t="s">
        <v>28</v>
      </c>
      <c r="B294" s="835"/>
      <c r="C294" s="218">
        <v>98.5</v>
      </c>
      <c r="D294" s="269">
        <v>101.5</v>
      </c>
      <c r="E294" s="269">
        <v>104.5</v>
      </c>
      <c r="F294" s="311">
        <v>106.5</v>
      </c>
      <c r="G294" s="218">
        <v>103.5</v>
      </c>
      <c r="H294" s="269">
        <v>102.5</v>
      </c>
      <c r="I294" s="219">
        <v>99</v>
      </c>
      <c r="J294" s="331"/>
      <c r="K294" s="200" t="s">
        <v>26</v>
      </c>
      <c r="L294" s="200">
        <f>L293-L265</f>
        <v>6.3299999999999983</v>
      </c>
      <c r="M294" s="228"/>
    </row>
    <row r="295" spans="1:13" ht="13.5" thickBot="1" x14ac:dyDescent="0.25">
      <c r="A295" s="268" t="s">
        <v>26</v>
      </c>
      <c r="B295" s="836"/>
      <c r="C295" s="220">
        <f>(C294-C266)</f>
        <v>6.5</v>
      </c>
      <c r="D295" s="220">
        <f t="shared" ref="D295:I295" si="67">(D294-D266)</f>
        <v>6.5</v>
      </c>
      <c r="E295" s="220">
        <f t="shared" si="67"/>
        <v>6.5</v>
      </c>
      <c r="F295" s="220">
        <f t="shared" si="67"/>
        <v>6.5</v>
      </c>
      <c r="G295" s="220">
        <f t="shared" si="67"/>
        <v>6.5</v>
      </c>
      <c r="H295" s="220">
        <f t="shared" si="67"/>
        <v>6.5</v>
      </c>
      <c r="I295" s="220">
        <f t="shared" si="67"/>
        <v>6.5</v>
      </c>
      <c r="J295" s="333"/>
    </row>
    <row r="297" spans="1:13" ht="13.5" thickBot="1" x14ac:dyDescent="0.25"/>
    <row r="298" spans="1:13" ht="13.5" thickBot="1" x14ac:dyDescent="0.25">
      <c r="A298" s="272" t="s">
        <v>165</v>
      </c>
      <c r="B298" s="230"/>
      <c r="C298" s="921" t="s">
        <v>50</v>
      </c>
      <c r="D298" s="919"/>
      <c r="E298" s="919"/>
      <c r="F298" s="919"/>
      <c r="G298" s="919"/>
      <c r="H298" s="919"/>
      <c r="I298" s="920"/>
      <c r="J298" s="932" t="s">
        <v>0</v>
      </c>
      <c r="K298" s="213">
        <v>256</v>
      </c>
    </row>
    <row r="299" spans="1:13" x14ac:dyDescent="0.2">
      <c r="A299" s="214" t="s">
        <v>54</v>
      </c>
      <c r="B299" s="830"/>
      <c r="C299" s="356">
        <v>1</v>
      </c>
      <c r="D299" s="357">
        <v>2</v>
      </c>
      <c r="E299" s="357">
        <v>3</v>
      </c>
      <c r="F299" s="362">
        <v>4</v>
      </c>
      <c r="G299" s="356">
        <v>5</v>
      </c>
      <c r="H299" s="357">
        <v>6</v>
      </c>
      <c r="I299" s="362">
        <v>7</v>
      </c>
      <c r="J299" s="1001"/>
      <c r="K299" s="229"/>
      <c r="L299" s="277"/>
      <c r="M299" s="353"/>
    </row>
    <row r="300" spans="1:13" ht="13.5" thickBot="1" x14ac:dyDescent="0.25">
      <c r="A300" s="214" t="s">
        <v>2</v>
      </c>
      <c r="B300" s="845"/>
      <c r="C300" s="294">
        <v>4</v>
      </c>
      <c r="D300" s="518">
        <v>3</v>
      </c>
      <c r="E300" s="307">
        <v>2</v>
      </c>
      <c r="F300" s="233">
        <v>1</v>
      </c>
      <c r="G300" s="233">
        <v>1</v>
      </c>
      <c r="H300" s="307">
        <v>2</v>
      </c>
      <c r="I300" s="518">
        <v>3</v>
      </c>
      <c r="J300" s="1002"/>
      <c r="K300" s="319"/>
      <c r="L300" s="277"/>
      <c r="M300" s="353"/>
    </row>
    <row r="301" spans="1:13" x14ac:dyDescent="0.2">
      <c r="A301" s="278" t="s">
        <v>3</v>
      </c>
      <c r="B301" s="831"/>
      <c r="C301" s="237">
        <v>2385</v>
      </c>
      <c r="D301" s="238">
        <v>2385</v>
      </c>
      <c r="E301" s="238">
        <v>2385</v>
      </c>
      <c r="F301" s="239">
        <v>2385</v>
      </c>
      <c r="G301" s="237">
        <v>2385</v>
      </c>
      <c r="H301" s="238">
        <v>2385</v>
      </c>
      <c r="I301" s="308">
        <v>2385</v>
      </c>
      <c r="J301" s="557">
        <v>2385</v>
      </c>
      <c r="L301" s="277"/>
      <c r="M301" s="353"/>
    </row>
    <row r="302" spans="1:13" x14ac:dyDescent="0.2">
      <c r="A302" s="280" t="s">
        <v>6</v>
      </c>
      <c r="B302" s="832"/>
      <c r="C302" s="242">
        <v>2721</v>
      </c>
      <c r="D302" s="243">
        <v>2508</v>
      </c>
      <c r="E302" s="243">
        <v>2583</v>
      </c>
      <c r="F302" s="244">
        <v>2336</v>
      </c>
      <c r="G302" s="242">
        <v>2260</v>
      </c>
      <c r="H302" s="243">
        <v>2463</v>
      </c>
      <c r="I302" s="281">
        <v>2673</v>
      </c>
      <c r="J302" s="318">
        <v>2524</v>
      </c>
      <c r="K302" s="406"/>
      <c r="L302" s="399"/>
      <c r="M302" s="399"/>
    </row>
    <row r="303" spans="1:13" x14ac:dyDescent="0.2">
      <c r="A303" s="214" t="s">
        <v>7</v>
      </c>
      <c r="B303" s="829"/>
      <c r="C303" s="245">
        <v>89.3</v>
      </c>
      <c r="D303" s="246">
        <v>93</v>
      </c>
      <c r="E303" s="246">
        <v>97.1</v>
      </c>
      <c r="F303" s="247">
        <v>100</v>
      </c>
      <c r="G303" s="245">
        <v>100</v>
      </c>
      <c r="H303" s="246">
        <v>98.1</v>
      </c>
      <c r="I303" s="282">
        <v>97.5</v>
      </c>
      <c r="J303" s="283">
        <v>86.7</v>
      </c>
      <c r="K303" s="554"/>
      <c r="L303" s="399"/>
      <c r="M303" s="399"/>
    </row>
    <row r="304" spans="1:13" x14ac:dyDescent="0.2">
      <c r="A304" s="214" t="s">
        <v>8</v>
      </c>
      <c r="B304" s="829"/>
      <c r="C304" s="249">
        <v>5.8000000000000003E-2</v>
      </c>
      <c r="D304" s="250">
        <v>4.7E-2</v>
      </c>
      <c r="E304" s="250">
        <v>3.7999999999999999E-2</v>
      </c>
      <c r="F304" s="251">
        <v>3.6999999999999998E-2</v>
      </c>
      <c r="G304" s="249">
        <v>4.2000000000000003E-2</v>
      </c>
      <c r="H304" s="250">
        <v>4.4999999999999998E-2</v>
      </c>
      <c r="I304" s="284">
        <v>5.3999999999999999E-2</v>
      </c>
      <c r="J304" s="558">
        <v>7.0000000000000007E-2</v>
      </c>
      <c r="L304" s="382"/>
    </row>
    <row r="305" spans="1:13" ht="13.5" thickBot="1" x14ac:dyDescent="0.25">
      <c r="A305" s="280" t="s">
        <v>1</v>
      </c>
      <c r="B305" s="855"/>
      <c r="C305" s="495">
        <f t="shared" ref="C305:J305" si="68">C302/C301*100-100</f>
        <v>14.088050314465406</v>
      </c>
      <c r="D305" s="496">
        <f t="shared" si="68"/>
        <v>5.1572327044025172</v>
      </c>
      <c r="E305" s="496">
        <f t="shared" si="68"/>
        <v>8.3018867924528337</v>
      </c>
      <c r="F305" s="497">
        <f t="shared" si="68"/>
        <v>-2.0545073375262035</v>
      </c>
      <c r="G305" s="495">
        <f t="shared" si="68"/>
        <v>-5.2410901467505226</v>
      </c>
      <c r="H305" s="496">
        <f t="shared" si="68"/>
        <v>3.2704402515723245</v>
      </c>
      <c r="I305" s="555">
        <f t="shared" si="68"/>
        <v>12.075471698113205</v>
      </c>
      <c r="J305" s="316">
        <f t="shared" si="68"/>
        <v>5.8280922431865889</v>
      </c>
      <c r="K305" s="528"/>
    </row>
    <row r="306" spans="1:13" ht="13.5" thickBot="1" x14ac:dyDescent="0.25">
      <c r="A306" s="214" t="s">
        <v>27</v>
      </c>
      <c r="B306" s="835"/>
      <c r="C306" s="529">
        <f t="shared" ref="C306:J306" si="69">C302-O274</f>
        <v>353</v>
      </c>
      <c r="D306" s="530">
        <f t="shared" si="69"/>
        <v>147</v>
      </c>
      <c r="E306" s="530">
        <f t="shared" si="69"/>
        <v>177</v>
      </c>
      <c r="F306" s="531">
        <f t="shared" si="69"/>
        <v>70</v>
      </c>
      <c r="G306" s="529">
        <f t="shared" si="69"/>
        <v>23</v>
      </c>
      <c r="H306" s="530">
        <f t="shared" si="69"/>
        <v>146</v>
      </c>
      <c r="I306" s="556">
        <f t="shared" si="69"/>
        <v>338</v>
      </c>
      <c r="J306" s="288">
        <f t="shared" si="69"/>
        <v>186</v>
      </c>
      <c r="K306" s="265" t="s">
        <v>56</v>
      </c>
      <c r="L306" s="290">
        <f>J279-J307</f>
        <v>21</v>
      </c>
      <c r="M306" s="266">
        <f>L306/J279</f>
        <v>6.2148564664101808E-3</v>
      </c>
    </row>
    <row r="307" spans="1:13" x14ac:dyDescent="0.2">
      <c r="A307" s="267" t="s">
        <v>51</v>
      </c>
      <c r="B307" s="835"/>
      <c r="C307" s="261">
        <v>366</v>
      </c>
      <c r="D307" s="262">
        <v>761</v>
      </c>
      <c r="E307" s="262">
        <v>367</v>
      </c>
      <c r="F307" s="312">
        <v>376</v>
      </c>
      <c r="G307" s="261">
        <v>238</v>
      </c>
      <c r="H307" s="262">
        <v>709</v>
      </c>
      <c r="I307" s="263">
        <v>541</v>
      </c>
      <c r="J307" s="371">
        <f>SUM(C307:I307)</f>
        <v>3358</v>
      </c>
      <c r="K307" s="200" t="s">
        <v>57</v>
      </c>
      <c r="L307" s="200">
        <v>102.52</v>
      </c>
    </row>
    <row r="308" spans="1:13" x14ac:dyDescent="0.2">
      <c r="A308" s="267" t="s">
        <v>28</v>
      </c>
      <c r="B308" s="835"/>
      <c r="C308" s="218">
        <v>103</v>
      </c>
      <c r="D308" s="269">
        <v>106.5</v>
      </c>
      <c r="E308" s="269">
        <v>109</v>
      </c>
      <c r="F308" s="311">
        <v>111.5</v>
      </c>
      <c r="G308" s="218">
        <v>109</v>
      </c>
      <c r="H308" s="269">
        <v>107.5</v>
      </c>
      <c r="I308" s="219">
        <v>103.5</v>
      </c>
      <c r="J308" s="331"/>
      <c r="K308" s="200" t="s">
        <v>26</v>
      </c>
      <c r="L308" s="200">
        <f>L307-L279</f>
        <v>6.8799999999999955</v>
      </c>
      <c r="M308" s="228"/>
    </row>
    <row r="309" spans="1:13" ht="13.5" thickBot="1" x14ac:dyDescent="0.25">
      <c r="A309" s="268" t="s">
        <v>26</v>
      </c>
      <c r="B309" s="836"/>
      <c r="C309" s="220">
        <f t="shared" ref="C309:I309" si="70">(C308-O280)</f>
        <v>4.5</v>
      </c>
      <c r="D309" s="221">
        <f t="shared" si="70"/>
        <v>5</v>
      </c>
      <c r="E309" s="221">
        <f t="shared" si="70"/>
        <v>4.5</v>
      </c>
      <c r="F309" s="323">
        <f t="shared" si="70"/>
        <v>5</v>
      </c>
      <c r="G309" s="220">
        <f t="shared" si="70"/>
        <v>5.5</v>
      </c>
      <c r="H309" s="221">
        <f t="shared" si="70"/>
        <v>5</v>
      </c>
      <c r="I309" s="226">
        <f t="shared" si="70"/>
        <v>4.5</v>
      </c>
      <c r="J309" s="333"/>
    </row>
    <row r="311" spans="1:13" ht="13.5" thickBot="1" x14ac:dyDescent="0.25"/>
    <row r="312" spans="1:13" ht="13.5" thickBot="1" x14ac:dyDescent="0.25">
      <c r="A312" s="272" t="s">
        <v>167</v>
      </c>
      <c r="B312" s="844"/>
      <c r="C312" s="935" t="s">
        <v>50</v>
      </c>
      <c r="D312" s="935"/>
      <c r="E312" s="935"/>
      <c r="F312" s="935"/>
      <c r="G312" s="935"/>
      <c r="H312" s="935"/>
      <c r="I312" s="935"/>
      <c r="J312" s="932" t="s">
        <v>0</v>
      </c>
      <c r="K312" s="213">
        <v>250</v>
      </c>
    </row>
    <row r="313" spans="1:13" x14ac:dyDescent="0.2">
      <c r="A313" s="214" t="s">
        <v>54</v>
      </c>
      <c r="B313" s="830"/>
      <c r="C313" s="356">
        <v>1</v>
      </c>
      <c r="D313" s="357">
        <v>2</v>
      </c>
      <c r="E313" s="357">
        <v>3</v>
      </c>
      <c r="F313" s="362">
        <v>4</v>
      </c>
      <c r="G313" s="356">
        <v>5</v>
      </c>
      <c r="H313" s="357">
        <v>6</v>
      </c>
      <c r="I313" s="362">
        <v>7</v>
      </c>
      <c r="J313" s="971"/>
      <c r="K313" s="229"/>
      <c r="L313" s="277"/>
      <c r="M313" s="353"/>
    </row>
    <row r="314" spans="1:13" ht="13.5" thickBot="1" x14ac:dyDescent="0.25">
      <c r="A314" s="214" t="s">
        <v>2</v>
      </c>
      <c r="B314" s="845"/>
      <c r="C314" s="294">
        <v>4</v>
      </c>
      <c r="D314" s="518">
        <v>3</v>
      </c>
      <c r="E314" s="307">
        <v>2</v>
      </c>
      <c r="F314" s="233">
        <v>1</v>
      </c>
      <c r="G314" s="233">
        <v>1</v>
      </c>
      <c r="H314" s="307">
        <v>2</v>
      </c>
      <c r="I314" s="518">
        <v>3</v>
      </c>
      <c r="J314" s="972"/>
      <c r="K314" s="319"/>
      <c r="L314" s="277"/>
      <c r="M314" s="353"/>
    </row>
    <row r="315" spans="1:13" x14ac:dyDescent="0.2">
      <c r="A315" s="278" t="s">
        <v>3</v>
      </c>
      <c r="B315" s="831"/>
      <c r="C315" s="237">
        <v>2565</v>
      </c>
      <c r="D315" s="238">
        <v>2565</v>
      </c>
      <c r="E315" s="238">
        <v>2565</v>
      </c>
      <c r="F315" s="239">
        <v>2565</v>
      </c>
      <c r="G315" s="237">
        <v>2565</v>
      </c>
      <c r="H315" s="238">
        <v>2565</v>
      </c>
      <c r="I315" s="308">
        <v>2565</v>
      </c>
      <c r="J315" s="557">
        <v>2565</v>
      </c>
      <c r="L315" s="277"/>
      <c r="M315" s="353"/>
    </row>
    <row r="316" spans="1:13" x14ac:dyDescent="0.2">
      <c r="A316" s="280" t="s">
        <v>6</v>
      </c>
      <c r="B316" s="832"/>
      <c r="C316" s="242">
        <v>2898</v>
      </c>
      <c r="D316" s="243">
        <v>2675</v>
      </c>
      <c r="E316" s="243">
        <v>2651</v>
      </c>
      <c r="F316" s="244">
        <v>2553</v>
      </c>
      <c r="G316" s="242">
        <v>2464</v>
      </c>
      <c r="H316" s="243">
        <v>2617</v>
      </c>
      <c r="I316" s="281">
        <v>2860</v>
      </c>
      <c r="J316" s="318">
        <v>2688</v>
      </c>
      <c r="K316" s="406"/>
      <c r="L316" s="399"/>
      <c r="M316" s="399"/>
    </row>
    <row r="317" spans="1:13" x14ac:dyDescent="0.2">
      <c r="A317" s="214" t="s">
        <v>7</v>
      </c>
      <c r="B317" s="829"/>
      <c r="C317" s="245">
        <v>96.3</v>
      </c>
      <c r="D317" s="246">
        <v>92.9</v>
      </c>
      <c r="E317" s="246">
        <v>100</v>
      </c>
      <c r="F317" s="247">
        <v>96.4</v>
      </c>
      <c r="G317" s="245">
        <v>100</v>
      </c>
      <c r="H317" s="246">
        <v>100</v>
      </c>
      <c r="I317" s="282">
        <v>81.400000000000006</v>
      </c>
      <c r="J317" s="283">
        <v>86.4</v>
      </c>
      <c r="K317" s="554"/>
      <c r="L317" s="399"/>
      <c r="M317" s="399"/>
    </row>
    <row r="318" spans="1:13" x14ac:dyDescent="0.2">
      <c r="A318" s="214" t="s">
        <v>8</v>
      </c>
      <c r="B318" s="829"/>
      <c r="C318" s="249">
        <v>4.5999999999999999E-2</v>
      </c>
      <c r="D318" s="250">
        <v>5.5E-2</v>
      </c>
      <c r="E318" s="250">
        <v>4.8000000000000001E-2</v>
      </c>
      <c r="F318" s="251">
        <v>5.0999999999999997E-2</v>
      </c>
      <c r="G318" s="249">
        <v>4.3999999999999997E-2</v>
      </c>
      <c r="H318" s="250">
        <v>4.5999999999999999E-2</v>
      </c>
      <c r="I318" s="284">
        <v>7.3999999999999996E-2</v>
      </c>
      <c r="J318" s="558">
        <v>7.2999999999999995E-2</v>
      </c>
      <c r="L318" s="382"/>
    </row>
    <row r="319" spans="1:13" ht="13.5" thickBot="1" x14ac:dyDescent="0.25">
      <c r="A319" s="280" t="s">
        <v>1</v>
      </c>
      <c r="B319" s="855"/>
      <c r="C319" s="495">
        <f t="shared" ref="C319:J319" si="71">C316/C315*100-100</f>
        <v>12.982456140350877</v>
      </c>
      <c r="D319" s="496">
        <f t="shared" si="71"/>
        <v>4.2884990253411388</v>
      </c>
      <c r="E319" s="496">
        <f t="shared" si="71"/>
        <v>3.3528265107212434</v>
      </c>
      <c r="F319" s="497">
        <f t="shared" si="71"/>
        <v>-0.46783625730994061</v>
      </c>
      <c r="G319" s="495">
        <f t="shared" si="71"/>
        <v>-3.9376218323586727</v>
      </c>
      <c r="H319" s="496">
        <f t="shared" si="71"/>
        <v>2.0272904483430949</v>
      </c>
      <c r="I319" s="555">
        <f t="shared" si="71"/>
        <v>11.500974658869396</v>
      </c>
      <c r="J319" s="316">
        <f t="shared" si="71"/>
        <v>4.795321637426909</v>
      </c>
      <c r="K319" s="528"/>
    </row>
    <row r="320" spans="1:13" ht="13.5" thickBot="1" x14ac:dyDescent="0.25">
      <c r="A320" s="214" t="s">
        <v>27</v>
      </c>
      <c r="B320" s="835"/>
      <c r="C320" s="529">
        <f t="shared" ref="C320:J320" si="72">C316-C302</f>
        <v>177</v>
      </c>
      <c r="D320" s="530">
        <f t="shared" si="72"/>
        <v>167</v>
      </c>
      <c r="E320" s="530">
        <f t="shared" si="72"/>
        <v>68</v>
      </c>
      <c r="F320" s="531">
        <f t="shared" si="72"/>
        <v>217</v>
      </c>
      <c r="G320" s="529">
        <f t="shared" si="72"/>
        <v>204</v>
      </c>
      <c r="H320" s="530">
        <f t="shared" si="72"/>
        <v>154</v>
      </c>
      <c r="I320" s="556">
        <f t="shared" si="72"/>
        <v>187</v>
      </c>
      <c r="J320" s="288">
        <f t="shared" si="72"/>
        <v>164</v>
      </c>
      <c r="K320" s="265" t="s">
        <v>56</v>
      </c>
      <c r="L320" s="290">
        <f>J307-J321</f>
        <v>20</v>
      </c>
      <c r="M320" s="266">
        <f>L320/J307</f>
        <v>5.9559261465157833E-3</v>
      </c>
    </row>
    <row r="321" spans="1:13" x14ac:dyDescent="0.2">
      <c r="A321" s="267" t="s">
        <v>51</v>
      </c>
      <c r="B321" s="835"/>
      <c r="C321" s="261">
        <v>365</v>
      </c>
      <c r="D321" s="262">
        <v>757</v>
      </c>
      <c r="E321" s="262">
        <v>366</v>
      </c>
      <c r="F321" s="312">
        <v>373</v>
      </c>
      <c r="G321" s="261">
        <v>237</v>
      </c>
      <c r="H321" s="262">
        <v>702</v>
      </c>
      <c r="I321" s="263">
        <v>538</v>
      </c>
      <c r="J321" s="371">
        <f>SUM(C321:I321)</f>
        <v>3338</v>
      </c>
      <c r="K321" s="200" t="s">
        <v>57</v>
      </c>
      <c r="L321" s="200">
        <v>107.37</v>
      </c>
    </row>
    <row r="322" spans="1:13" x14ac:dyDescent="0.2">
      <c r="A322" s="267" t="s">
        <v>28</v>
      </c>
      <c r="B322" s="835"/>
      <c r="C322" s="218">
        <v>107.5</v>
      </c>
      <c r="D322" s="269">
        <v>111.5</v>
      </c>
      <c r="E322" s="269">
        <v>114</v>
      </c>
      <c r="F322" s="311">
        <v>116</v>
      </c>
      <c r="G322" s="218">
        <v>114</v>
      </c>
      <c r="H322" s="269">
        <v>112.5</v>
      </c>
      <c r="I322" s="219">
        <v>108</v>
      </c>
      <c r="J322" s="331"/>
      <c r="K322" s="200" t="s">
        <v>26</v>
      </c>
      <c r="L322" s="200">
        <f>L321-L307</f>
        <v>4.8500000000000085</v>
      </c>
      <c r="M322" s="228"/>
    </row>
    <row r="323" spans="1:13" ht="13.5" thickBot="1" x14ac:dyDescent="0.25">
      <c r="A323" s="268" t="s">
        <v>26</v>
      </c>
      <c r="B323" s="836"/>
      <c r="C323" s="220">
        <f t="shared" ref="C323:I323" si="73">(C322-C308)</f>
        <v>4.5</v>
      </c>
      <c r="D323" s="221">
        <f t="shared" si="73"/>
        <v>5</v>
      </c>
      <c r="E323" s="221">
        <f t="shared" si="73"/>
        <v>5</v>
      </c>
      <c r="F323" s="323">
        <f t="shared" si="73"/>
        <v>4.5</v>
      </c>
      <c r="G323" s="220">
        <f t="shared" si="73"/>
        <v>5</v>
      </c>
      <c r="H323" s="221">
        <f t="shared" si="73"/>
        <v>5</v>
      </c>
      <c r="I323" s="226">
        <f t="shared" si="73"/>
        <v>4.5</v>
      </c>
      <c r="J323" s="333"/>
    </row>
    <row r="325" spans="1:13" ht="13.5" thickBot="1" x14ac:dyDescent="0.25"/>
    <row r="326" spans="1:13" ht="13.5" thickBot="1" x14ac:dyDescent="0.25">
      <c r="A326" s="272" t="s">
        <v>168</v>
      </c>
      <c r="B326" s="844"/>
      <c r="C326" s="935" t="s">
        <v>50</v>
      </c>
      <c r="D326" s="935"/>
      <c r="E326" s="935"/>
      <c r="F326" s="935"/>
      <c r="G326" s="935"/>
      <c r="H326" s="935"/>
      <c r="I326" s="935"/>
      <c r="J326" s="932" t="s">
        <v>0</v>
      </c>
      <c r="K326" s="213">
        <v>249</v>
      </c>
    </row>
    <row r="327" spans="1:13" x14ac:dyDescent="0.2">
      <c r="A327" s="214" t="s">
        <v>54</v>
      </c>
      <c r="B327" s="830"/>
      <c r="C327" s="356">
        <v>1</v>
      </c>
      <c r="D327" s="357">
        <v>2</v>
      </c>
      <c r="E327" s="357">
        <v>3</v>
      </c>
      <c r="F327" s="362">
        <v>4</v>
      </c>
      <c r="G327" s="356">
        <v>5</v>
      </c>
      <c r="H327" s="357">
        <v>6</v>
      </c>
      <c r="I327" s="362">
        <v>7</v>
      </c>
      <c r="J327" s="971"/>
      <c r="K327" s="229"/>
      <c r="L327" s="277"/>
      <c r="M327" s="353"/>
    </row>
    <row r="328" spans="1:13" ht="13.5" thickBot="1" x14ac:dyDescent="0.25">
      <c r="A328" s="214" t="s">
        <v>2</v>
      </c>
      <c r="B328" s="845"/>
      <c r="C328" s="294">
        <v>4</v>
      </c>
      <c r="D328" s="518">
        <v>3</v>
      </c>
      <c r="E328" s="307">
        <v>2</v>
      </c>
      <c r="F328" s="233">
        <v>1</v>
      </c>
      <c r="G328" s="233">
        <v>1</v>
      </c>
      <c r="H328" s="307">
        <v>2</v>
      </c>
      <c r="I328" s="518">
        <v>3</v>
      </c>
      <c r="J328" s="972"/>
      <c r="K328" s="319"/>
      <c r="L328" s="277"/>
      <c r="M328" s="353"/>
    </row>
    <row r="329" spans="1:13" x14ac:dyDescent="0.2">
      <c r="A329" s="278" t="s">
        <v>3</v>
      </c>
      <c r="B329" s="831"/>
      <c r="C329" s="237">
        <v>2740</v>
      </c>
      <c r="D329" s="238">
        <v>2740</v>
      </c>
      <c r="E329" s="238">
        <v>2740</v>
      </c>
      <c r="F329" s="239">
        <v>2740</v>
      </c>
      <c r="G329" s="237">
        <v>2740</v>
      </c>
      <c r="H329" s="238">
        <v>2740</v>
      </c>
      <c r="I329" s="308">
        <v>2740</v>
      </c>
      <c r="J329" s="557">
        <v>2740</v>
      </c>
      <c r="L329" s="277"/>
      <c r="M329" s="353"/>
    </row>
    <row r="330" spans="1:13" x14ac:dyDescent="0.2">
      <c r="A330" s="280" t="s">
        <v>6</v>
      </c>
      <c r="B330" s="832"/>
      <c r="C330" s="242">
        <v>3021</v>
      </c>
      <c r="D330" s="243">
        <v>2822</v>
      </c>
      <c r="E330" s="243">
        <v>2884</v>
      </c>
      <c r="F330" s="244">
        <v>2763</v>
      </c>
      <c r="G330" s="242">
        <v>2677</v>
      </c>
      <c r="H330" s="243">
        <v>2804</v>
      </c>
      <c r="I330" s="281">
        <v>2935</v>
      </c>
      <c r="J330" s="318">
        <v>2848</v>
      </c>
      <c r="K330" s="406"/>
      <c r="L330" s="399"/>
      <c r="M330" s="399"/>
    </row>
    <row r="331" spans="1:13" x14ac:dyDescent="0.2">
      <c r="A331" s="214" t="s">
        <v>7</v>
      </c>
      <c r="B331" s="829"/>
      <c r="C331" s="245">
        <v>100</v>
      </c>
      <c r="D331" s="246">
        <v>93</v>
      </c>
      <c r="E331" s="246">
        <v>85.2</v>
      </c>
      <c r="F331" s="247">
        <v>86.2</v>
      </c>
      <c r="G331" s="245">
        <v>94.1</v>
      </c>
      <c r="H331" s="246">
        <v>86.5</v>
      </c>
      <c r="I331" s="282">
        <v>92.5</v>
      </c>
      <c r="J331" s="283">
        <v>85.1</v>
      </c>
      <c r="K331" s="554"/>
      <c r="L331" s="399"/>
      <c r="M331" s="399"/>
    </row>
    <row r="332" spans="1:13" x14ac:dyDescent="0.2">
      <c r="A332" s="214" t="s">
        <v>8</v>
      </c>
      <c r="B332" s="829"/>
      <c r="C332" s="249">
        <v>5.0999999999999997E-2</v>
      </c>
      <c r="D332" s="250">
        <v>5.3999999999999999E-2</v>
      </c>
      <c r="E332" s="250">
        <v>8.1000000000000003E-2</v>
      </c>
      <c r="F332" s="251">
        <v>6.0999999999999999E-2</v>
      </c>
      <c r="G332" s="249">
        <v>6.7000000000000004E-2</v>
      </c>
      <c r="H332" s="250">
        <v>6.9000000000000006E-2</v>
      </c>
      <c r="I332" s="284">
        <v>5.8999999999999997E-2</v>
      </c>
      <c r="J332" s="558">
        <v>6.9000000000000006E-2</v>
      </c>
      <c r="L332" s="382"/>
    </row>
    <row r="333" spans="1:13" ht="13.5" thickBot="1" x14ac:dyDescent="0.25">
      <c r="A333" s="280" t="s">
        <v>1</v>
      </c>
      <c r="B333" s="855"/>
      <c r="C333" s="495">
        <f t="shared" ref="C333:J333" si="74">C330/C329*100-100</f>
        <v>10.255474452554751</v>
      </c>
      <c r="D333" s="496">
        <f t="shared" si="74"/>
        <v>2.9927007299270088</v>
      </c>
      <c r="E333" s="496">
        <f t="shared" si="74"/>
        <v>5.2554744525547363</v>
      </c>
      <c r="F333" s="497">
        <f t="shared" si="74"/>
        <v>0.83941605839416411</v>
      </c>
      <c r="G333" s="495">
        <f t="shared" si="74"/>
        <v>-2.299270072992698</v>
      </c>
      <c r="H333" s="496">
        <f t="shared" si="74"/>
        <v>2.3357664233576685</v>
      </c>
      <c r="I333" s="555">
        <f t="shared" si="74"/>
        <v>7.1167883211678884</v>
      </c>
      <c r="J333" s="316">
        <f t="shared" si="74"/>
        <v>3.9416058394160558</v>
      </c>
      <c r="K333" s="528"/>
    </row>
    <row r="334" spans="1:13" ht="13.5" thickBot="1" x14ac:dyDescent="0.25">
      <c r="A334" s="214" t="s">
        <v>27</v>
      </c>
      <c r="B334" s="835"/>
      <c r="C334" s="529">
        <f t="shared" ref="C334:J334" si="75">C330-C316</f>
        <v>123</v>
      </c>
      <c r="D334" s="530">
        <f t="shared" si="75"/>
        <v>147</v>
      </c>
      <c r="E334" s="530">
        <f t="shared" si="75"/>
        <v>233</v>
      </c>
      <c r="F334" s="531">
        <f t="shared" si="75"/>
        <v>210</v>
      </c>
      <c r="G334" s="529">
        <f t="shared" si="75"/>
        <v>213</v>
      </c>
      <c r="H334" s="530">
        <f t="shared" si="75"/>
        <v>187</v>
      </c>
      <c r="I334" s="556">
        <f t="shared" si="75"/>
        <v>75</v>
      </c>
      <c r="J334" s="288">
        <f t="shared" si="75"/>
        <v>160</v>
      </c>
      <c r="K334" s="265" t="s">
        <v>56</v>
      </c>
      <c r="L334" s="290">
        <f>J321-J335</f>
        <v>31</v>
      </c>
      <c r="M334" s="266">
        <f>L334/J321</f>
        <v>9.286998202516477E-3</v>
      </c>
    </row>
    <row r="335" spans="1:13" x14ac:dyDescent="0.2">
      <c r="A335" s="267" t="s">
        <v>51</v>
      </c>
      <c r="B335" s="835"/>
      <c r="C335" s="261">
        <v>362</v>
      </c>
      <c r="D335" s="262">
        <v>755</v>
      </c>
      <c r="E335" s="262">
        <v>366</v>
      </c>
      <c r="F335" s="312">
        <v>373</v>
      </c>
      <c r="G335" s="261">
        <v>234</v>
      </c>
      <c r="H335" s="262">
        <v>701</v>
      </c>
      <c r="I335" s="263">
        <v>516</v>
      </c>
      <c r="J335" s="371">
        <f>SUM(C335:I335)</f>
        <v>3307</v>
      </c>
      <c r="K335" s="200" t="s">
        <v>57</v>
      </c>
      <c r="L335" s="200">
        <v>112.07</v>
      </c>
    </row>
    <row r="336" spans="1:13" x14ac:dyDescent="0.2">
      <c r="A336" s="267" t="s">
        <v>28</v>
      </c>
      <c r="B336" s="835"/>
      <c r="C336" s="218">
        <v>112.5</v>
      </c>
      <c r="D336" s="269">
        <v>116.5</v>
      </c>
      <c r="E336" s="269">
        <v>118.5</v>
      </c>
      <c r="F336" s="311">
        <v>120.5</v>
      </c>
      <c r="G336" s="218">
        <v>119</v>
      </c>
      <c r="H336" s="269">
        <v>117.5</v>
      </c>
      <c r="I336" s="219">
        <v>113</v>
      </c>
      <c r="J336" s="331"/>
      <c r="K336" s="200" t="s">
        <v>26</v>
      </c>
      <c r="L336" s="215">
        <f>L335-L321</f>
        <v>4.6999999999999886</v>
      </c>
      <c r="M336" s="228"/>
    </row>
    <row r="337" spans="1:14" ht="13.5" thickBot="1" x14ac:dyDescent="0.25">
      <c r="A337" s="268" t="s">
        <v>26</v>
      </c>
      <c r="B337" s="836"/>
      <c r="C337" s="220">
        <f t="shared" ref="C337:I337" si="76">(C336-C322)</f>
        <v>5</v>
      </c>
      <c r="D337" s="221">
        <f t="shared" si="76"/>
        <v>5</v>
      </c>
      <c r="E337" s="221">
        <f t="shared" si="76"/>
        <v>4.5</v>
      </c>
      <c r="F337" s="323">
        <f t="shared" si="76"/>
        <v>4.5</v>
      </c>
      <c r="G337" s="220">
        <f t="shared" si="76"/>
        <v>5</v>
      </c>
      <c r="H337" s="221">
        <f t="shared" si="76"/>
        <v>5</v>
      </c>
      <c r="I337" s="226">
        <f t="shared" si="76"/>
        <v>5</v>
      </c>
      <c r="J337" s="333"/>
    </row>
    <row r="339" spans="1:14" ht="13.5" thickBot="1" x14ac:dyDescent="0.25"/>
    <row r="340" spans="1:14" ht="13.5" thickBot="1" x14ac:dyDescent="0.25">
      <c r="A340" s="272" t="s">
        <v>171</v>
      </c>
      <c r="B340" s="844"/>
      <c r="C340" s="935" t="s">
        <v>50</v>
      </c>
      <c r="D340" s="935"/>
      <c r="E340" s="935"/>
      <c r="F340" s="935"/>
      <c r="G340" s="935"/>
      <c r="H340" s="935"/>
      <c r="I340" s="935"/>
      <c r="J340" s="932" t="s">
        <v>0</v>
      </c>
      <c r="K340" s="213"/>
    </row>
    <row r="341" spans="1:14" x14ac:dyDescent="0.2">
      <c r="A341" s="214" t="s">
        <v>54</v>
      </c>
      <c r="B341" s="830"/>
      <c r="C341" s="356">
        <v>1</v>
      </c>
      <c r="D341" s="357">
        <v>2</v>
      </c>
      <c r="E341" s="357">
        <v>3</v>
      </c>
      <c r="F341" s="362">
        <v>4</v>
      </c>
      <c r="G341" s="356">
        <v>5</v>
      </c>
      <c r="H341" s="357">
        <v>6</v>
      </c>
      <c r="I341" s="362">
        <v>7</v>
      </c>
      <c r="J341" s="971"/>
      <c r="K341" s="229"/>
      <c r="L341" s="277"/>
      <c r="M341" s="353"/>
    </row>
    <row r="342" spans="1:14" ht="13.5" thickBot="1" x14ac:dyDescent="0.25">
      <c r="A342" s="214" t="s">
        <v>2</v>
      </c>
      <c r="B342" s="845"/>
      <c r="C342" s="294">
        <v>4</v>
      </c>
      <c r="D342" s="518">
        <v>3</v>
      </c>
      <c r="E342" s="307">
        <v>2</v>
      </c>
      <c r="F342" s="233">
        <v>1</v>
      </c>
      <c r="G342" s="233">
        <v>1</v>
      </c>
      <c r="H342" s="307">
        <v>2</v>
      </c>
      <c r="I342" s="518">
        <v>3</v>
      </c>
      <c r="J342" s="972"/>
      <c r="K342" s="319"/>
      <c r="L342" s="277"/>
      <c r="M342" s="353"/>
    </row>
    <row r="343" spans="1:14" x14ac:dyDescent="0.2">
      <c r="A343" s="278" t="s">
        <v>3</v>
      </c>
      <c r="B343" s="831"/>
      <c r="C343" s="237">
        <v>2910</v>
      </c>
      <c r="D343" s="238">
        <v>2910</v>
      </c>
      <c r="E343" s="238">
        <v>2910</v>
      </c>
      <c r="F343" s="239">
        <v>2910</v>
      </c>
      <c r="G343" s="237">
        <v>2910</v>
      </c>
      <c r="H343" s="238">
        <v>2910</v>
      </c>
      <c r="I343" s="308">
        <v>2910</v>
      </c>
      <c r="J343" s="557">
        <v>2910</v>
      </c>
      <c r="L343" s="277"/>
      <c r="M343" s="353"/>
    </row>
    <row r="344" spans="1:14" x14ac:dyDescent="0.2">
      <c r="A344" s="280" t="s">
        <v>6</v>
      </c>
      <c r="B344" s="832"/>
      <c r="C344" s="242">
        <v>3071</v>
      </c>
      <c r="D344" s="243">
        <v>2994</v>
      </c>
      <c r="E344" s="243">
        <v>2975</v>
      </c>
      <c r="F344" s="244">
        <v>2935</v>
      </c>
      <c r="G344" s="242">
        <v>2871</v>
      </c>
      <c r="H344" s="243">
        <v>2988</v>
      </c>
      <c r="I344" s="281">
        <v>3123</v>
      </c>
      <c r="J344" s="318">
        <v>3004</v>
      </c>
      <c r="K344" s="406"/>
      <c r="L344" s="399"/>
      <c r="M344" s="399"/>
    </row>
    <row r="345" spans="1:14" x14ac:dyDescent="0.2">
      <c r="A345" s="214" t="s">
        <v>7</v>
      </c>
      <c r="B345" s="829"/>
      <c r="C345" s="245">
        <v>81.5</v>
      </c>
      <c r="D345" s="246">
        <v>84.2</v>
      </c>
      <c r="E345" s="246">
        <v>92.6</v>
      </c>
      <c r="F345" s="247">
        <v>89.3</v>
      </c>
      <c r="G345" s="245">
        <v>88.9</v>
      </c>
      <c r="H345" s="246">
        <v>86.5</v>
      </c>
      <c r="I345" s="282">
        <v>92.3</v>
      </c>
      <c r="J345" s="283">
        <v>84.3</v>
      </c>
      <c r="K345" s="554"/>
      <c r="L345" s="399"/>
      <c r="M345" s="399"/>
    </row>
    <row r="346" spans="1:14" x14ac:dyDescent="0.2">
      <c r="A346" s="214" t="s">
        <v>8</v>
      </c>
      <c r="B346" s="829"/>
      <c r="C346" s="249">
        <v>7.4999999999999997E-2</v>
      </c>
      <c r="D346" s="250">
        <v>6.9000000000000006E-2</v>
      </c>
      <c r="E346" s="250">
        <v>6.2E-2</v>
      </c>
      <c r="F346" s="251">
        <v>5.6000000000000001E-2</v>
      </c>
      <c r="G346" s="249">
        <v>6.8000000000000005E-2</v>
      </c>
      <c r="H346" s="250">
        <v>7.1999999999999995E-2</v>
      </c>
      <c r="I346" s="284">
        <v>5.6000000000000001E-2</v>
      </c>
      <c r="J346" s="558">
        <v>6.9000000000000006E-2</v>
      </c>
      <c r="L346" s="382"/>
    </row>
    <row r="347" spans="1:14" ht="13.5" thickBot="1" x14ac:dyDescent="0.25">
      <c r="A347" s="280" t="s">
        <v>1</v>
      </c>
      <c r="B347" s="855"/>
      <c r="C347" s="495">
        <f t="shared" ref="C347:J347" si="77">C344/C343*100-100</f>
        <v>5.5326460481099673</v>
      </c>
      <c r="D347" s="496">
        <f t="shared" si="77"/>
        <v>2.8865979381443196</v>
      </c>
      <c r="E347" s="496">
        <f t="shared" si="77"/>
        <v>2.2336769759450021</v>
      </c>
      <c r="F347" s="497">
        <f t="shared" si="77"/>
        <v>0.85910652920961184</v>
      </c>
      <c r="G347" s="495">
        <f t="shared" si="77"/>
        <v>-1.3402061855670127</v>
      </c>
      <c r="H347" s="496">
        <f t="shared" si="77"/>
        <v>2.6804123711340111</v>
      </c>
      <c r="I347" s="555">
        <f t="shared" si="77"/>
        <v>7.3195876288659747</v>
      </c>
      <c r="J347" s="316">
        <f t="shared" si="77"/>
        <v>3.2302405498281956</v>
      </c>
      <c r="K347" s="528"/>
    </row>
    <row r="348" spans="1:14" ht="13.5" thickBot="1" x14ac:dyDescent="0.25">
      <c r="A348" s="214" t="s">
        <v>27</v>
      </c>
      <c r="B348" s="835"/>
      <c r="C348" s="529">
        <f t="shared" ref="C348:J348" si="78">C344-C330</f>
        <v>50</v>
      </c>
      <c r="D348" s="530">
        <f t="shared" si="78"/>
        <v>172</v>
      </c>
      <c r="E348" s="530">
        <f t="shared" si="78"/>
        <v>91</v>
      </c>
      <c r="F348" s="531">
        <f t="shared" si="78"/>
        <v>172</v>
      </c>
      <c r="G348" s="529">
        <f t="shared" si="78"/>
        <v>194</v>
      </c>
      <c r="H348" s="530">
        <f t="shared" si="78"/>
        <v>184</v>
      </c>
      <c r="I348" s="556">
        <f t="shared" si="78"/>
        <v>188</v>
      </c>
      <c r="J348" s="288">
        <f t="shared" si="78"/>
        <v>156</v>
      </c>
      <c r="K348" s="265" t="s">
        <v>56</v>
      </c>
      <c r="L348" s="290">
        <f>J335-J349</f>
        <v>-3</v>
      </c>
      <c r="M348" s="266">
        <f>L348/J335</f>
        <v>-9.0716661626852129E-4</v>
      </c>
      <c r="N348" s="228" t="s">
        <v>231</v>
      </c>
    </row>
    <row r="349" spans="1:14" x14ac:dyDescent="0.2">
      <c r="A349" s="267" t="s">
        <v>51</v>
      </c>
      <c r="B349" s="835"/>
      <c r="C349" s="261">
        <v>362</v>
      </c>
      <c r="D349" s="428">
        <v>753</v>
      </c>
      <c r="E349" s="428">
        <v>362</v>
      </c>
      <c r="F349" s="676">
        <v>373</v>
      </c>
      <c r="G349" s="427">
        <v>234</v>
      </c>
      <c r="H349" s="428">
        <v>698</v>
      </c>
      <c r="I349" s="263">
        <v>528</v>
      </c>
      <c r="J349" s="371">
        <f>SUM(C349:I349)</f>
        <v>3310</v>
      </c>
      <c r="K349" s="200" t="s">
        <v>57</v>
      </c>
      <c r="L349" s="200">
        <v>116.81</v>
      </c>
    </row>
    <row r="350" spans="1:14" x14ac:dyDescent="0.2">
      <c r="A350" s="267" t="s">
        <v>28</v>
      </c>
      <c r="B350" s="835"/>
      <c r="C350" s="218">
        <v>117.5</v>
      </c>
      <c r="D350" s="269">
        <v>121</v>
      </c>
      <c r="E350" s="269">
        <v>123</v>
      </c>
      <c r="F350" s="311">
        <v>124.5</v>
      </c>
      <c r="G350" s="218">
        <v>123.5</v>
      </c>
      <c r="H350" s="269">
        <v>121.5</v>
      </c>
      <c r="I350" s="219">
        <v>117</v>
      </c>
      <c r="J350" s="331"/>
      <c r="K350" s="200" t="s">
        <v>26</v>
      </c>
      <c r="L350" s="215">
        <f>L349-L335</f>
        <v>4.7400000000000091</v>
      </c>
      <c r="M350" s="228"/>
    </row>
    <row r="351" spans="1:14" ht="13.5" thickBot="1" x14ac:dyDescent="0.25">
      <c r="A351" s="268" t="s">
        <v>26</v>
      </c>
      <c r="B351" s="836"/>
      <c r="C351" s="220">
        <f t="shared" ref="C351:I351" si="79">(C350-C336)</f>
        <v>5</v>
      </c>
      <c r="D351" s="221">
        <f t="shared" si="79"/>
        <v>4.5</v>
      </c>
      <c r="E351" s="221">
        <f t="shared" si="79"/>
        <v>4.5</v>
      </c>
      <c r="F351" s="323">
        <f t="shared" si="79"/>
        <v>4</v>
      </c>
      <c r="G351" s="220">
        <f t="shared" si="79"/>
        <v>4.5</v>
      </c>
      <c r="H351" s="221">
        <f t="shared" si="79"/>
        <v>4</v>
      </c>
      <c r="I351" s="226">
        <f t="shared" si="79"/>
        <v>4</v>
      </c>
      <c r="J351" s="333"/>
    </row>
    <row r="352" spans="1:14" x14ac:dyDescent="0.2">
      <c r="C352" s="560">
        <v>267</v>
      </c>
      <c r="D352" s="657">
        <v>192</v>
      </c>
      <c r="E352" s="655">
        <v>17</v>
      </c>
      <c r="F352" s="655">
        <v>373</v>
      </c>
      <c r="G352" s="655">
        <v>234</v>
      </c>
      <c r="H352" s="656">
        <v>279</v>
      </c>
      <c r="I352" s="381">
        <v>528</v>
      </c>
    </row>
    <row r="353" spans="1:18" x14ac:dyDescent="0.2">
      <c r="C353" s="381">
        <v>95</v>
      </c>
      <c r="D353" s="673">
        <v>205</v>
      </c>
      <c r="E353" s="656">
        <v>345</v>
      </c>
      <c r="H353" s="673">
        <v>419</v>
      </c>
    </row>
    <row r="354" spans="1:18" x14ac:dyDescent="0.2">
      <c r="D354" s="560">
        <v>356</v>
      </c>
    </row>
    <row r="355" spans="1:18" ht="13.5" thickBot="1" x14ac:dyDescent="0.25"/>
    <row r="356" spans="1:18" ht="16.5" thickBot="1" x14ac:dyDescent="0.3">
      <c r="C356" s="964" t="s">
        <v>172</v>
      </c>
      <c r="D356" s="965"/>
      <c r="E356" s="965"/>
      <c r="F356" s="965"/>
      <c r="G356" s="965"/>
      <c r="H356" s="965"/>
      <c r="I356" s="965"/>
      <c r="J356" s="965"/>
      <c r="K356" s="965"/>
      <c r="L356" s="966"/>
      <c r="M356" s="564"/>
    </row>
    <row r="357" spans="1:18" ht="30.75" thickBot="1" x14ac:dyDescent="0.3">
      <c r="C357" s="566" t="s">
        <v>175</v>
      </c>
      <c r="D357" s="567" t="s">
        <v>176</v>
      </c>
      <c r="E357" s="568" t="s">
        <v>51</v>
      </c>
      <c r="F357" s="568" t="s">
        <v>177</v>
      </c>
      <c r="G357" s="568" t="s">
        <v>178</v>
      </c>
      <c r="H357" s="568" t="s">
        <v>179</v>
      </c>
      <c r="I357" s="568" t="s">
        <v>180</v>
      </c>
      <c r="J357" s="568" t="s">
        <v>181</v>
      </c>
      <c r="K357" s="568" t="s">
        <v>182</v>
      </c>
      <c r="L357" s="569" t="s">
        <v>183</v>
      </c>
      <c r="M357" s="564"/>
      <c r="N357" s="200" t="s">
        <v>184</v>
      </c>
      <c r="O357" s="200" t="s">
        <v>54</v>
      </c>
      <c r="P357" s="200" t="s">
        <v>185</v>
      </c>
    </row>
    <row r="358" spans="1:18" ht="15" x14ac:dyDescent="0.2">
      <c r="A358" s="574">
        <v>0.86</v>
      </c>
      <c r="B358" s="574"/>
      <c r="C358" s="943">
        <v>1</v>
      </c>
      <c r="D358" s="575" t="s">
        <v>233</v>
      </c>
      <c r="E358" s="576">
        <v>373</v>
      </c>
      <c r="F358" s="577">
        <v>124.5</v>
      </c>
      <c r="G358" s="575" t="s">
        <v>190</v>
      </c>
      <c r="H358" s="946">
        <v>624</v>
      </c>
      <c r="I358" s="946">
        <v>124.5</v>
      </c>
      <c r="J358" s="946">
        <v>60</v>
      </c>
      <c r="K358" s="940" t="s">
        <v>199</v>
      </c>
      <c r="L358" s="937">
        <v>135</v>
      </c>
      <c r="M358" s="967">
        <f>H358-(E358+E359+E360+E361)</f>
        <v>0</v>
      </c>
      <c r="N358" s="200">
        <v>1</v>
      </c>
      <c r="O358" s="200">
        <v>6</v>
      </c>
      <c r="P358" s="200">
        <v>60</v>
      </c>
      <c r="Q358" s="985" t="s">
        <v>194</v>
      </c>
      <c r="R358" s="985"/>
    </row>
    <row r="359" spans="1:18" ht="15" x14ac:dyDescent="0.2">
      <c r="A359" s="574">
        <v>-1.34</v>
      </c>
      <c r="B359" s="574"/>
      <c r="C359" s="944"/>
      <c r="D359" s="584" t="s">
        <v>234</v>
      </c>
      <c r="E359" s="672">
        <v>234</v>
      </c>
      <c r="F359" s="585">
        <v>123.5</v>
      </c>
      <c r="G359" s="584" t="s">
        <v>190</v>
      </c>
      <c r="H359" s="947"/>
      <c r="I359" s="947"/>
      <c r="J359" s="947"/>
      <c r="K359" s="941"/>
      <c r="L359" s="938"/>
      <c r="M359" s="967"/>
      <c r="N359" s="200">
        <v>2</v>
      </c>
      <c r="O359" s="200">
        <v>5</v>
      </c>
      <c r="P359" s="200">
        <v>60</v>
      </c>
      <c r="Q359" s="985"/>
      <c r="R359" s="985"/>
    </row>
    <row r="360" spans="1:18" ht="15" x14ac:dyDescent="0.2">
      <c r="A360" s="574">
        <v>1</v>
      </c>
      <c r="B360" s="574"/>
      <c r="C360" s="944"/>
      <c r="D360" s="585">
        <v>3</v>
      </c>
      <c r="E360" s="672">
        <v>17</v>
      </c>
      <c r="F360" s="585">
        <v>123</v>
      </c>
      <c r="G360" s="584" t="s">
        <v>198</v>
      </c>
      <c r="H360" s="947"/>
      <c r="I360" s="947"/>
      <c r="J360" s="947"/>
      <c r="K360" s="941"/>
      <c r="L360" s="938"/>
      <c r="M360" s="967"/>
      <c r="N360" s="200">
        <v>3</v>
      </c>
      <c r="O360" s="200">
        <v>4</v>
      </c>
      <c r="P360" s="200">
        <v>60</v>
      </c>
      <c r="Q360" s="985"/>
      <c r="R360" s="985"/>
    </row>
    <row r="361" spans="1:18" ht="15.75" thickBot="1" x14ac:dyDescent="0.25">
      <c r="A361" s="574"/>
      <c r="B361" s="574"/>
      <c r="C361" s="945"/>
      <c r="D361" s="591"/>
      <c r="E361" s="592"/>
      <c r="F361" s="591"/>
      <c r="G361" s="593"/>
      <c r="H361" s="948"/>
      <c r="I361" s="948"/>
      <c r="J361" s="948"/>
      <c r="K361" s="942"/>
      <c r="L361" s="939"/>
      <c r="M361" s="967"/>
      <c r="N361" s="200">
        <v>4</v>
      </c>
      <c r="O361" s="200">
        <v>3</v>
      </c>
      <c r="P361" s="200">
        <v>18</v>
      </c>
      <c r="Q361" s="985"/>
      <c r="R361" s="985"/>
    </row>
    <row r="362" spans="1:18" ht="15" x14ac:dyDescent="0.2">
      <c r="A362" s="574">
        <v>2.23</v>
      </c>
      <c r="B362" s="574"/>
      <c r="C362" s="1004">
        <v>2</v>
      </c>
      <c r="D362" s="595">
        <v>3</v>
      </c>
      <c r="E362" s="596">
        <v>345</v>
      </c>
      <c r="F362" s="595">
        <v>123</v>
      </c>
      <c r="G362" s="597" t="s">
        <v>187</v>
      </c>
      <c r="H362" s="946">
        <v>624</v>
      </c>
      <c r="I362" s="946">
        <v>123</v>
      </c>
      <c r="J362" s="946">
        <v>60</v>
      </c>
      <c r="K362" s="940" t="s">
        <v>236</v>
      </c>
      <c r="L362" s="937">
        <v>135</v>
      </c>
      <c r="M362" s="967">
        <f>H362-(E362+E363+E364+E365)</f>
        <v>0</v>
      </c>
      <c r="N362" s="200">
        <v>5</v>
      </c>
      <c r="O362" s="200">
        <v>2</v>
      </c>
      <c r="P362" s="200">
        <v>60</v>
      </c>
      <c r="Q362" s="985"/>
      <c r="R362" s="985"/>
    </row>
    <row r="363" spans="1:18" ht="15" x14ac:dyDescent="0.2">
      <c r="A363" s="574">
        <v>1.5</v>
      </c>
      <c r="B363" s="574"/>
      <c r="C363" s="1005"/>
      <c r="D363" s="585">
        <v>6</v>
      </c>
      <c r="E363" s="601">
        <v>279</v>
      </c>
      <c r="F363" s="585">
        <v>121.5</v>
      </c>
      <c r="G363" s="584" t="s">
        <v>198</v>
      </c>
      <c r="H363" s="947"/>
      <c r="I363" s="947"/>
      <c r="J363" s="947"/>
      <c r="K363" s="941"/>
      <c r="L363" s="938"/>
      <c r="M363" s="967"/>
      <c r="N363" s="200">
        <v>6</v>
      </c>
      <c r="O363" s="200">
        <v>1</v>
      </c>
      <c r="P363" s="200">
        <v>60</v>
      </c>
      <c r="Q363" s="985" t="s">
        <v>225</v>
      </c>
      <c r="R363" s="985"/>
    </row>
    <row r="364" spans="1:18" ht="15" x14ac:dyDescent="0.2">
      <c r="A364" s="574"/>
      <c r="B364" s="574"/>
      <c r="C364" s="1005"/>
      <c r="D364" s="605"/>
      <c r="E364" s="606"/>
      <c r="F364" s="605"/>
      <c r="G364" s="607"/>
      <c r="H364" s="947"/>
      <c r="I364" s="947"/>
      <c r="J364" s="947"/>
      <c r="K364" s="941"/>
      <c r="L364" s="938"/>
      <c r="M364" s="967"/>
    </row>
    <row r="365" spans="1:18" ht="15.75" thickBot="1" x14ac:dyDescent="0.25">
      <c r="A365" s="574"/>
      <c r="B365" s="574"/>
      <c r="C365" s="1006"/>
      <c r="D365" s="605"/>
      <c r="E365" s="606"/>
      <c r="F365" s="605"/>
      <c r="G365" s="607"/>
      <c r="H365" s="948"/>
      <c r="I365" s="948"/>
      <c r="J365" s="948"/>
      <c r="K365" s="942"/>
      <c r="L365" s="939"/>
      <c r="M365" s="967"/>
    </row>
    <row r="366" spans="1:18" ht="15" x14ac:dyDescent="0.2">
      <c r="A366" s="574">
        <v>2</v>
      </c>
      <c r="B366" s="574"/>
      <c r="C366" s="955" t="s">
        <v>232</v>
      </c>
      <c r="D366" s="577">
        <v>2</v>
      </c>
      <c r="E366" s="610">
        <v>192</v>
      </c>
      <c r="F366" s="577">
        <v>121</v>
      </c>
      <c r="G366" s="575" t="s">
        <v>217</v>
      </c>
      <c r="H366" s="946">
        <v>192</v>
      </c>
      <c r="I366" s="946">
        <v>121</v>
      </c>
      <c r="J366" s="946">
        <v>18</v>
      </c>
      <c r="K366" s="940" t="s">
        <v>193</v>
      </c>
      <c r="L366" s="937">
        <v>131.5</v>
      </c>
      <c r="M366" s="967">
        <f>H366-(E366+E367+E368+E369)</f>
        <v>0</v>
      </c>
    </row>
    <row r="367" spans="1:18" ht="15" x14ac:dyDescent="0.2">
      <c r="A367" s="574"/>
      <c r="B367" s="574"/>
      <c r="C367" s="956"/>
      <c r="D367" s="585"/>
      <c r="E367" s="585"/>
      <c r="F367" s="585"/>
      <c r="G367" s="584"/>
      <c r="H367" s="947"/>
      <c r="I367" s="947"/>
      <c r="J367" s="947"/>
      <c r="K367" s="941"/>
      <c r="L367" s="938"/>
      <c r="M367" s="967"/>
    </row>
    <row r="368" spans="1:18" ht="15" x14ac:dyDescent="0.2">
      <c r="A368" s="574"/>
      <c r="B368" s="574"/>
      <c r="C368" s="956"/>
      <c r="D368" s="605"/>
      <c r="E368" s="605"/>
      <c r="F368" s="605"/>
      <c r="G368" s="607"/>
      <c r="H368" s="947"/>
      <c r="I368" s="947"/>
      <c r="J368" s="947"/>
      <c r="K368" s="941"/>
      <c r="L368" s="938"/>
      <c r="M368" s="967"/>
    </row>
    <row r="369" spans="1:13" ht="15.75" thickBot="1" x14ac:dyDescent="0.25">
      <c r="A369" s="574"/>
      <c r="B369" s="574"/>
      <c r="C369" s="957"/>
      <c r="D369" s="591"/>
      <c r="E369" s="592"/>
      <c r="F369" s="591"/>
      <c r="G369" s="593"/>
      <c r="H369" s="948"/>
      <c r="I369" s="948"/>
      <c r="J369" s="948"/>
      <c r="K369" s="942"/>
      <c r="L369" s="939"/>
      <c r="M369" s="967"/>
    </row>
    <row r="370" spans="1:13" ht="15" x14ac:dyDescent="0.2">
      <c r="A370" s="574">
        <v>3.5</v>
      </c>
      <c r="B370" s="574"/>
      <c r="C370" s="1057" t="s">
        <v>211</v>
      </c>
      <c r="D370" s="577">
        <v>6</v>
      </c>
      <c r="E370" s="674">
        <v>419</v>
      </c>
      <c r="F370" s="577">
        <v>121.5</v>
      </c>
      <c r="G370" s="575" t="s">
        <v>187</v>
      </c>
      <c r="H370" s="946">
        <v>624</v>
      </c>
      <c r="I370" s="946">
        <v>121.5</v>
      </c>
      <c r="J370" s="946">
        <v>60</v>
      </c>
      <c r="K370" s="946" t="s">
        <v>193</v>
      </c>
      <c r="L370" s="937">
        <v>131.5</v>
      </c>
      <c r="M370" s="967">
        <f>H370-(E370+E371+E372+E373)</f>
        <v>0</v>
      </c>
    </row>
    <row r="371" spans="1:13" ht="15" x14ac:dyDescent="0.2">
      <c r="A371" s="574">
        <v>2.5</v>
      </c>
      <c r="B371" s="574"/>
      <c r="C371" s="1058"/>
      <c r="D371" s="585">
        <v>2</v>
      </c>
      <c r="E371" s="675">
        <v>205</v>
      </c>
      <c r="F371" s="585">
        <v>121</v>
      </c>
      <c r="G371" s="584" t="s">
        <v>214</v>
      </c>
      <c r="H371" s="947"/>
      <c r="I371" s="947"/>
      <c r="J371" s="947"/>
      <c r="K371" s="947"/>
      <c r="L371" s="938"/>
      <c r="M371" s="967"/>
    </row>
    <row r="372" spans="1:13" ht="15" x14ac:dyDescent="0.2">
      <c r="A372" s="574"/>
      <c r="B372" s="574"/>
      <c r="C372" s="1058"/>
      <c r="D372" s="605"/>
      <c r="E372" s="605"/>
      <c r="F372" s="605"/>
      <c r="G372" s="607"/>
      <c r="H372" s="947"/>
      <c r="I372" s="947"/>
      <c r="J372" s="947"/>
      <c r="K372" s="947"/>
      <c r="L372" s="938"/>
      <c r="M372" s="967"/>
    </row>
    <row r="373" spans="1:13" ht="15.75" thickBot="1" x14ac:dyDescent="0.25">
      <c r="A373" s="574"/>
      <c r="B373" s="574"/>
      <c r="C373" s="1059"/>
      <c r="D373" s="591"/>
      <c r="E373" s="592"/>
      <c r="F373" s="591"/>
      <c r="G373" s="593"/>
      <c r="H373" s="948"/>
      <c r="I373" s="948"/>
      <c r="J373" s="948"/>
      <c r="K373" s="948"/>
      <c r="L373" s="939"/>
      <c r="M373" s="967"/>
    </row>
    <row r="374" spans="1:13" ht="15" x14ac:dyDescent="0.2">
      <c r="A374" s="574">
        <v>3.8</v>
      </c>
      <c r="B374" s="574"/>
      <c r="C374" s="979">
        <v>5</v>
      </c>
      <c r="D374" s="577">
        <v>2</v>
      </c>
      <c r="E374" s="582">
        <v>356</v>
      </c>
      <c r="F374" s="577">
        <v>121</v>
      </c>
      <c r="G374" s="575" t="s">
        <v>187</v>
      </c>
      <c r="H374" s="946">
        <v>623</v>
      </c>
      <c r="I374" s="946">
        <v>120.5</v>
      </c>
      <c r="J374" s="946">
        <v>60</v>
      </c>
      <c r="K374" s="940" t="s">
        <v>235</v>
      </c>
      <c r="L374" s="937">
        <v>131.5</v>
      </c>
      <c r="M374" s="967">
        <f>H374-(E374+E375+E376+E377)</f>
        <v>0</v>
      </c>
    </row>
    <row r="375" spans="1:13" ht="15" x14ac:dyDescent="0.2">
      <c r="A375" s="574">
        <v>4.5</v>
      </c>
      <c r="B375" s="574"/>
      <c r="C375" s="980"/>
      <c r="D375" s="585">
        <v>1</v>
      </c>
      <c r="E375" s="588">
        <v>267</v>
      </c>
      <c r="F375" s="585">
        <v>117.5</v>
      </c>
      <c r="G375" s="607" t="s">
        <v>187</v>
      </c>
      <c r="H375" s="947"/>
      <c r="I375" s="947"/>
      <c r="J375" s="947"/>
      <c r="K375" s="941"/>
      <c r="L375" s="938"/>
      <c r="M375" s="967"/>
    </row>
    <row r="376" spans="1:13" ht="15" x14ac:dyDescent="0.2">
      <c r="A376" s="574"/>
      <c r="B376" s="574"/>
      <c r="C376" s="980"/>
      <c r="D376" s="605"/>
      <c r="E376" s="605"/>
      <c r="F376" s="605"/>
      <c r="G376" s="607"/>
      <c r="H376" s="947"/>
      <c r="I376" s="947"/>
      <c r="J376" s="947"/>
      <c r="K376" s="941"/>
      <c r="L376" s="938"/>
      <c r="M376" s="967"/>
    </row>
    <row r="377" spans="1:13" ht="15.75" thickBot="1" x14ac:dyDescent="0.25">
      <c r="A377" s="574"/>
      <c r="B377" s="574"/>
      <c r="C377" s="981"/>
      <c r="D377" s="591"/>
      <c r="E377" s="591"/>
      <c r="F377" s="591"/>
      <c r="G377" s="593"/>
      <c r="H377" s="948"/>
      <c r="I377" s="948"/>
      <c r="J377" s="948"/>
      <c r="K377" s="942"/>
      <c r="L377" s="939"/>
      <c r="M377" s="967"/>
    </row>
    <row r="378" spans="1:13" ht="15" x14ac:dyDescent="0.2">
      <c r="A378" s="574">
        <v>6.5</v>
      </c>
      <c r="B378" s="574"/>
      <c r="C378" s="1017">
        <v>6</v>
      </c>
      <c r="D378" s="577">
        <v>1</v>
      </c>
      <c r="E378" s="631">
        <v>95</v>
      </c>
      <c r="F378" s="577">
        <v>117.5</v>
      </c>
      <c r="G378" s="575" t="s">
        <v>196</v>
      </c>
      <c r="H378" s="946">
        <v>623</v>
      </c>
      <c r="I378" s="946">
        <v>117.5</v>
      </c>
      <c r="J378" s="946">
        <v>60</v>
      </c>
      <c r="K378" s="946" t="s">
        <v>191</v>
      </c>
      <c r="L378" s="937">
        <v>130.5</v>
      </c>
      <c r="M378" s="967">
        <f>H378-(E378+E379+E380+E381)</f>
        <v>0</v>
      </c>
    </row>
    <row r="379" spans="1:13" ht="15" x14ac:dyDescent="0.2">
      <c r="A379" s="574">
        <v>7.32</v>
      </c>
      <c r="B379" s="574"/>
      <c r="C379" s="1018"/>
      <c r="D379" s="585">
        <v>7</v>
      </c>
      <c r="E379" s="634">
        <v>528</v>
      </c>
      <c r="F379" s="585">
        <v>117</v>
      </c>
      <c r="G379" s="584" t="s">
        <v>190</v>
      </c>
      <c r="H379" s="947"/>
      <c r="I379" s="947"/>
      <c r="J379" s="947"/>
      <c r="K379" s="947"/>
      <c r="L379" s="938"/>
      <c r="M379" s="967"/>
    </row>
    <row r="380" spans="1:13" ht="15" x14ac:dyDescent="0.2">
      <c r="A380" s="574"/>
      <c r="B380" s="574"/>
      <c r="C380" s="1018"/>
      <c r="D380" s="605"/>
      <c r="E380" s="605"/>
      <c r="F380" s="605"/>
      <c r="G380" s="607"/>
      <c r="H380" s="947"/>
      <c r="I380" s="947"/>
      <c r="J380" s="947"/>
      <c r="K380" s="947"/>
      <c r="L380" s="938"/>
      <c r="M380" s="967"/>
    </row>
    <row r="381" spans="1:13" ht="15.75" thickBot="1" x14ac:dyDescent="0.25">
      <c r="A381" s="574"/>
      <c r="B381" s="574"/>
      <c r="C381" s="1019"/>
      <c r="D381" s="591"/>
      <c r="E381" s="592"/>
      <c r="F381" s="591"/>
      <c r="G381" s="593"/>
      <c r="H381" s="948"/>
      <c r="I381" s="948"/>
      <c r="J381" s="948"/>
      <c r="K381" s="948"/>
      <c r="L381" s="939"/>
      <c r="M381" s="967"/>
    </row>
    <row r="382" spans="1:13" ht="15.75" thickBot="1" x14ac:dyDescent="0.25">
      <c r="C382" s="644"/>
      <c r="D382" s="645"/>
      <c r="E382" s="645"/>
      <c r="F382" s="645"/>
      <c r="G382" s="645"/>
      <c r="H382" s="646">
        <f>SUM(H358:H381)</f>
        <v>3310</v>
      </c>
      <c r="I382" s="646"/>
      <c r="J382" s="646">
        <f t="shared" ref="J382" si="80">SUM(J358:J381)</f>
        <v>318</v>
      </c>
      <c r="K382" s="645"/>
      <c r="L382" s="647"/>
      <c r="M382"/>
    </row>
    <row r="384" spans="1:13" x14ac:dyDescent="0.2">
      <c r="C384" s="200">
        <v>124</v>
      </c>
      <c r="D384" s="200">
        <v>123</v>
      </c>
      <c r="E384" s="200">
        <v>121</v>
      </c>
      <c r="F384" s="200">
        <v>121.5</v>
      </c>
      <c r="G384" s="200">
        <v>120.5</v>
      </c>
      <c r="H384" s="200">
        <v>117.5</v>
      </c>
    </row>
    <row r="385" spans="1:12" ht="13.5" thickBot="1" x14ac:dyDescent="0.25">
      <c r="C385" s="200">
        <v>3004</v>
      </c>
      <c r="D385" s="200">
        <v>3004</v>
      </c>
      <c r="E385" s="200">
        <v>3004</v>
      </c>
      <c r="F385" s="200">
        <v>3004</v>
      </c>
      <c r="G385" s="200">
        <v>3004</v>
      </c>
      <c r="H385" s="200">
        <v>3004</v>
      </c>
      <c r="I385" s="200">
        <v>3004</v>
      </c>
    </row>
    <row r="386" spans="1:12" ht="13.5" thickBot="1" x14ac:dyDescent="0.25">
      <c r="A386" s="272" t="s">
        <v>237</v>
      </c>
      <c r="B386" s="230"/>
      <c r="C386" s="921" t="s">
        <v>50</v>
      </c>
      <c r="D386" s="919"/>
      <c r="E386" s="919"/>
      <c r="F386" s="919"/>
      <c r="G386" s="919"/>
      <c r="H386" s="920"/>
      <c r="I386" s="932" t="s">
        <v>0</v>
      </c>
      <c r="J386" s="213">
        <v>242</v>
      </c>
    </row>
    <row r="387" spans="1:12" ht="13.5" thickBot="1" x14ac:dyDescent="0.25">
      <c r="A387" s="231" t="s">
        <v>54</v>
      </c>
      <c r="B387" s="830"/>
      <c r="C387" s="356">
        <v>1</v>
      </c>
      <c r="D387" s="357">
        <v>2</v>
      </c>
      <c r="E387" s="357">
        <v>3</v>
      </c>
      <c r="F387" s="357">
        <v>4</v>
      </c>
      <c r="G387" s="357">
        <v>5</v>
      </c>
      <c r="H387" s="362">
        <v>6</v>
      </c>
      <c r="I387" s="971"/>
      <c r="J387" s="229"/>
      <c r="K387" s="277"/>
      <c r="L387" s="353"/>
    </row>
    <row r="388" spans="1:12" x14ac:dyDescent="0.2">
      <c r="A388" s="236" t="s">
        <v>3</v>
      </c>
      <c r="B388" s="831"/>
      <c r="C388" s="237">
        <v>3080</v>
      </c>
      <c r="D388" s="238">
        <v>3080</v>
      </c>
      <c r="E388" s="238">
        <v>3080</v>
      </c>
      <c r="F388" s="238">
        <v>3080</v>
      </c>
      <c r="G388" s="238">
        <v>3080</v>
      </c>
      <c r="H388" s="239">
        <v>3080</v>
      </c>
      <c r="I388" s="678">
        <v>3080</v>
      </c>
      <c r="K388" s="277"/>
      <c r="L388" s="353"/>
    </row>
    <row r="389" spans="1:12" x14ac:dyDescent="0.2">
      <c r="A389" s="241" t="s">
        <v>6</v>
      </c>
      <c r="B389" s="832"/>
      <c r="C389" s="242">
        <v>3122</v>
      </c>
      <c r="D389" s="243">
        <v>3198</v>
      </c>
      <c r="E389" s="243">
        <v>3029</v>
      </c>
      <c r="F389" s="243">
        <v>3218</v>
      </c>
      <c r="G389" s="243">
        <v>3261</v>
      </c>
      <c r="H389" s="244">
        <v>3376</v>
      </c>
      <c r="I389" s="366">
        <v>3226</v>
      </c>
      <c r="J389" s="406"/>
      <c r="K389" s="399"/>
      <c r="L389" s="399"/>
    </row>
    <row r="390" spans="1:12" x14ac:dyDescent="0.2">
      <c r="A390" s="231" t="s">
        <v>7</v>
      </c>
      <c r="B390" s="829"/>
      <c r="C390" s="245">
        <v>87</v>
      </c>
      <c r="D390" s="246">
        <v>93.5</v>
      </c>
      <c r="E390" s="246">
        <v>100</v>
      </c>
      <c r="F390" s="246">
        <v>83</v>
      </c>
      <c r="G390" s="246">
        <v>84.08</v>
      </c>
      <c r="H390" s="247">
        <v>76.099999999999994</v>
      </c>
      <c r="I390" s="367">
        <v>81</v>
      </c>
      <c r="J390" s="554"/>
      <c r="K390" s="399"/>
      <c r="L390" s="399"/>
    </row>
    <row r="391" spans="1:12" ht="13.5" thickBot="1" x14ac:dyDescent="0.25">
      <c r="A391" s="231" t="s">
        <v>8</v>
      </c>
      <c r="B391" s="833"/>
      <c r="C391" s="679">
        <v>6.6000000000000003E-2</v>
      </c>
      <c r="D391" s="680">
        <v>5.3999999999999999E-2</v>
      </c>
      <c r="E391" s="680">
        <v>5.0999999999999997E-2</v>
      </c>
      <c r="F391" s="680">
        <v>6.6000000000000003E-2</v>
      </c>
      <c r="G391" s="680">
        <v>7.1999999999999995E-2</v>
      </c>
      <c r="H391" s="681">
        <v>9.1999999999999998E-2</v>
      </c>
      <c r="I391" s="409">
        <v>7.5999999999999998E-2</v>
      </c>
      <c r="K391" s="382"/>
    </row>
    <row r="392" spans="1:12" x14ac:dyDescent="0.2">
      <c r="A392" s="241" t="s">
        <v>1</v>
      </c>
      <c r="B392" s="834"/>
      <c r="C392" s="327">
        <f t="shared" ref="C392:I392" si="81">C389/C388*100-100</f>
        <v>1.363636363636374</v>
      </c>
      <c r="D392" s="328">
        <f t="shared" si="81"/>
        <v>3.8311688311688243</v>
      </c>
      <c r="E392" s="328">
        <f t="shared" si="81"/>
        <v>-1.6558441558441501</v>
      </c>
      <c r="F392" s="328">
        <f t="shared" si="81"/>
        <v>4.4805194805194901</v>
      </c>
      <c r="G392" s="328">
        <f t="shared" si="81"/>
        <v>5.8766233766233853</v>
      </c>
      <c r="H392" s="410">
        <f t="shared" si="81"/>
        <v>9.6103896103896034</v>
      </c>
      <c r="I392" s="369">
        <f t="shared" si="81"/>
        <v>4.7402597402597308</v>
      </c>
      <c r="J392" s="528"/>
    </row>
    <row r="393" spans="1:12" ht="13.5" thickBot="1" x14ac:dyDescent="0.25">
      <c r="A393" s="231" t="s">
        <v>27</v>
      </c>
      <c r="B393" s="833"/>
      <c r="C393" s="220">
        <f>C389-C385</f>
        <v>118</v>
      </c>
      <c r="D393" s="221">
        <f t="shared" ref="D393:I393" si="82">D389-D385</f>
        <v>194</v>
      </c>
      <c r="E393" s="221">
        <f t="shared" si="82"/>
        <v>25</v>
      </c>
      <c r="F393" s="221">
        <f t="shared" si="82"/>
        <v>214</v>
      </c>
      <c r="G393" s="221">
        <f t="shared" si="82"/>
        <v>257</v>
      </c>
      <c r="H393" s="226">
        <f t="shared" si="82"/>
        <v>372</v>
      </c>
      <c r="I393" s="370">
        <f t="shared" si="82"/>
        <v>222</v>
      </c>
      <c r="J393" s="265" t="s">
        <v>56</v>
      </c>
      <c r="K393" s="290">
        <f>J349-I394</f>
        <v>41</v>
      </c>
      <c r="L393" s="266">
        <f>K393/J349</f>
        <v>1.2386706948640483E-2</v>
      </c>
    </row>
    <row r="394" spans="1:12" x14ac:dyDescent="0.2">
      <c r="A394" s="267" t="s">
        <v>51</v>
      </c>
      <c r="B394" s="835"/>
      <c r="C394" s="261">
        <v>615</v>
      </c>
      <c r="D394" s="262">
        <v>615</v>
      </c>
      <c r="E394" s="262">
        <v>192</v>
      </c>
      <c r="F394" s="262">
        <v>615</v>
      </c>
      <c r="G394" s="262">
        <v>616</v>
      </c>
      <c r="H394" s="263">
        <v>616</v>
      </c>
      <c r="I394" s="371">
        <f>SUM(C394:H394)</f>
        <v>3269</v>
      </c>
      <c r="J394" s="200" t="s">
        <v>57</v>
      </c>
      <c r="K394" s="200">
        <v>121.23</v>
      </c>
    </row>
    <row r="395" spans="1:12" x14ac:dyDescent="0.2">
      <c r="A395" s="267" t="s">
        <v>28</v>
      </c>
      <c r="B395" s="835"/>
      <c r="C395" s="218">
        <v>127</v>
      </c>
      <c r="D395" s="269">
        <v>126</v>
      </c>
      <c r="E395" s="269">
        <v>125</v>
      </c>
      <c r="F395" s="269">
        <v>124.5</v>
      </c>
      <c r="G395" s="269">
        <v>123.5</v>
      </c>
      <c r="H395" s="219">
        <v>120.5</v>
      </c>
      <c r="I395" s="331"/>
      <c r="J395" s="200" t="s">
        <v>26</v>
      </c>
      <c r="K395" s="215">
        <f>K394-L349</f>
        <v>4.4200000000000017</v>
      </c>
      <c r="L395" s="228"/>
    </row>
    <row r="396" spans="1:12" ht="13.5" thickBot="1" x14ac:dyDescent="0.25">
      <c r="A396" s="268" t="s">
        <v>26</v>
      </c>
      <c r="B396" s="836"/>
      <c r="C396" s="220">
        <f t="shared" ref="C396:H396" si="83">(C395-C384)</f>
        <v>3</v>
      </c>
      <c r="D396" s="221">
        <f t="shared" si="83"/>
        <v>3</v>
      </c>
      <c r="E396" s="221">
        <f t="shared" si="83"/>
        <v>4</v>
      </c>
      <c r="F396" s="221">
        <f t="shared" si="83"/>
        <v>3</v>
      </c>
      <c r="G396" s="221">
        <f t="shared" si="83"/>
        <v>3</v>
      </c>
      <c r="H396" s="226">
        <f t="shared" si="83"/>
        <v>3</v>
      </c>
      <c r="I396" s="333"/>
    </row>
    <row r="398" spans="1:12" ht="13.5" thickBot="1" x14ac:dyDescent="0.25"/>
    <row r="399" spans="1:12" ht="13.5" thickBot="1" x14ac:dyDescent="0.25">
      <c r="A399" s="272" t="s">
        <v>238</v>
      </c>
      <c r="B399" s="230"/>
      <c r="C399" s="921" t="s">
        <v>50</v>
      </c>
      <c r="D399" s="919"/>
      <c r="E399" s="919"/>
      <c r="F399" s="919"/>
      <c r="G399" s="919"/>
      <c r="H399" s="920"/>
      <c r="I399" s="932" t="s">
        <v>0</v>
      </c>
      <c r="J399" s="213"/>
    </row>
    <row r="400" spans="1:12" ht="13.5" thickBot="1" x14ac:dyDescent="0.25">
      <c r="A400" s="214" t="s">
        <v>54</v>
      </c>
      <c r="B400" s="835"/>
      <c r="C400" s="273">
        <v>1</v>
      </c>
      <c r="D400" s="275">
        <v>2</v>
      </c>
      <c r="E400" s="275">
        <v>3</v>
      </c>
      <c r="F400" s="682">
        <v>4</v>
      </c>
      <c r="G400" s="273">
        <v>5</v>
      </c>
      <c r="H400" s="275">
        <v>6</v>
      </c>
      <c r="I400" s="971"/>
      <c r="J400" s="229"/>
      <c r="K400" s="277"/>
      <c r="L400" s="353"/>
    </row>
    <row r="401" spans="1:23" x14ac:dyDescent="0.2">
      <c r="A401" s="236" t="s">
        <v>3</v>
      </c>
      <c r="B401" s="826"/>
      <c r="C401" s="683">
        <v>3280</v>
      </c>
      <c r="D401" s="684">
        <v>3280</v>
      </c>
      <c r="E401" s="684">
        <v>3280</v>
      </c>
      <c r="F401" s="684">
        <v>3280</v>
      </c>
      <c r="G401" s="684">
        <v>3280</v>
      </c>
      <c r="H401" s="685">
        <v>3280</v>
      </c>
      <c r="I401" s="678">
        <v>3280</v>
      </c>
      <c r="K401" s="277"/>
      <c r="L401" s="353"/>
    </row>
    <row r="402" spans="1:23" x14ac:dyDescent="0.2">
      <c r="A402" s="241" t="s">
        <v>6</v>
      </c>
      <c r="B402" s="832"/>
      <c r="C402" s="242">
        <v>3249</v>
      </c>
      <c r="D402" s="243">
        <v>3442</v>
      </c>
      <c r="E402" s="243">
        <v>3349</v>
      </c>
      <c r="F402" s="243">
        <v>3464</v>
      </c>
      <c r="G402" s="243">
        <v>3446</v>
      </c>
      <c r="H402" s="244">
        <v>3612</v>
      </c>
      <c r="I402" s="366">
        <v>3437</v>
      </c>
      <c r="J402" s="406"/>
      <c r="K402" s="399"/>
      <c r="L402" s="399"/>
    </row>
    <row r="403" spans="1:23" x14ac:dyDescent="0.2">
      <c r="A403" s="231" t="s">
        <v>7</v>
      </c>
      <c r="B403" s="829"/>
      <c r="C403" s="245">
        <v>84.8</v>
      </c>
      <c r="D403" s="246">
        <v>87</v>
      </c>
      <c r="E403" s="246">
        <v>86.7</v>
      </c>
      <c r="F403" s="246">
        <v>84.8</v>
      </c>
      <c r="G403" s="246">
        <v>84.8</v>
      </c>
      <c r="H403" s="247">
        <v>84.8</v>
      </c>
      <c r="I403" s="367">
        <v>81.2</v>
      </c>
      <c r="J403" s="554"/>
      <c r="K403" s="399"/>
      <c r="L403" s="399"/>
    </row>
    <row r="404" spans="1:23" ht="13.5" thickBot="1" x14ac:dyDescent="0.25">
      <c r="A404" s="231" t="s">
        <v>8</v>
      </c>
      <c r="B404" s="833"/>
      <c r="C404" s="679">
        <v>7.0999999999999994E-2</v>
      </c>
      <c r="D404" s="680">
        <v>8.5000000000000006E-2</v>
      </c>
      <c r="E404" s="680">
        <v>8.5000000000000006E-2</v>
      </c>
      <c r="F404" s="680">
        <v>7.4999999999999997E-2</v>
      </c>
      <c r="G404" s="680">
        <v>6.3E-2</v>
      </c>
      <c r="H404" s="681">
        <v>7.3999999999999996E-2</v>
      </c>
      <c r="I404" s="409">
        <v>8.1000000000000003E-2</v>
      </c>
      <c r="K404" s="382"/>
    </row>
    <row r="405" spans="1:23" x14ac:dyDescent="0.2">
      <c r="A405" s="241" t="s">
        <v>1</v>
      </c>
      <c r="B405" s="834"/>
      <c r="C405" s="327">
        <f t="shared" ref="C405:I405" si="84">C402/C401*100-100</f>
        <v>-0.94512195121950526</v>
      </c>
      <c r="D405" s="328">
        <f t="shared" si="84"/>
        <v>4.9390243902439011</v>
      </c>
      <c r="E405" s="328">
        <f t="shared" si="84"/>
        <v>2.1036585365853568</v>
      </c>
      <c r="F405" s="328">
        <f t="shared" si="84"/>
        <v>5.6097560975609753</v>
      </c>
      <c r="G405" s="328">
        <f t="shared" si="84"/>
        <v>5.0609756097560847</v>
      </c>
      <c r="H405" s="410">
        <f t="shared" si="84"/>
        <v>10.121951219512198</v>
      </c>
      <c r="I405" s="369">
        <f t="shared" si="84"/>
        <v>4.7865853658536537</v>
      </c>
      <c r="J405" s="528"/>
    </row>
    <row r="406" spans="1:23" ht="13.5" thickBot="1" x14ac:dyDescent="0.25">
      <c r="A406" s="231" t="s">
        <v>27</v>
      </c>
      <c r="B406" s="833"/>
      <c r="C406" s="220">
        <f t="shared" ref="C406:I406" si="85">C402-C389</f>
        <v>127</v>
      </c>
      <c r="D406" s="221">
        <f t="shared" si="85"/>
        <v>244</v>
      </c>
      <c r="E406" s="221">
        <f t="shared" si="85"/>
        <v>320</v>
      </c>
      <c r="F406" s="221">
        <f t="shared" si="85"/>
        <v>246</v>
      </c>
      <c r="G406" s="221">
        <f t="shared" si="85"/>
        <v>185</v>
      </c>
      <c r="H406" s="226">
        <f t="shared" si="85"/>
        <v>236</v>
      </c>
      <c r="I406" s="370">
        <f t="shared" si="85"/>
        <v>211</v>
      </c>
      <c r="J406" s="265" t="s">
        <v>56</v>
      </c>
      <c r="K406" s="290">
        <f>I394-I407</f>
        <v>2</v>
      </c>
      <c r="L406" s="266">
        <f>K406/I394</f>
        <v>6.1180789232181097E-4</v>
      </c>
    </row>
    <row r="407" spans="1:23" x14ac:dyDescent="0.2">
      <c r="A407" s="267" t="s">
        <v>51</v>
      </c>
      <c r="B407" s="835"/>
      <c r="C407" s="261">
        <v>615</v>
      </c>
      <c r="D407" s="262">
        <v>613</v>
      </c>
      <c r="E407" s="262">
        <v>192</v>
      </c>
      <c r="F407" s="262">
        <v>615</v>
      </c>
      <c r="G407" s="262">
        <v>616</v>
      </c>
      <c r="H407" s="263">
        <v>616</v>
      </c>
      <c r="I407" s="371">
        <f>SUM(C407:H407)</f>
        <v>3267</v>
      </c>
      <c r="J407" s="200" t="s">
        <v>57</v>
      </c>
      <c r="K407" s="200">
        <v>124.41</v>
      </c>
    </row>
    <row r="408" spans="1:23" x14ac:dyDescent="0.2">
      <c r="A408" s="267" t="s">
        <v>28</v>
      </c>
      <c r="B408" s="835"/>
      <c r="C408" s="218">
        <v>130</v>
      </c>
      <c r="D408" s="269">
        <v>128.5</v>
      </c>
      <c r="E408" s="269">
        <v>127.5</v>
      </c>
      <c r="F408" s="269">
        <v>127</v>
      </c>
      <c r="G408" s="269">
        <v>126</v>
      </c>
      <c r="H408" s="219">
        <v>123</v>
      </c>
      <c r="I408" s="331"/>
      <c r="J408" s="200" t="s">
        <v>26</v>
      </c>
      <c r="K408" s="215">
        <f>K407-K394</f>
        <v>3.1799999999999926</v>
      </c>
      <c r="L408" s="228"/>
    </row>
    <row r="409" spans="1:23" ht="13.5" thickBot="1" x14ac:dyDescent="0.25">
      <c r="A409" s="268" t="s">
        <v>26</v>
      </c>
      <c r="B409" s="836"/>
      <c r="C409" s="220">
        <f t="shared" ref="C409:H409" si="86">(C408-C395)</f>
        <v>3</v>
      </c>
      <c r="D409" s="221">
        <f t="shared" si="86"/>
        <v>2.5</v>
      </c>
      <c r="E409" s="221">
        <f t="shared" si="86"/>
        <v>2.5</v>
      </c>
      <c r="F409" s="221">
        <f t="shared" si="86"/>
        <v>2.5</v>
      </c>
      <c r="G409" s="221">
        <f t="shared" si="86"/>
        <v>2.5</v>
      </c>
      <c r="H409" s="226">
        <f t="shared" si="86"/>
        <v>2.5</v>
      </c>
      <c r="I409" s="333"/>
    </row>
    <row r="412" spans="1:23" ht="13.5" thickBot="1" x14ac:dyDescent="0.25">
      <c r="A412" s="200" t="s">
        <v>239</v>
      </c>
      <c r="C412" s="200">
        <v>0.65</v>
      </c>
      <c r="D412" s="200">
        <v>0.49</v>
      </c>
      <c r="E412" s="200">
        <v>0.52</v>
      </c>
      <c r="F412" s="200">
        <v>1.63</v>
      </c>
      <c r="G412" s="200">
        <v>0.98</v>
      </c>
      <c r="H412" s="200">
        <v>0.16</v>
      </c>
      <c r="M412" s="200" t="s">
        <v>239</v>
      </c>
      <c r="N412" s="200">
        <v>0.65</v>
      </c>
      <c r="O412" s="200">
        <v>0.49</v>
      </c>
      <c r="P412" s="200">
        <v>0.52</v>
      </c>
      <c r="Q412" s="200">
        <v>1.63</v>
      </c>
      <c r="R412" s="200">
        <v>0.98</v>
      </c>
      <c r="S412" s="200">
        <v>0.16</v>
      </c>
    </row>
    <row r="413" spans="1:23" ht="13.5" thickBot="1" x14ac:dyDescent="0.25">
      <c r="A413" s="272" t="s">
        <v>240</v>
      </c>
      <c r="B413" s="230"/>
      <c r="C413" s="921" t="s">
        <v>50</v>
      </c>
      <c r="D413" s="919"/>
      <c r="E413" s="919"/>
      <c r="F413" s="919"/>
      <c r="G413" s="919"/>
      <c r="H413" s="920"/>
      <c r="I413" s="932" t="s">
        <v>0</v>
      </c>
      <c r="J413" s="213">
        <v>244</v>
      </c>
      <c r="M413" s="272" t="s">
        <v>240</v>
      </c>
      <c r="N413" s="921" t="s">
        <v>50</v>
      </c>
      <c r="O413" s="919"/>
      <c r="P413" s="919"/>
      <c r="Q413" s="919"/>
      <c r="R413" s="919"/>
      <c r="S413" s="920"/>
      <c r="T413" s="932" t="s">
        <v>0</v>
      </c>
      <c r="U413" s="213">
        <v>244</v>
      </c>
    </row>
    <row r="414" spans="1:23" ht="13.5" thickBot="1" x14ac:dyDescent="0.25">
      <c r="A414" s="214" t="s">
        <v>54</v>
      </c>
      <c r="B414" s="835"/>
      <c r="C414" s="273">
        <v>1</v>
      </c>
      <c r="D414" s="275">
        <v>2</v>
      </c>
      <c r="E414" s="275">
        <v>3</v>
      </c>
      <c r="F414" s="682">
        <v>4</v>
      </c>
      <c r="G414" s="273">
        <v>5</v>
      </c>
      <c r="H414" s="275">
        <v>6</v>
      </c>
      <c r="I414" s="971"/>
      <c r="J414" s="229"/>
      <c r="K414" s="277"/>
      <c r="L414" s="353"/>
      <c r="M414" s="214" t="s">
        <v>54</v>
      </c>
      <c r="N414" s="273">
        <v>1</v>
      </c>
      <c r="O414" s="275">
        <v>2</v>
      </c>
      <c r="P414" s="275">
        <v>3</v>
      </c>
      <c r="Q414" s="682">
        <v>4</v>
      </c>
      <c r="R414" s="273">
        <v>5</v>
      </c>
      <c r="S414" s="275">
        <v>6</v>
      </c>
      <c r="T414" s="971"/>
      <c r="U414" s="229"/>
      <c r="V414" s="277"/>
      <c r="W414" s="353"/>
    </row>
    <row r="415" spans="1:23" x14ac:dyDescent="0.2">
      <c r="A415" s="236" t="s">
        <v>3</v>
      </c>
      <c r="B415" s="826"/>
      <c r="C415" s="683">
        <v>3460</v>
      </c>
      <c r="D415" s="684">
        <v>3460</v>
      </c>
      <c r="E415" s="684">
        <v>3460</v>
      </c>
      <c r="F415" s="684">
        <v>3460</v>
      </c>
      <c r="G415" s="684">
        <v>3460</v>
      </c>
      <c r="H415" s="685">
        <v>3460</v>
      </c>
      <c r="I415" s="678">
        <v>3460</v>
      </c>
      <c r="K415" s="277"/>
      <c r="L415" s="353"/>
      <c r="M415" s="236" t="s">
        <v>3</v>
      </c>
      <c r="N415" s="683">
        <v>3460</v>
      </c>
      <c r="O415" s="684">
        <v>3460</v>
      </c>
      <c r="P415" s="684">
        <v>3460</v>
      </c>
      <c r="Q415" s="684">
        <v>3460</v>
      </c>
      <c r="R415" s="684">
        <v>3460</v>
      </c>
      <c r="S415" s="685">
        <v>3460</v>
      </c>
      <c r="T415" s="678">
        <v>3460</v>
      </c>
      <c r="V415" s="277"/>
      <c r="W415" s="353"/>
    </row>
    <row r="416" spans="1:23" x14ac:dyDescent="0.2">
      <c r="A416" s="241" t="s">
        <v>6</v>
      </c>
      <c r="B416" s="832"/>
      <c r="C416" s="242">
        <v>3472</v>
      </c>
      <c r="D416" s="243">
        <v>3550</v>
      </c>
      <c r="E416" s="243">
        <v>3429</v>
      </c>
      <c r="F416" s="243">
        <v>3578</v>
      </c>
      <c r="G416" s="243">
        <v>3791</v>
      </c>
      <c r="H416" s="244">
        <v>3697</v>
      </c>
      <c r="I416" s="366">
        <v>3605</v>
      </c>
      <c r="J416" s="406"/>
      <c r="K416" s="399"/>
      <c r="L416" s="399"/>
      <c r="M416" s="241" t="s">
        <v>6</v>
      </c>
      <c r="N416" s="242">
        <v>3472</v>
      </c>
      <c r="O416" s="243">
        <v>3550</v>
      </c>
      <c r="P416" s="243">
        <v>3429</v>
      </c>
      <c r="Q416" s="243">
        <v>3578</v>
      </c>
      <c r="R416" s="243">
        <v>3722</v>
      </c>
      <c r="S416" s="244">
        <v>3822</v>
      </c>
      <c r="T416" s="366">
        <v>3605</v>
      </c>
      <c r="U416" s="406"/>
      <c r="V416" s="399"/>
      <c r="W416" s="399"/>
    </row>
    <row r="417" spans="1:23" x14ac:dyDescent="0.2">
      <c r="A417" s="231" t="s">
        <v>7</v>
      </c>
      <c r="B417" s="829"/>
      <c r="C417" s="245">
        <v>71.7</v>
      </c>
      <c r="D417" s="246">
        <v>84.8</v>
      </c>
      <c r="E417" s="246">
        <v>73.3</v>
      </c>
      <c r="F417" s="246">
        <v>80.400000000000006</v>
      </c>
      <c r="G417" s="246">
        <v>68.900000000000006</v>
      </c>
      <c r="H417" s="247">
        <v>76.099999999999994</v>
      </c>
      <c r="I417" s="367">
        <v>76.599999999999994</v>
      </c>
      <c r="J417" s="554"/>
      <c r="K417" s="399"/>
      <c r="L417" s="399"/>
      <c r="M417" s="231" t="s">
        <v>7</v>
      </c>
      <c r="N417" s="245">
        <v>71.7</v>
      </c>
      <c r="O417" s="246">
        <v>84.8</v>
      </c>
      <c r="P417" s="246">
        <v>73.3</v>
      </c>
      <c r="Q417" s="246">
        <v>80.400000000000006</v>
      </c>
      <c r="R417" s="246">
        <v>97.9</v>
      </c>
      <c r="S417" s="247">
        <v>85.1</v>
      </c>
      <c r="T417" s="367">
        <v>76.599999999999994</v>
      </c>
      <c r="U417" s="554"/>
      <c r="V417" s="399"/>
      <c r="W417" s="399"/>
    </row>
    <row r="418" spans="1:23" ht="13.5" thickBot="1" x14ac:dyDescent="0.25">
      <c r="A418" s="231" t="s">
        <v>8</v>
      </c>
      <c r="B418" s="833"/>
      <c r="C418" s="679">
        <v>8.5000000000000006E-2</v>
      </c>
      <c r="D418" s="680">
        <v>7.2999999999999995E-2</v>
      </c>
      <c r="E418" s="680">
        <v>7.5999999999999998E-2</v>
      </c>
      <c r="F418" s="680">
        <v>7.4999999999999997E-2</v>
      </c>
      <c r="G418" s="680">
        <v>8.1000000000000003E-2</v>
      </c>
      <c r="H418" s="681">
        <v>8.5000000000000006E-2</v>
      </c>
      <c r="I418" s="409">
        <v>8.5999999999999993E-2</v>
      </c>
      <c r="K418" s="382"/>
      <c r="M418" s="231" t="s">
        <v>8</v>
      </c>
      <c r="N418" s="679">
        <v>8.5000000000000006E-2</v>
      </c>
      <c r="O418" s="680">
        <v>7.2999999999999995E-2</v>
      </c>
      <c r="P418" s="680">
        <v>7.5999999999999998E-2</v>
      </c>
      <c r="Q418" s="680">
        <v>7.4999999999999997E-2</v>
      </c>
      <c r="R418" s="680">
        <v>0.05</v>
      </c>
      <c r="S418" s="681">
        <v>7.2999999999999995E-2</v>
      </c>
      <c r="T418" s="409">
        <v>8.5999999999999993E-2</v>
      </c>
      <c r="V418" s="382"/>
    </row>
    <row r="419" spans="1:23" x14ac:dyDescent="0.2">
      <c r="A419" s="241" t="s">
        <v>1</v>
      </c>
      <c r="B419" s="834"/>
      <c r="C419" s="327">
        <f t="shared" ref="C419:I419" si="87">C416/C415*100-100</f>
        <v>0.34682080924855541</v>
      </c>
      <c r="D419" s="328">
        <f t="shared" si="87"/>
        <v>2.6011560693641513</v>
      </c>
      <c r="E419" s="328">
        <f t="shared" si="87"/>
        <v>-0.89595375722542769</v>
      </c>
      <c r="F419" s="328">
        <f t="shared" si="87"/>
        <v>3.4104046242774615</v>
      </c>
      <c r="G419" s="686">
        <f t="shared" si="87"/>
        <v>9.5664739884392986</v>
      </c>
      <c r="H419" s="687">
        <f t="shared" si="87"/>
        <v>6.8497109826589622</v>
      </c>
      <c r="I419" s="369">
        <f t="shared" si="87"/>
        <v>4.1907514450867183</v>
      </c>
      <c r="J419" s="688" t="s">
        <v>241</v>
      </c>
      <c r="M419" s="241" t="s">
        <v>1</v>
      </c>
      <c r="N419" s="327">
        <f t="shared" ref="N419:T419" si="88">N416/N415*100-100</f>
        <v>0.34682080924855541</v>
      </c>
      <c r="O419" s="328">
        <f t="shared" si="88"/>
        <v>2.6011560693641513</v>
      </c>
      <c r="P419" s="328">
        <f t="shared" si="88"/>
        <v>-0.89595375722542769</v>
      </c>
      <c r="Q419" s="328">
        <f t="shared" si="88"/>
        <v>3.4104046242774615</v>
      </c>
      <c r="R419" s="686">
        <f t="shared" si="88"/>
        <v>7.5722543352601264</v>
      </c>
      <c r="S419" s="687">
        <f t="shared" si="88"/>
        <v>10.462427745664755</v>
      </c>
      <c r="T419" s="369">
        <f t="shared" si="88"/>
        <v>4.1907514450867183</v>
      </c>
      <c r="U419" s="528"/>
    </row>
    <row r="420" spans="1:23" ht="13.5" thickBot="1" x14ac:dyDescent="0.25">
      <c r="A420" s="231" t="s">
        <v>27</v>
      </c>
      <c r="B420" s="833"/>
      <c r="C420" s="220">
        <f t="shared" ref="C420:I420" si="89">C416-C402</f>
        <v>223</v>
      </c>
      <c r="D420" s="221">
        <f t="shared" si="89"/>
        <v>108</v>
      </c>
      <c r="E420" s="221">
        <f t="shared" si="89"/>
        <v>80</v>
      </c>
      <c r="F420" s="221">
        <f t="shared" si="89"/>
        <v>114</v>
      </c>
      <c r="G420" s="221">
        <f t="shared" si="89"/>
        <v>345</v>
      </c>
      <c r="H420" s="226">
        <f t="shared" si="89"/>
        <v>85</v>
      </c>
      <c r="I420" s="370">
        <f t="shared" si="89"/>
        <v>168</v>
      </c>
      <c r="J420" s="265" t="s">
        <v>56</v>
      </c>
      <c r="K420" s="290">
        <f>I407-I421</f>
        <v>4</v>
      </c>
      <c r="L420" s="266">
        <f>K420/I407</f>
        <v>1.2243648607284971E-3</v>
      </c>
      <c r="M420" s="231" t="s">
        <v>27</v>
      </c>
      <c r="N420" s="220">
        <f>N416-C402</f>
        <v>223</v>
      </c>
      <c r="O420" s="220">
        <f t="shared" ref="O420:S420" si="90">O416-D402</f>
        <v>108</v>
      </c>
      <c r="P420" s="220">
        <f t="shared" si="90"/>
        <v>80</v>
      </c>
      <c r="Q420" s="220">
        <f t="shared" si="90"/>
        <v>114</v>
      </c>
      <c r="R420" s="220">
        <f t="shared" si="90"/>
        <v>276</v>
      </c>
      <c r="S420" s="220">
        <f t="shared" si="90"/>
        <v>210</v>
      </c>
      <c r="T420" s="370">
        <f t="shared" ref="T420" si="91">T416-T402</f>
        <v>3605</v>
      </c>
      <c r="U420" s="265" t="s">
        <v>56</v>
      </c>
      <c r="V420" s="290">
        <f>T407-T421</f>
        <v>-3263</v>
      </c>
      <c r="W420" s="266" t="e">
        <f>V420/T407</f>
        <v>#DIV/0!</v>
      </c>
    </row>
    <row r="421" spans="1:23" x14ac:dyDescent="0.2">
      <c r="A421" s="267" t="s">
        <v>51</v>
      </c>
      <c r="B421" s="835"/>
      <c r="C421" s="261">
        <v>615</v>
      </c>
      <c r="D421" s="262">
        <v>612</v>
      </c>
      <c r="E421" s="262">
        <v>191</v>
      </c>
      <c r="F421" s="262">
        <v>614</v>
      </c>
      <c r="G421" s="262">
        <v>615</v>
      </c>
      <c r="H421" s="263">
        <v>616</v>
      </c>
      <c r="I421" s="371">
        <f>SUM(C421:H421)</f>
        <v>3263</v>
      </c>
      <c r="J421" s="200" t="s">
        <v>57</v>
      </c>
      <c r="K421" s="200">
        <v>127.04</v>
      </c>
      <c r="M421" s="267" t="s">
        <v>51</v>
      </c>
      <c r="N421" s="261">
        <v>615</v>
      </c>
      <c r="O421" s="262">
        <v>612</v>
      </c>
      <c r="P421" s="262">
        <v>191</v>
      </c>
      <c r="Q421" s="262">
        <v>614</v>
      </c>
      <c r="R421" s="262">
        <v>615</v>
      </c>
      <c r="S421" s="263">
        <v>616</v>
      </c>
      <c r="T421" s="371">
        <f>SUM(N421:S421)</f>
        <v>3263</v>
      </c>
      <c r="U421" s="200" t="s">
        <v>57</v>
      </c>
      <c r="V421" s="200">
        <v>127.04</v>
      </c>
    </row>
    <row r="422" spans="1:23" x14ac:dyDescent="0.2">
      <c r="A422" s="267" t="s">
        <v>28</v>
      </c>
      <c r="B422" s="835"/>
      <c r="C422" s="218">
        <v>132</v>
      </c>
      <c r="D422" s="269">
        <v>130.5</v>
      </c>
      <c r="E422" s="269">
        <v>129.5</v>
      </c>
      <c r="F422" s="269">
        <v>129</v>
      </c>
      <c r="G422" s="269">
        <v>128</v>
      </c>
      <c r="H422" s="219">
        <v>125</v>
      </c>
      <c r="I422" s="331"/>
      <c r="J422" s="200" t="s">
        <v>26</v>
      </c>
      <c r="K422" s="215">
        <f>K421-K407</f>
        <v>2.6300000000000097</v>
      </c>
      <c r="L422" s="228"/>
      <c r="M422" s="267" t="s">
        <v>28</v>
      </c>
      <c r="N422" s="218">
        <v>132</v>
      </c>
      <c r="O422" s="269">
        <v>130.5</v>
      </c>
      <c r="P422" s="269">
        <v>129.5</v>
      </c>
      <c r="Q422" s="269">
        <v>129</v>
      </c>
      <c r="R422" s="269">
        <v>128</v>
      </c>
      <c r="S422" s="219">
        <v>125</v>
      </c>
      <c r="T422" s="331"/>
      <c r="U422" s="200" t="s">
        <v>26</v>
      </c>
      <c r="V422" s="215">
        <f>V421-K407</f>
        <v>2.6300000000000097</v>
      </c>
      <c r="W422" s="228"/>
    </row>
    <row r="423" spans="1:23" ht="13.5" thickBot="1" x14ac:dyDescent="0.25">
      <c r="A423" s="268" t="s">
        <v>26</v>
      </c>
      <c r="B423" s="836"/>
      <c r="C423" s="220">
        <f t="shared" ref="C423:H423" si="92">(C422-C408)</f>
        <v>2</v>
      </c>
      <c r="D423" s="221">
        <f t="shared" si="92"/>
        <v>2</v>
      </c>
      <c r="E423" s="221">
        <f t="shared" si="92"/>
        <v>2</v>
      </c>
      <c r="F423" s="221">
        <f t="shared" si="92"/>
        <v>2</v>
      </c>
      <c r="G423" s="221">
        <f t="shared" si="92"/>
        <v>2</v>
      </c>
      <c r="H423" s="226">
        <f t="shared" si="92"/>
        <v>2</v>
      </c>
      <c r="I423" s="333"/>
      <c r="M423" s="268" t="s">
        <v>26</v>
      </c>
      <c r="N423" s="220">
        <f>(N422-C408)</f>
        <v>2</v>
      </c>
      <c r="O423" s="221">
        <f t="shared" ref="O423:S423" si="93">(O422-D408)</f>
        <v>2</v>
      </c>
      <c r="P423" s="221">
        <f t="shared" si="93"/>
        <v>2</v>
      </c>
      <c r="Q423" s="221">
        <f t="shared" si="93"/>
        <v>2</v>
      </c>
      <c r="R423" s="221">
        <f t="shared" si="93"/>
        <v>2</v>
      </c>
      <c r="S423" s="226">
        <f t="shared" si="93"/>
        <v>2</v>
      </c>
      <c r="T423" s="333"/>
    </row>
    <row r="426" spans="1:23" ht="13.5" thickBot="1" x14ac:dyDescent="0.25">
      <c r="A426" s="200" t="s">
        <v>239</v>
      </c>
    </row>
    <row r="427" spans="1:23" ht="13.5" thickBot="1" x14ac:dyDescent="0.25">
      <c r="A427" s="272" t="s">
        <v>242</v>
      </c>
      <c r="B427" s="230"/>
      <c r="C427" s="921" t="s">
        <v>50</v>
      </c>
      <c r="D427" s="919"/>
      <c r="E427" s="919"/>
      <c r="F427" s="919"/>
      <c r="G427" s="919"/>
      <c r="H427" s="920"/>
      <c r="I427" s="932" t="s">
        <v>0</v>
      </c>
      <c r="J427" s="213">
        <v>245</v>
      </c>
    </row>
    <row r="428" spans="1:23" ht="13.5" thickBot="1" x14ac:dyDescent="0.25">
      <c r="A428" s="214" t="s">
        <v>54</v>
      </c>
      <c r="B428" s="835"/>
      <c r="C428" s="273">
        <v>1</v>
      </c>
      <c r="D428" s="275">
        <v>2</v>
      </c>
      <c r="E428" s="275">
        <v>3</v>
      </c>
      <c r="F428" s="682">
        <v>4</v>
      </c>
      <c r="G428" s="273">
        <v>5</v>
      </c>
      <c r="H428" s="275">
        <v>6</v>
      </c>
      <c r="I428" s="971"/>
      <c r="J428" s="229"/>
      <c r="K428" s="277"/>
      <c r="L428" s="353"/>
    </row>
    <row r="429" spans="1:23" x14ac:dyDescent="0.2">
      <c r="A429" s="236" t="s">
        <v>3</v>
      </c>
      <c r="B429" s="826"/>
      <c r="C429" s="683">
        <v>3610</v>
      </c>
      <c r="D429" s="684">
        <v>3610</v>
      </c>
      <c r="E429" s="684">
        <v>3610</v>
      </c>
      <c r="F429" s="684">
        <v>3610</v>
      </c>
      <c r="G429" s="684">
        <v>3610</v>
      </c>
      <c r="H429" s="685">
        <v>3610</v>
      </c>
      <c r="I429" s="678">
        <v>3610</v>
      </c>
      <c r="K429" s="277"/>
      <c r="L429" s="353"/>
    </row>
    <row r="430" spans="1:23" x14ac:dyDescent="0.2">
      <c r="A430" s="241" t="s">
        <v>6</v>
      </c>
      <c r="B430" s="832"/>
      <c r="C430" s="242">
        <v>3678</v>
      </c>
      <c r="D430" s="243">
        <v>3749</v>
      </c>
      <c r="E430" s="243">
        <v>3608</v>
      </c>
      <c r="F430" s="243">
        <v>3792</v>
      </c>
      <c r="G430" s="243">
        <v>3856</v>
      </c>
      <c r="H430" s="244">
        <v>3828</v>
      </c>
      <c r="I430" s="366">
        <v>3770</v>
      </c>
      <c r="J430" s="406"/>
      <c r="K430" s="399"/>
      <c r="L430" s="399"/>
    </row>
    <row r="431" spans="1:23" x14ac:dyDescent="0.2">
      <c r="A431" s="231" t="s">
        <v>7</v>
      </c>
      <c r="B431" s="829"/>
      <c r="C431" s="245">
        <v>87</v>
      </c>
      <c r="D431" s="246">
        <v>91.3</v>
      </c>
      <c r="E431" s="246">
        <v>86.7</v>
      </c>
      <c r="F431" s="246">
        <v>95.7</v>
      </c>
      <c r="G431" s="246">
        <v>95.7</v>
      </c>
      <c r="H431" s="247">
        <v>89.1</v>
      </c>
      <c r="I431" s="367">
        <v>90.6</v>
      </c>
      <c r="J431" s="554"/>
      <c r="K431" s="399"/>
      <c r="L431" s="399"/>
    </row>
    <row r="432" spans="1:23" ht="13.5" thickBot="1" x14ac:dyDescent="0.25">
      <c r="A432" s="231" t="s">
        <v>8</v>
      </c>
      <c r="B432" s="833"/>
      <c r="C432" s="679">
        <v>7.3999999999999996E-2</v>
      </c>
      <c r="D432" s="680">
        <v>5.1999999999999998E-2</v>
      </c>
      <c r="E432" s="680">
        <v>5.8999999999999997E-2</v>
      </c>
      <c r="F432" s="680">
        <v>5.8000000000000003E-2</v>
      </c>
      <c r="G432" s="680">
        <v>0.05</v>
      </c>
      <c r="H432" s="681">
        <v>6.3E-2</v>
      </c>
      <c r="I432" s="409">
        <v>6.2E-2</v>
      </c>
      <c r="K432" s="382"/>
    </row>
    <row r="433" spans="1:12" x14ac:dyDescent="0.2">
      <c r="A433" s="241" t="s">
        <v>1</v>
      </c>
      <c r="B433" s="834"/>
      <c r="C433" s="327">
        <f t="shared" ref="C433:I433" si="94">C430/C429*100-100</f>
        <v>1.8836565096952853</v>
      </c>
      <c r="D433" s="328">
        <f t="shared" si="94"/>
        <v>3.8504155124653607</v>
      </c>
      <c r="E433" s="328">
        <f t="shared" si="94"/>
        <v>-5.5401662049860079E-2</v>
      </c>
      <c r="F433" s="328">
        <f t="shared" si="94"/>
        <v>5.0415512465373951</v>
      </c>
      <c r="G433" s="328">
        <f t="shared" si="94"/>
        <v>6.8144044321329744</v>
      </c>
      <c r="H433" s="328">
        <f t="shared" si="94"/>
        <v>6.0387811634349049</v>
      </c>
      <c r="I433" s="369">
        <f t="shared" si="94"/>
        <v>4.43213296398892</v>
      </c>
      <c r="J433" s="528"/>
    </row>
    <row r="434" spans="1:12" ht="13.5" thickBot="1" x14ac:dyDescent="0.25">
      <c r="A434" s="231" t="s">
        <v>27</v>
      </c>
      <c r="B434" s="833"/>
      <c r="C434" s="220">
        <f t="shared" ref="C434:I434" si="95">C430-C416</f>
        <v>206</v>
      </c>
      <c r="D434" s="221">
        <f t="shared" si="95"/>
        <v>199</v>
      </c>
      <c r="E434" s="221">
        <f t="shared" si="95"/>
        <v>179</v>
      </c>
      <c r="F434" s="221">
        <f t="shared" si="95"/>
        <v>214</v>
      </c>
      <c r="G434" s="221">
        <f t="shared" si="95"/>
        <v>65</v>
      </c>
      <c r="H434" s="226">
        <f t="shared" si="95"/>
        <v>131</v>
      </c>
      <c r="I434" s="370">
        <f t="shared" si="95"/>
        <v>165</v>
      </c>
      <c r="J434" s="265" t="s">
        <v>56</v>
      </c>
      <c r="K434" s="290">
        <f>I421-I435</f>
        <v>7</v>
      </c>
      <c r="L434" s="266">
        <f>K434/I421</f>
        <v>2.1452650934722646E-3</v>
      </c>
    </row>
    <row r="435" spans="1:12" x14ac:dyDescent="0.2">
      <c r="A435" s="267" t="s">
        <v>51</v>
      </c>
      <c r="B435" s="835"/>
      <c r="C435" s="261">
        <v>614</v>
      </c>
      <c r="D435" s="262">
        <v>612</v>
      </c>
      <c r="E435" s="262">
        <v>188</v>
      </c>
      <c r="F435" s="262">
        <v>613</v>
      </c>
      <c r="G435" s="262">
        <v>613</v>
      </c>
      <c r="H435" s="263">
        <v>616</v>
      </c>
      <c r="I435" s="371">
        <f>SUM(C435:H435)</f>
        <v>3256</v>
      </c>
      <c r="J435" s="200" t="s">
        <v>57</v>
      </c>
      <c r="K435" s="200">
        <v>127.83</v>
      </c>
    </row>
    <row r="436" spans="1:12" x14ac:dyDescent="0.2">
      <c r="A436" s="267" t="s">
        <v>28</v>
      </c>
      <c r="B436" s="835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K435-K421</f>
        <v>0.78999999999999204</v>
      </c>
      <c r="L436" s="228"/>
    </row>
    <row r="437" spans="1:12" ht="13.5" thickBot="1" x14ac:dyDescent="0.25">
      <c r="A437" s="268" t="s">
        <v>26</v>
      </c>
      <c r="B437" s="836"/>
      <c r="C437" s="220">
        <f t="shared" ref="C437:H437" si="96">(C436-C422)</f>
        <v>-132</v>
      </c>
      <c r="D437" s="221">
        <f t="shared" si="96"/>
        <v>-130.5</v>
      </c>
      <c r="E437" s="221">
        <f t="shared" si="96"/>
        <v>-129.5</v>
      </c>
      <c r="F437" s="221">
        <f t="shared" si="96"/>
        <v>-129</v>
      </c>
      <c r="G437" s="221">
        <f t="shared" si="96"/>
        <v>-128</v>
      </c>
      <c r="H437" s="226">
        <f t="shared" si="96"/>
        <v>-125</v>
      </c>
      <c r="I437" s="333"/>
    </row>
    <row r="440" spans="1:12" ht="13.5" thickBot="1" x14ac:dyDescent="0.25"/>
    <row r="441" spans="1:12" ht="13.5" thickBot="1" x14ac:dyDescent="0.25">
      <c r="A441" s="272" t="s">
        <v>243</v>
      </c>
      <c r="B441" s="230"/>
      <c r="C441" s="921" t="s">
        <v>50</v>
      </c>
      <c r="D441" s="919"/>
      <c r="E441" s="919"/>
      <c r="F441" s="919"/>
      <c r="G441" s="919"/>
      <c r="H441" s="920"/>
      <c r="I441" s="932" t="s">
        <v>0</v>
      </c>
      <c r="J441" s="213"/>
    </row>
    <row r="442" spans="1:12" ht="13.5" thickBot="1" x14ac:dyDescent="0.25">
      <c r="A442" s="214" t="s">
        <v>54</v>
      </c>
      <c r="B442" s="835"/>
      <c r="C442" s="273">
        <v>1</v>
      </c>
      <c r="D442" s="275">
        <v>2</v>
      </c>
      <c r="E442" s="275">
        <v>3</v>
      </c>
      <c r="F442" s="682">
        <v>4</v>
      </c>
      <c r="G442" s="273">
        <v>5</v>
      </c>
      <c r="H442" s="275">
        <v>6</v>
      </c>
      <c r="I442" s="971"/>
      <c r="J442" s="229"/>
      <c r="K442" s="277"/>
      <c r="L442" s="353"/>
    </row>
    <row r="443" spans="1:12" x14ac:dyDescent="0.2">
      <c r="A443" s="236" t="s">
        <v>3</v>
      </c>
      <c r="B443" s="826"/>
      <c r="C443" s="683">
        <v>3730</v>
      </c>
      <c r="D443" s="684">
        <v>3730</v>
      </c>
      <c r="E443" s="684">
        <v>3730</v>
      </c>
      <c r="F443" s="684">
        <v>3730</v>
      </c>
      <c r="G443" s="684">
        <v>3730</v>
      </c>
      <c r="H443" s="685">
        <v>3730</v>
      </c>
      <c r="I443" s="678">
        <v>3730</v>
      </c>
      <c r="K443" s="277"/>
      <c r="L443" s="353"/>
    </row>
    <row r="444" spans="1:12" x14ac:dyDescent="0.2">
      <c r="A444" s="241" t="s">
        <v>6</v>
      </c>
      <c r="B444" s="832"/>
      <c r="C444" s="242">
        <v>3664</v>
      </c>
      <c r="D444" s="243">
        <v>3807</v>
      </c>
      <c r="E444" s="243">
        <v>3734</v>
      </c>
      <c r="F444" s="243">
        <v>3885</v>
      </c>
      <c r="G444" s="243">
        <v>3997</v>
      </c>
      <c r="H444" s="244">
        <v>4095</v>
      </c>
      <c r="I444" s="366">
        <v>3882</v>
      </c>
      <c r="J444" s="406"/>
      <c r="K444" s="399"/>
      <c r="L444" s="399"/>
    </row>
    <row r="445" spans="1:12" x14ac:dyDescent="0.2">
      <c r="A445" s="231" t="s">
        <v>7</v>
      </c>
      <c r="B445" s="829"/>
      <c r="C445" s="245">
        <v>91.3</v>
      </c>
      <c r="D445" s="246">
        <v>84.8</v>
      </c>
      <c r="E445" s="246">
        <v>93.3</v>
      </c>
      <c r="F445" s="246">
        <v>97.8</v>
      </c>
      <c r="G445" s="246">
        <v>100</v>
      </c>
      <c r="H445" s="247">
        <v>100</v>
      </c>
      <c r="I445" s="367">
        <v>89.5</v>
      </c>
      <c r="J445" s="554"/>
      <c r="K445" s="399"/>
      <c r="L445" s="399"/>
    </row>
    <row r="446" spans="1:12" ht="13.5" thickBot="1" x14ac:dyDescent="0.25">
      <c r="A446" s="231" t="s">
        <v>8</v>
      </c>
      <c r="B446" s="833"/>
      <c r="C446" s="679">
        <v>6.2E-2</v>
      </c>
      <c r="D446" s="680">
        <v>6.6000000000000003E-2</v>
      </c>
      <c r="E446" s="680">
        <v>4.9000000000000002E-2</v>
      </c>
      <c r="F446" s="680">
        <v>4.5999999999999999E-2</v>
      </c>
      <c r="G446" s="680">
        <v>3.5000000000000003E-2</v>
      </c>
      <c r="H446" s="681">
        <v>0.05</v>
      </c>
      <c r="I446" s="409">
        <v>6.4000000000000001E-2</v>
      </c>
      <c r="K446" s="382"/>
    </row>
    <row r="447" spans="1:12" x14ac:dyDescent="0.2">
      <c r="A447" s="241" t="s">
        <v>1</v>
      </c>
      <c r="B447" s="834"/>
      <c r="C447" s="327">
        <f t="shared" ref="C447:I447" si="97">C444/C443*100-100</f>
        <v>-1.7694369973190334</v>
      </c>
      <c r="D447" s="328">
        <f t="shared" si="97"/>
        <v>2.0643431635388794</v>
      </c>
      <c r="E447" s="328">
        <f t="shared" si="97"/>
        <v>0.10723860589811807</v>
      </c>
      <c r="F447" s="328">
        <f t="shared" si="97"/>
        <v>4.1554959785522669</v>
      </c>
      <c r="G447" s="328">
        <f t="shared" si="97"/>
        <v>7.1581769436997291</v>
      </c>
      <c r="H447" s="328">
        <f t="shared" si="97"/>
        <v>9.7855227882037497</v>
      </c>
      <c r="I447" s="369">
        <f t="shared" si="97"/>
        <v>4.0750670241286713</v>
      </c>
      <c r="J447" s="528"/>
    </row>
    <row r="448" spans="1:12" ht="13.5" thickBot="1" x14ac:dyDescent="0.25">
      <c r="A448" s="231" t="s">
        <v>27</v>
      </c>
      <c r="B448" s="833"/>
      <c r="C448" s="220">
        <f t="shared" ref="C448:I448" si="98">C444-C430</f>
        <v>-14</v>
      </c>
      <c r="D448" s="221">
        <f t="shared" si="98"/>
        <v>58</v>
      </c>
      <c r="E448" s="221">
        <f t="shared" si="98"/>
        <v>126</v>
      </c>
      <c r="F448" s="221">
        <f t="shared" si="98"/>
        <v>93</v>
      </c>
      <c r="G448" s="221">
        <f t="shared" si="98"/>
        <v>141</v>
      </c>
      <c r="H448" s="226">
        <f t="shared" si="98"/>
        <v>267</v>
      </c>
      <c r="I448" s="370">
        <f t="shared" si="98"/>
        <v>112</v>
      </c>
      <c r="J448" s="265" t="s">
        <v>56</v>
      </c>
      <c r="K448" s="290">
        <f>I435-I449</f>
        <v>22</v>
      </c>
      <c r="L448" s="266">
        <f>K448/I435</f>
        <v>6.7567567567567571E-3</v>
      </c>
    </row>
    <row r="449" spans="1:12" x14ac:dyDescent="0.2">
      <c r="A449" s="267" t="s">
        <v>51</v>
      </c>
      <c r="B449" s="835"/>
      <c r="C449" s="261">
        <v>612</v>
      </c>
      <c r="D449" s="262">
        <v>610</v>
      </c>
      <c r="E449" s="262">
        <v>182</v>
      </c>
      <c r="F449" s="262">
        <v>610</v>
      </c>
      <c r="G449" s="262">
        <v>609</v>
      </c>
      <c r="H449" s="263">
        <v>611</v>
      </c>
      <c r="I449" s="371">
        <f>SUM(C449:H449)</f>
        <v>3234</v>
      </c>
      <c r="J449" s="200" t="s">
        <v>57</v>
      </c>
      <c r="K449" s="200">
        <v>135.33000000000001</v>
      </c>
    </row>
    <row r="450" spans="1:12" x14ac:dyDescent="0.2">
      <c r="A450" s="267" t="s">
        <v>28</v>
      </c>
      <c r="B450" s="835"/>
      <c r="C450" s="218"/>
      <c r="D450" s="269"/>
      <c r="E450" s="269"/>
      <c r="F450" s="269"/>
      <c r="G450" s="269"/>
      <c r="H450" s="219"/>
      <c r="I450" s="331"/>
      <c r="J450" s="200" t="s">
        <v>26</v>
      </c>
      <c r="K450" s="215">
        <f>K449-K435</f>
        <v>7.5000000000000142</v>
      </c>
      <c r="L450" s="228"/>
    </row>
    <row r="451" spans="1:12" ht="13.5" thickBot="1" x14ac:dyDescent="0.25">
      <c r="A451" s="268" t="s">
        <v>26</v>
      </c>
      <c r="B451" s="836"/>
      <c r="C451" s="220">
        <f t="shared" ref="C451:H451" si="99">(C450-C436)</f>
        <v>0</v>
      </c>
      <c r="D451" s="221">
        <f t="shared" si="99"/>
        <v>0</v>
      </c>
      <c r="E451" s="221">
        <f t="shared" si="99"/>
        <v>0</v>
      </c>
      <c r="F451" s="221">
        <f t="shared" si="99"/>
        <v>0</v>
      </c>
      <c r="G451" s="221">
        <f t="shared" si="99"/>
        <v>0</v>
      </c>
      <c r="H451" s="226">
        <f t="shared" si="99"/>
        <v>0</v>
      </c>
      <c r="I451" s="333"/>
    </row>
    <row r="454" spans="1:12" ht="13.5" thickBot="1" x14ac:dyDescent="0.25"/>
    <row r="455" spans="1:12" ht="13.5" thickBot="1" x14ac:dyDescent="0.25">
      <c r="A455" s="272" t="s">
        <v>244</v>
      </c>
      <c r="B455" s="230"/>
      <c r="C455" s="921" t="s">
        <v>50</v>
      </c>
      <c r="D455" s="919"/>
      <c r="E455" s="919"/>
      <c r="F455" s="919"/>
      <c r="G455" s="919"/>
      <c r="H455" s="920"/>
      <c r="I455" s="932" t="s">
        <v>0</v>
      </c>
      <c r="J455" s="213"/>
    </row>
    <row r="456" spans="1:12" ht="13.5" thickBot="1" x14ac:dyDescent="0.25">
      <c r="A456" s="214" t="s">
        <v>54</v>
      </c>
      <c r="B456" s="835"/>
      <c r="C456" s="273">
        <v>1</v>
      </c>
      <c r="D456" s="275">
        <v>2</v>
      </c>
      <c r="E456" s="275">
        <v>3</v>
      </c>
      <c r="F456" s="682">
        <v>4</v>
      </c>
      <c r="G456" s="273">
        <v>5</v>
      </c>
      <c r="H456" s="275">
        <v>6</v>
      </c>
      <c r="I456" s="971"/>
      <c r="J456" s="229"/>
      <c r="K456" s="277"/>
      <c r="L456" s="353"/>
    </row>
    <row r="457" spans="1:12" x14ac:dyDescent="0.2">
      <c r="A457" s="236" t="s">
        <v>3</v>
      </c>
      <c r="B457" s="826"/>
      <c r="C457" s="683">
        <v>3810</v>
      </c>
      <c r="D457" s="683">
        <v>3810</v>
      </c>
      <c r="E457" s="683">
        <v>3810</v>
      </c>
      <c r="F457" s="683">
        <v>3810</v>
      </c>
      <c r="G457" s="683">
        <v>3810</v>
      </c>
      <c r="H457" s="683">
        <v>3810</v>
      </c>
      <c r="I457" s="683">
        <v>3810</v>
      </c>
      <c r="K457" s="277"/>
      <c r="L457" s="353"/>
    </row>
    <row r="458" spans="1:12" x14ac:dyDescent="0.2">
      <c r="A458" s="241" t="s">
        <v>6</v>
      </c>
      <c r="B458" s="832"/>
      <c r="C458" s="242">
        <v>3887</v>
      </c>
      <c r="D458" s="243">
        <v>4029</v>
      </c>
      <c r="E458" s="243">
        <v>3993</v>
      </c>
      <c r="F458" s="243">
        <v>4026</v>
      </c>
      <c r="G458" s="243">
        <v>4086</v>
      </c>
      <c r="H458" s="244">
        <v>4209</v>
      </c>
      <c r="I458" s="366">
        <v>4040</v>
      </c>
      <c r="J458" s="406"/>
      <c r="K458" s="399"/>
      <c r="L458" s="399"/>
    </row>
    <row r="459" spans="1:12" x14ac:dyDescent="0.2">
      <c r="A459" s="231" t="s">
        <v>7</v>
      </c>
      <c r="B459" s="829"/>
      <c r="C459" s="245">
        <v>97.8</v>
      </c>
      <c r="D459" s="246">
        <v>95.7</v>
      </c>
      <c r="E459" s="246">
        <v>88.2</v>
      </c>
      <c r="F459" s="246">
        <v>89.1</v>
      </c>
      <c r="G459" s="246">
        <v>95.7</v>
      </c>
      <c r="H459" s="247">
        <v>89.1</v>
      </c>
      <c r="I459" s="367">
        <v>89.9</v>
      </c>
      <c r="J459" s="554"/>
      <c r="K459" s="399"/>
      <c r="L459" s="399"/>
    </row>
    <row r="460" spans="1:12" ht="13.5" thickBot="1" x14ac:dyDescent="0.25">
      <c r="A460" s="231" t="s">
        <v>8</v>
      </c>
      <c r="B460" s="833"/>
      <c r="C460" s="679">
        <v>5.2999999999999999E-2</v>
      </c>
      <c r="D460" s="680">
        <v>5.6000000000000001E-2</v>
      </c>
      <c r="E460" s="680">
        <v>6.6000000000000003E-2</v>
      </c>
      <c r="F460" s="680">
        <v>5.8999999999999997E-2</v>
      </c>
      <c r="G460" s="680">
        <v>5.8000000000000003E-2</v>
      </c>
      <c r="H460" s="681">
        <v>6.7000000000000004E-2</v>
      </c>
      <c r="I460" s="409">
        <v>6.4000000000000001E-2</v>
      </c>
      <c r="K460" s="382"/>
    </row>
    <row r="461" spans="1:12" x14ac:dyDescent="0.2">
      <c r="A461" s="241" t="s">
        <v>1</v>
      </c>
      <c r="B461" s="834"/>
      <c r="C461" s="327">
        <f t="shared" ref="C461:I461" si="100">C458/C457*100-100</f>
        <v>2.0209973753280792</v>
      </c>
      <c r="D461" s="328">
        <f t="shared" si="100"/>
        <v>5.7480314960629926</v>
      </c>
      <c r="E461" s="328">
        <f t="shared" si="100"/>
        <v>4.8031496062992147</v>
      </c>
      <c r="F461" s="328">
        <f t="shared" si="100"/>
        <v>5.6692913385826671</v>
      </c>
      <c r="G461" s="328">
        <f t="shared" si="100"/>
        <v>7.2440944881889635</v>
      </c>
      <c r="H461" s="328">
        <f t="shared" si="100"/>
        <v>10.472440944881896</v>
      </c>
      <c r="I461" s="369">
        <f t="shared" si="100"/>
        <v>6.0367454068241528</v>
      </c>
      <c r="J461" s="528"/>
    </row>
    <row r="462" spans="1:12" ht="13.5" thickBot="1" x14ac:dyDescent="0.25">
      <c r="A462" s="231" t="s">
        <v>27</v>
      </c>
      <c r="B462" s="833"/>
      <c r="C462" s="220">
        <f t="shared" ref="C462:I462" si="101">C458-C444</f>
        <v>223</v>
      </c>
      <c r="D462" s="221">
        <f t="shared" si="101"/>
        <v>222</v>
      </c>
      <c r="E462" s="221">
        <f t="shared" si="101"/>
        <v>259</v>
      </c>
      <c r="F462" s="221">
        <f t="shared" si="101"/>
        <v>141</v>
      </c>
      <c r="G462" s="221">
        <f t="shared" si="101"/>
        <v>89</v>
      </c>
      <c r="H462" s="226">
        <f t="shared" si="101"/>
        <v>114</v>
      </c>
      <c r="I462" s="370">
        <f t="shared" si="101"/>
        <v>158</v>
      </c>
      <c r="J462" s="265" t="s">
        <v>56</v>
      </c>
      <c r="K462" s="290">
        <f>I449-I463</f>
        <v>18</v>
      </c>
      <c r="L462" s="266">
        <f>K462/I449</f>
        <v>5.5658627087198514E-3</v>
      </c>
    </row>
    <row r="463" spans="1:12" x14ac:dyDescent="0.2">
      <c r="A463" s="267" t="s">
        <v>51</v>
      </c>
      <c r="B463" s="835"/>
      <c r="C463" s="261">
        <v>607</v>
      </c>
      <c r="D463" s="262">
        <v>607</v>
      </c>
      <c r="E463" s="262">
        <v>175</v>
      </c>
      <c r="F463" s="262">
        <v>608</v>
      </c>
      <c r="G463" s="262">
        <v>609</v>
      </c>
      <c r="H463" s="263">
        <v>610</v>
      </c>
      <c r="I463" s="371">
        <f>SUM(C463:H463)</f>
        <v>3216</v>
      </c>
      <c r="J463" s="200" t="s">
        <v>57</v>
      </c>
      <c r="K463" s="200">
        <v>143.97</v>
      </c>
    </row>
    <row r="464" spans="1:12" x14ac:dyDescent="0.2">
      <c r="A464" s="267" t="s">
        <v>28</v>
      </c>
      <c r="B464" s="835"/>
      <c r="C464" s="218"/>
      <c r="D464" s="269"/>
      <c r="E464" s="269"/>
      <c r="F464" s="269"/>
      <c r="G464" s="269"/>
      <c r="H464" s="219"/>
      <c r="I464" s="331"/>
      <c r="J464" s="200" t="s">
        <v>26</v>
      </c>
      <c r="K464" s="215">
        <f>K463-K449</f>
        <v>8.6399999999999864</v>
      </c>
      <c r="L464" s="228"/>
    </row>
    <row r="465" spans="1:12" ht="13.5" thickBot="1" x14ac:dyDescent="0.25">
      <c r="A465" s="268" t="s">
        <v>26</v>
      </c>
      <c r="B465" s="836"/>
      <c r="C465" s="220">
        <f t="shared" ref="C465:H465" si="102">(C464-C450)</f>
        <v>0</v>
      </c>
      <c r="D465" s="221">
        <f t="shared" si="102"/>
        <v>0</v>
      </c>
      <c r="E465" s="221">
        <f t="shared" si="102"/>
        <v>0</v>
      </c>
      <c r="F465" s="221">
        <f t="shared" si="102"/>
        <v>0</v>
      </c>
      <c r="G465" s="221">
        <f t="shared" si="102"/>
        <v>0</v>
      </c>
      <c r="H465" s="226">
        <f t="shared" si="102"/>
        <v>0</v>
      </c>
      <c r="I465" s="333"/>
    </row>
    <row r="468" spans="1:12" ht="13.5" thickBot="1" x14ac:dyDescent="0.25"/>
    <row r="469" spans="1:12" ht="13.5" thickBot="1" x14ac:dyDescent="0.25">
      <c r="A469" s="272" t="s">
        <v>245</v>
      </c>
      <c r="B469" s="230"/>
      <c r="C469" s="921" t="s">
        <v>50</v>
      </c>
      <c r="D469" s="919"/>
      <c r="E469" s="919"/>
      <c r="F469" s="919"/>
      <c r="G469" s="919"/>
      <c r="H469" s="920"/>
      <c r="I469" s="932" t="s">
        <v>0</v>
      </c>
      <c r="J469" s="213">
        <v>245</v>
      </c>
    </row>
    <row r="470" spans="1:12" ht="13.5" thickBot="1" x14ac:dyDescent="0.25">
      <c r="A470" s="214" t="s">
        <v>54</v>
      </c>
      <c r="B470" s="835"/>
      <c r="C470" s="273">
        <v>1</v>
      </c>
      <c r="D470" s="275">
        <v>2</v>
      </c>
      <c r="E470" s="275">
        <v>3</v>
      </c>
      <c r="F470" s="682">
        <v>4</v>
      </c>
      <c r="G470" s="273">
        <v>5</v>
      </c>
      <c r="H470" s="275">
        <v>6</v>
      </c>
      <c r="I470" s="971"/>
      <c r="J470" s="229"/>
      <c r="K470" s="277"/>
      <c r="L470" s="353"/>
    </row>
    <row r="471" spans="1:12" x14ac:dyDescent="0.2">
      <c r="A471" s="236" t="s">
        <v>3</v>
      </c>
      <c r="B471" s="826"/>
      <c r="C471" s="683">
        <v>3865</v>
      </c>
      <c r="D471" s="684">
        <v>3865</v>
      </c>
      <c r="E471" s="684">
        <v>3865</v>
      </c>
      <c r="F471" s="684">
        <v>3865</v>
      </c>
      <c r="G471" s="684">
        <v>3865</v>
      </c>
      <c r="H471" s="685">
        <v>3865</v>
      </c>
      <c r="I471" s="689">
        <v>3865</v>
      </c>
      <c r="K471" s="277"/>
      <c r="L471" s="353"/>
    </row>
    <row r="472" spans="1:12" x14ac:dyDescent="0.2">
      <c r="A472" s="241" t="s">
        <v>6</v>
      </c>
      <c r="B472" s="832"/>
      <c r="C472" s="242">
        <v>4133</v>
      </c>
      <c r="D472" s="243">
        <v>4115</v>
      </c>
      <c r="E472" s="243">
        <v>4102</v>
      </c>
      <c r="F472" s="243">
        <v>4168</v>
      </c>
      <c r="G472" s="243">
        <v>4229</v>
      </c>
      <c r="H472" s="244">
        <v>4213</v>
      </c>
      <c r="I472" s="366">
        <v>4167</v>
      </c>
      <c r="J472" s="406"/>
      <c r="K472" s="399"/>
      <c r="L472" s="399"/>
    </row>
    <row r="473" spans="1:12" x14ac:dyDescent="0.2">
      <c r="A473" s="231" t="s">
        <v>7</v>
      </c>
      <c r="B473" s="829"/>
      <c r="C473" s="245">
        <v>76.099999999999994</v>
      </c>
      <c r="D473" s="246">
        <v>71.7</v>
      </c>
      <c r="E473" s="246">
        <v>80</v>
      </c>
      <c r="F473" s="246">
        <v>91.3</v>
      </c>
      <c r="G473" s="246">
        <v>76.099999999999994</v>
      </c>
      <c r="H473" s="247">
        <v>65.2</v>
      </c>
      <c r="I473" s="367">
        <v>77.099999999999994</v>
      </c>
      <c r="J473" s="554"/>
      <c r="K473" s="399"/>
      <c r="L473" s="399"/>
    </row>
    <row r="474" spans="1:12" ht="13.5" thickBot="1" x14ac:dyDescent="0.25">
      <c r="A474" s="231" t="s">
        <v>8</v>
      </c>
      <c r="B474" s="833"/>
      <c r="C474" s="679">
        <v>8.1000000000000003E-2</v>
      </c>
      <c r="D474" s="680">
        <v>8.5999999999999993E-2</v>
      </c>
      <c r="E474" s="680">
        <v>7.1999999999999995E-2</v>
      </c>
      <c r="F474" s="680">
        <v>6.3E-2</v>
      </c>
      <c r="G474" s="680">
        <v>7.9000000000000001E-2</v>
      </c>
      <c r="H474" s="681">
        <v>0.105</v>
      </c>
      <c r="I474" s="409">
        <v>8.3000000000000004E-2</v>
      </c>
      <c r="K474" s="382"/>
    </row>
    <row r="475" spans="1:12" x14ac:dyDescent="0.2">
      <c r="A475" s="241" t="s">
        <v>1</v>
      </c>
      <c r="B475" s="834"/>
      <c r="C475" s="690">
        <f t="shared" ref="C475:I475" si="103">C472/C471*100-100</f>
        <v>6.9340232858990873</v>
      </c>
      <c r="D475" s="691">
        <f t="shared" si="103"/>
        <v>6.4683053040103431</v>
      </c>
      <c r="E475" s="691">
        <f t="shared" si="103"/>
        <v>6.1319534282018111</v>
      </c>
      <c r="F475" s="691">
        <f t="shared" si="103"/>
        <v>7.8395860284605305</v>
      </c>
      <c r="G475" s="691">
        <f t="shared" si="103"/>
        <v>9.4178525226390661</v>
      </c>
      <c r="H475" s="691">
        <f t="shared" si="103"/>
        <v>9.0038809831824125</v>
      </c>
      <c r="I475" s="369">
        <f t="shared" si="103"/>
        <v>7.8137128072444995</v>
      </c>
      <c r="J475" s="528"/>
    </row>
    <row r="476" spans="1:12" ht="13.5" thickBot="1" x14ac:dyDescent="0.25">
      <c r="A476" s="231" t="s">
        <v>27</v>
      </c>
      <c r="B476" s="833"/>
      <c r="C476" s="220">
        <f t="shared" ref="C476:I476" si="104">C472-C458</f>
        <v>246</v>
      </c>
      <c r="D476" s="221">
        <f t="shared" si="104"/>
        <v>86</v>
      </c>
      <c r="E476" s="221">
        <f t="shared" si="104"/>
        <v>109</v>
      </c>
      <c r="F476" s="221">
        <f t="shared" si="104"/>
        <v>142</v>
      </c>
      <c r="G476" s="221">
        <f t="shared" si="104"/>
        <v>143</v>
      </c>
      <c r="H476" s="226">
        <f t="shared" si="104"/>
        <v>4</v>
      </c>
      <c r="I476" s="370">
        <f t="shared" si="104"/>
        <v>127</v>
      </c>
      <c r="J476" s="265" t="s">
        <v>56</v>
      </c>
      <c r="K476" s="290">
        <f>I463-I477</f>
        <v>29</v>
      </c>
      <c r="L476" s="266">
        <f>K476/I463</f>
        <v>9.0174129353233837E-3</v>
      </c>
    </row>
    <row r="477" spans="1:12" x14ac:dyDescent="0.2">
      <c r="A477" s="267" t="s">
        <v>51</v>
      </c>
      <c r="B477" s="835"/>
      <c r="C477" s="261">
        <v>600</v>
      </c>
      <c r="D477" s="262">
        <v>604</v>
      </c>
      <c r="E477" s="262">
        <v>165</v>
      </c>
      <c r="F477" s="262">
        <v>607</v>
      </c>
      <c r="G477" s="262">
        <v>604</v>
      </c>
      <c r="H477" s="263">
        <v>607</v>
      </c>
      <c r="I477" s="371">
        <f>SUM(C477:H477)</f>
        <v>3187</v>
      </c>
      <c r="J477" s="200" t="s">
        <v>57</v>
      </c>
      <c r="K477" s="200">
        <v>153.38</v>
      </c>
    </row>
    <row r="478" spans="1:12" x14ac:dyDescent="0.2">
      <c r="A478" s="267" t="s">
        <v>28</v>
      </c>
      <c r="B478" s="835"/>
      <c r="C478" s="218"/>
      <c r="D478" s="269"/>
      <c r="E478" s="269"/>
      <c r="F478" s="269"/>
      <c r="G478" s="269"/>
      <c r="H478" s="219"/>
      <c r="I478" s="331"/>
      <c r="J478" s="200" t="s">
        <v>26</v>
      </c>
      <c r="K478" s="215">
        <f>K477-K463</f>
        <v>9.4099999999999966</v>
      </c>
      <c r="L478" s="228"/>
    </row>
    <row r="479" spans="1:12" ht="13.5" thickBot="1" x14ac:dyDescent="0.25">
      <c r="A479" s="268" t="s">
        <v>26</v>
      </c>
      <c r="B479" s="836"/>
      <c r="C479" s="220">
        <f t="shared" ref="C479:H479" si="105">(C478-C464)</f>
        <v>0</v>
      </c>
      <c r="D479" s="221">
        <f t="shared" si="105"/>
        <v>0</v>
      </c>
      <c r="E479" s="221">
        <f t="shared" si="105"/>
        <v>0</v>
      </c>
      <c r="F479" s="221">
        <f t="shared" si="105"/>
        <v>0</v>
      </c>
      <c r="G479" s="221">
        <f t="shared" si="105"/>
        <v>0</v>
      </c>
      <c r="H479" s="226">
        <f t="shared" si="105"/>
        <v>0</v>
      </c>
      <c r="I479" s="333"/>
    </row>
    <row r="482" spans="1:12" ht="13.5" thickBot="1" x14ac:dyDescent="0.25"/>
    <row r="483" spans="1:12" ht="13.5" thickBot="1" x14ac:dyDescent="0.25">
      <c r="A483" s="272" t="s">
        <v>246</v>
      </c>
      <c r="B483" s="230"/>
      <c r="C483" s="921" t="s">
        <v>50</v>
      </c>
      <c r="D483" s="919"/>
      <c r="E483" s="919"/>
      <c r="F483" s="919"/>
      <c r="G483" s="919"/>
      <c r="H483" s="920"/>
      <c r="I483" s="932" t="s">
        <v>0</v>
      </c>
      <c r="J483" s="213"/>
    </row>
    <row r="484" spans="1:12" ht="13.5" thickBot="1" x14ac:dyDescent="0.25">
      <c r="A484" s="214" t="s">
        <v>54</v>
      </c>
      <c r="B484" s="835"/>
      <c r="C484" s="273">
        <v>1</v>
      </c>
      <c r="D484" s="275">
        <v>2</v>
      </c>
      <c r="E484" s="275">
        <v>3</v>
      </c>
      <c r="F484" s="682">
        <v>4</v>
      </c>
      <c r="G484" s="273">
        <v>5</v>
      </c>
      <c r="H484" s="275">
        <v>6</v>
      </c>
      <c r="I484" s="971"/>
      <c r="J484" s="229"/>
      <c r="K484" s="277"/>
      <c r="L484" s="353"/>
    </row>
    <row r="485" spans="1:12" x14ac:dyDescent="0.2">
      <c r="A485" s="236" t="s">
        <v>3</v>
      </c>
      <c r="B485" s="826"/>
      <c r="C485" s="683">
        <v>3885</v>
      </c>
      <c r="D485" s="684">
        <v>3885</v>
      </c>
      <c r="E485" s="684">
        <v>3885</v>
      </c>
      <c r="F485" s="684">
        <v>3885</v>
      </c>
      <c r="G485" s="684">
        <v>3885</v>
      </c>
      <c r="H485" s="685">
        <v>3885</v>
      </c>
      <c r="I485" s="689">
        <v>3885</v>
      </c>
      <c r="K485" s="277"/>
      <c r="L485" s="353"/>
    </row>
    <row r="486" spans="1:12" x14ac:dyDescent="0.2">
      <c r="A486" s="241" t="s">
        <v>6</v>
      </c>
      <c r="B486" s="832"/>
      <c r="C486" s="242">
        <v>4135</v>
      </c>
      <c r="D486" s="243">
        <v>4153</v>
      </c>
      <c r="E486" s="243">
        <v>4266</v>
      </c>
      <c r="F486" s="243">
        <v>4389</v>
      </c>
      <c r="G486" s="243">
        <v>4335</v>
      </c>
      <c r="H486" s="244">
        <v>4373</v>
      </c>
      <c r="I486" s="366">
        <v>4276</v>
      </c>
      <c r="J486" s="406"/>
      <c r="K486" s="399"/>
      <c r="L486" s="399"/>
    </row>
    <row r="487" spans="1:12" x14ac:dyDescent="0.2">
      <c r="A487" s="231" t="s">
        <v>7</v>
      </c>
      <c r="B487" s="829"/>
      <c r="C487" s="245">
        <v>76.099999999999994</v>
      </c>
      <c r="D487" s="246">
        <v>73.900000000000006</v>
      </c>
      <c r="E487" s="246">
        <v>81.2</v>
      </c>
      <c r="F487" s="246">
        <v>89.1</v>
      </c>
      <c r="G487" s="246">
        <v>67.400000000000006</v>
      </c>
      <c r="H487" s="247">
        <v>78.3</v>
      </c>
      <c r="I487" s="367">
        <v>73.599999999999994</v>
      </c>
      <c r="J487" s="554"/>
      <c r="K487" s="399"/>
      <c r="L487" s="399"/>
    </row>
    <row r="488" spans="1:12" ht="13.5" thickBot="1" x14ac:dyDescent="0.25">
      <c r="A488" s="231" t="s">
        <v>8</v>
      </c>
      <c r="B488" s="833"/>
      <c r="C488" s="679">
        <v>8.8999999999999996E-2</v>
      </c>
      <c r="D488" s="680">
        <v>9.1999999999999998E-2</v>
      </c>
      <c r="E488" s="680">
        <v>8.4000000000000005E-2</v>
      </c>
      <c r="F488" s="680">
        <v>8.3000000000000004E-2</v>
      </c>
      <c r="G488" s="680">
        <v>9.7000000000000003E-2</v>
      </c>
      <c r="H488" s="681">
        <v>8.5999999999999993E-2</v>
      </c>
      <c r="I488" s="409">
        <v>9.1999999999999998E-2</v>
      </c>
      <c r="K488" s="382"/>
    </row>
    <row r="489" spans="1:12" x14ac:dyDescent="0.2">
      <c r="A489" s="241" t="s">
        <v>1</v>
      </c>
      <c r="B489" s="834"/>
      <c r="C489" s="690">
        <f t="shared" ref="C489:I489" si="106">C486/C485*100-100</f>
        <v>6.4350064350064287</v>
      </c>
      <c r="D489" s="691">
        <f t="shared" si="106"/>
        <v>6.8983268983268999</v>
      </c>
      <c r="E489" s="691">
        <f t="shared" si="106"/>
        <v>9.8069498069498025</v>
      </c>
      <c r="F489" s="691">
        <f t="shared" si="106"/>
        <v>12.972972972972968</v>
      </c>
      <c r="G489" s="691">
        <f t="shared" si="106"/>
        <v>11.583011583011583</v>
      </c>
      <c r="H489" s="691">
        <f t="shared" si="106"/>
        <v>12.561132561132553</v>
      </c>
      <c r="I489" s="369">
        <f t="shared" si="106"/>
        <v>10.064350064350066</v>
      </c>
      <c r="J489" s="528"/>
    </row>
    <row r="490" spans="1:12" ht="13.5" thickBot="1" x14ac:dyDescent="0.25">
      <c r="A490" s="231" t="s">
        <v>27</v>
      </c>
      <c r="B490" s="833"/>
      <c r="C490" s="220">
        <f t="shared" ref="C490:I490" si="107">C486-C472</f>
        <v>2</v>
      </c>
      <c r="D490" s="221">
        <f t="shared" si="107"/>
        <v>38</v>
      </c>
      <c r="E490" s="221">
        <f t="shared" si="107"/>
        <v>164</v>
      </c>
      <c r="F490" s="221">
        <f t="shared" si="107"/>
        <v>221</v>
      </c>
      <c r="G490" s="221">
        <f t="shared" si="107"/>
        <v>106</v>
      </c>
      <c r="H490" s="226">
        <f t="shared" si="107"/>
        <v>160</v>
      </c>
      <c r="I490" s="370">
        <f t="shared" si="107"/>
        <v>109</v>
      </c>
      <c r="J490" s="265" t="s">
        <v>56</v>
      </c>
      <c r="K490" s="290">
        <f>I477-I491</f>
        <v>34</v>
      </c>
      <c r="L490" s="266">
        <f>K490/I477</f>
        <v>1.0668340131785378E-2</v>
      </c>
    </row>
    <row r="491" spans="1:12" x14ac:dyDescent="0.2">
      <c r="A491" s="267" t="s">
        <v>51</v>
      </c>
      <c r="B491" s="835"/>
      <c r="C491" s="261">
        <v>596</v>
      </c>
      <c r="D491" s="262">
        <v>600</v>
      </c>
      <c r="E491" s="262">
        <v>153</v>
      </c>
      <c r="F491" s="262">
        <v>603</v>
      </c>
      <c r="G491" s="262">
        <v>599</v>
      </c>
      <c r="H491" s="263">
        <v>602</v>
      </c>
      <c r="I491" s="371">
        <f>SUM(C491:H491)</f>
        <v>3153</v>
      </c>
      <c r="J491" s="200" t="s">
        <v>57</v>
      </c>
      <c r="K491" s="200">
        <v>157.63999999999999</v>
      </c>
    </row>
    <row r="492" spans="1:12" x14ac:dyDescent="0.2">
      <c r="A492" s="267" t="s">
        <v>28</v>
      </c>
      <c r="B492" s="835"/>
      <c r="C492" s="218"/>
      <c r="D492" s="269"/>
      <c r="E492" s="269"/>
      <c r="F492" s="269"/>
      <c r="G492" s="269"/>
      <c r="H492" s="219"/>
      <c r="I492" s="331"/>
      <c r="J492" s="200" t="s">
        <v>26</v>
      </c>
      <c r="K492" s="215">
        <f>K491-K477</f>
        <v>4.2599999999999909</v>
      </c>
      <c r="L492" s="228"/>
    </row>
    <row r="493" spans="1:12" ht="13.5" thickBot="1" x14ac:dyDescent="0.25">
      <c r="A493" s="268" t="s">
        <v>26</v>
      </c>
      <c r="B493" s="836"/>
      <c r="C493" s="220">
        <f t="shared" ref="C493:H493" si="108">(C492-C478)</f>
        <v>0</v>
      </c>
      <c r="D493" s="221">
        <f t="shared" si="108"/>
        <v>0</v>
      </c>
      <c r="E493" s="221">
        <f t="shared" si="108"/>
        <v>0</v>
      </c>
      <c r="F493" s="221">
        <f t="shared" si="108"/>
        <v>0</v>
      </c>
      <c r="G493" s="221">
        <f t="shared" si="108"/>
        <v>0</v>
      </c>
      <c r="H493" s="226">
        <f t="shared" si="108"/>
        <v>0</v>
      </c>
      <c r="I493" s="333"/>
    </row>
    <row r="496" spans="1:12" ht="13.5" thickBot="1" x14ac:dyDescent="0.25"/>
    <row r="497" spans="1:12" ht="13.5" thickBot="1" x14ac:dyDescent="0.25">
      <c r="A497" s="272" t="s">
        <v>247</v>
      </c>
      <c r="B497" s="230"/>
      <c r="C497" s="934" t="s">
        <v>50</v>
      </c>
      <c r="D497" s="935"/>
      <c r="E497" s="935"/>
      <c r="F497" s="935"/>
      <c r="G497" s="935"/>
      <c r="H497" s="936"/>
      <c r="I497" s="932" t="s">
        <v>0</v>
      </c>
      <c r="J497" s="213"/>
    </row>
    <row r="498" spans="1:12" ht="13.5" thickBot="1" x14ac:dyDescent="0.25">
      <c r="A498" s="231" t="s">
        <v>54</v>
      </c>
      <c r="B498" s="835"/>
      <c r="C498" s="696">
        <v>1</v>
      </c>
      <c r="D498" s="697">
        <v>2</v>
      </c>
      <c r="E498" s="697">
        <v>3</v>
      </c>
      <c r="F498" s="697">
        <v>4</v>
      </c>
      <c r="G498" s="697">
        <v>5</v>
      </c>
      <c r="H498" s="698">
        <v>6</v>
      </c>
      <c r="I498" s="971"/>
      <c r="J498" s="229"/>
      <c r="K498" s="277"/>
      <c r="L498" s="353"/>
    </row>
    <row r="499" spans="1:12" x14ac:dyDescent="0.2">
      <c r="A499" s="236" t="s">
        <v>3</v>
      </c>
      <c r="B499" s="826"/>
      <c r="C499" s="693">
        <v>3905</v>
      </c>
      <c r="D499" s="694">
        <v>3905</v>
      </c>
      <c r="E499" s="694">
        <v>3905</v>
      </c>
      <c r="F499" s="694">
        <v>3905</v>
      </c>
      <c r="G499" s="694">
        <v>3905</v>
      </c>
      <c r="H499" s="695">
        <v>3905</v>
      </c>
      <c r="I499" s="689">
        <v>3905</v>
      </c>
      <c r="K499" s="277"/>
      <c r="L499" s="353"/>
    </row>
    <row r="500" spans="1:12" x14ac:dyDescent="0.2">
      <c r="A500" s="241" t="s">
        <v>6</v>
      </c>
      <c r="B500" s="832"/>
      <c r="C500" s="242">
        <v>4198</v>
      </c>
      <c r="D500" s="243">
        <v>4306</v>
      </c>
      <c r="E500" s="243">
        <v>4419</v>
      </c>
      <c r="F500" s="243">
        <v>4435</v>
      </c>
      <c r="G500" s="243">
        <v>4449</v>
      </c>
      <c r="H500" s="244">
        <v>4452</v>
      </c>
      <c r="I500" s="366">
        <v>4375</v>
      </c>
      <c r="J500" s="406"/>
      <c r="K500" s="399"/>
      <c r="L500" s="399"/>
    </row>
    <row r="501" spans="1:12" x14ac:dyDescent="0.2">
      <c r="A501" s="231" t="s">
        <v>7</v>
      </c>
      <c r="B501" s="829"/>
      <c r="C501" s="245">
        <v>66.7</v>
      </c>
      <c r="D501" s="246">
        <v>77.8</v>
      </c>
      <c r="E501" s="246">
        <v>86.7</v>
      </c>
      <c r="F501" s="246">
        <v>80</v>
      </c>
      <c r="G501" s="246">
        <v>76.400000000000006</v>
      </c>
      <c r="H501" s="247">
        <v>71.099999999999994</v>
      </c>
      <c r="I501" s="367">
        <v>71.2</v>
      </c>
      <c r="J501" s="554"/>
      <c r="K501" s="399"/>
      <c r="L501" s="399"/>
    </row>
    <row r="502" spans="1:12" ht="13.5" thickBot="1" x14ac:dyDescent="0.25">
      <c r="A502" s="231" t="s">
        <v>8</v>
      </c>
      <c r="B502" s="833"/>
      <c r="C502" s="679">
        <v>9.6000000000000002E-2</v>
      </c>
      <c r="D502" s="680">
        <v>8.2000000000000003E-2</v>
      </c>
      <c r="E502" s="680">
        <v>8.1000000000000003E-2</v>
      </c>
      <c r="F502" s="680">
        <v>8.2000000000000003E-2</v>
      </c>
      <c r="G502" s="680">
        <v>9.5000000000000001E-2</v>
      </c>
      <c r="H502" s="681">
        <v>9.2999999999999999E-2</v>
      </c>
      <c r="I502" s="409">
        <v>9.0999999999999998E-2</v>
      </c>
      <c r="K502" s="382"/>
    </row>
    <row r="503" spans="1:12" x14ac:dyDescent="0.2">
      <c r="A503" s="241" t="s">
        <v>1</v>
      </c>
      <c r="B503" s="834"/>
      <c r="C503" s="690">
        <f t="shared" ref="C503:I503" si="109">C500/C499*100-100</f>
        <v>7.5032010243277796</v>
      </c>
      <c r="D503" s="691">
        <f t="shared" si="109"/>
        <v>10.268886043533925</v>
      </c>
      <c r="E503" s="691">
        <f t="shared" si="109"/>
        <v>13.162612035851467</v>
      </c>
      <c r="F503" s="691">
        <f t="shared" si="109"/>
        <v>13.572343149807935</v>
      </c>
      <c r="G503" s="691">
        <f t="shared" si="109"/>
        <v>13.930857874519845</v>
      </c>
      <c r="H503" s="691">
        <f t="shared" si="109"/>
        <v>14.007682458386682</v>
      </c>
      <c r="I503" s="369">
        <f t="shared" si="109"/>
        <v>12.035851472471194</v>
      </c>
      <c r="J503" s="528"/>
    </row>
    <row r="504" spans="1:12" ht="13.5" thickBot="1" x14ac:dyDescent="0.25">
      <c r="A504" s="231" t="s">
        <v>27</v>
      </c>
      <c r="B504" s="833"/>
      <c r="C504" s="220">
        <f t="shared" ref="C504:I504" si="110">C500-C486</f>
        <v>63</v>
      </c>
      <c r="D504" s="221">
        <f t="shared" si="110"/>
        <v>153</v>
      </c>
      <c r="E504" s="221">
        <f t="shared" si="110"/>
        <v>153</v>
      </c>
      <c r="F504" s="221">
        <f t="shared" si="110"/>
        <v>46</v>
      </c>
      <c r="G504" s="221">
        <f t="shared" si="110"/>
        <v>114</v>
      </c>
      <c r="H504" s="226">
        <f t="shared" si="110"/>
        <v>79</v>
      </c>
      <c r="I504" s="370">
        <f t="shared" si="110"/>
        <v>99</v>
      </c>
      <c r="J504" s="265" t="s">
        <v>56</v>
      </c>
      <c r="K504" s="290">
        <f>I491-I505</f>
        <v>40</v>
      </c>
      <c r="L504" s="266">
        <f>K504/I491</f>
        <v>1.2686330478908976E-2</v>
      </c>
    </row>
    <row r="505" spans="1:12" x14ac:dyDescent="0.2">
      <c r="A505" s="267" t="s">
        <v>51</v>
      </c>
      <c r="B505" s="835"/>
      <c r="C505" s="261">
        <v>589</v>
      </c>
      <c r="D505" s="262">
        <v>593</v>
      </c>
      <c r="E505" s="262">
        <v>137</v>
      </c>
      <c r="F505" s="262">
        <v>601</v>
      </c>
      <c r="G505" s="262">
        <v>596</v>
      </c>
      <c r="H505" s="263">
        <v>597</v>
      </c>
      <c r="I505" s="371">
        <f>SUM(C505:H505)</f>
        <v>3113</v>
      </c>
      <c r="J505" s="200" t="s">
        <v>57</v>
      </c>
      <c r="K505" s="200">
        <v>161.01</v>
      </c>
    </row>
    <row r="506" spans="1:12" x14ac:dyDescent="0.2">
      <c r="A506" s="267" t="s">
        <v>28</v>
      </c>
      <c r="B506" s="835"/>
      <c r="C506" s="218"/>
      <c r="D506" s="269"/>
      <c r="E506" s="269"/>
      <c r="F506" s="269"/>
      <c r="G506" s="269"/>
      <c r="H506" s="219"/>
      <c r="I506" s="331"/>
      <c r="J506" s="200" t="s">
        <v>26</v>
      </c>
      <c r="K506" s="215">
        <f>K505-K491</f>
        <v>3.3700000000000045</v>
      </c>
      <c r="L506" s="228"/>
    </row>
    <row r="507" spans="1:12" ht="13.5" thickBot="1" x14ac:dyDescent="0.25">
      <c r="A507" s="268" t="s">
        <v>26</v>
      </c>
      <c r="B507" s="836"/>
      <c r="C507" s="220">
        <f t="shared" ref="C507:H507" si="111">(C506-C492)</f>
        <v>0</v>
      </c>
      <c r="D507" s="221">
        <f t="shared" si="111"/>
        <v>0</v>
      </c>
      <c r="E507" s="221">
        <f t="shared" si="111"/>
        <v>0</v>
      </c>
      <c r="F507" s="221">
        <f t="shared" si="111"/>
        <v>0</v>
      </c>
      <c r="G507" s="221">
        <f t="shared" si="111"/>
        <v>0</v>
      </c>
      <c r="H507" s="226">
        <f t="shared" si="111"/>
        <v>0</v>
      </c>
      <c r="I507" s="333"/>
    </row>
    <row r="510" spans="1:12" ht="13.5" thickBot="1" x14ac:dyDescent="0.25"/>
    <row r="511" spans="1:12" ht="13.5" thickBot="1" x14ac:dyDescent="0.25">
      <c r="A511" s="272" t="s">
        <v>248</v>
      </c>
      <c r="B511" s="230"/>
      <c r="C511" s="934" t="s">
        <v>50</v>
      </c>
      <c r="D511" s="935"/>
      <c r="E511" s="935"/>
      <c r="F511" s="935"/>
      <c r="G511" s="935"/>
      <c r="H511" s="936"/>
      <c r="I511" s="932" t="s">
        <v>0</v>
      </c>
      <c r="J511" s="213">
        <v>246</v>
      </c>
    </row>
    <row r="512" spans="1:12" ht="13.5" thickBot="1" x14ac:dyDescent="0.25">
      <c r="A512" s="231" t="s">
        <v>54</v>
      </c>
      <c r="B512" s="835"/>
      <c r="C512" s="696">
        <v>1</v>
      </c>
      <c r="D512" s="697">
        <v>2</v>
      </c>
      <c r="E512" s="697">
        <v>3</v>
      </c>
      <c r="F512" s="697">
        <v>4</v>
      </c>
      <c r="G512" s="697">
        <v>5</v>
      </c>
      <c r="H512" s="698">
        <v>6</v>
      </c>
      <c r="I512" s="971"/>
      <c r="J512" s="229"/>
      <c r="K512" s="277"/>
      <c r="L512" s="353"/>
    </row>
    <row r="513" spans="1:12" x14ac:dyDescent="0.2">
      <c r="A513" s="236" t="s">
        <v>3</v>
      </c>
      <c r="B513" s="826"/>
      <c r="C513" s="693">
        <v>3925</v>
      </c>
      <c r="D513" s="694">
        <v>3925</v>
      </c>
      <c r="E513" s="694">
        <v>3925</v>
      </c>
      <c r="F513" s="694">
        <v>3925</v>
      </c>
      <c r="G513" s="694">
        <v>3925</v>
      </c>
      <c r="H513" s="695">
        <v>3925</v>
      </c>
      <c r="I513" s="689">
        <v>3925</v>
      </c>
      <c r="K513" s="277"/>
      <c r="L513" s="353"/>
    </row>
    <row r="514" spans="1:12" x14ac:dyDescent="0.2">
      <c r="A514" s="241" t="s">
        <v>6</v>
      </c>
      <c r="B514" s="832"/>
      <c r="C514" s="242">
        <v>4268</v>
      </c>
      <c r="D514" s="243">
        <v>4431</v>
      </c>
      <c r="E514" s="243">
        <v>4308</v>
      </c>
      <c r="F514" s="243">
        <v>4365</v>
      </c>
      <c r="G514" s="243">
        <v>4467</v>
      </c>
      <c r="H514" s="244">
        <v>4429</v>
      </c>
      <c r="I514" s="366">
        <v>4387</v>
      </c>
      <c r="J514" s="406"/>
      <c r="K514" s="399"/>
      <c r="L514" s="399"/>
    </row>
    <row r="515" spans="1:12" x14ac:dyDescent="0.2">
      <c r="A515" s="231" t="s">
        <v>7</v>
      </c>
      <c r="B515" s="829"/>
      <c r="C515" s="245">
        <v>67.400000000000006</v>
      </c>
      <c r="D515" s="246">
        <v>82.6</v>
      </c>
      <c r="E515" s="246">
        <v>93.3</v>
      </c>
      <c r="F515" s="246">
        <v>89.4</v>
      </c>
      <c r="G515" s="246">
        <v>69.599999999999994</v>
      </c>
      <c r="H515" s="247">
        <v>69.599999999999994</v>
      </c>
      <c r="I515" s="367">
        <v>76</v>
      </c>
      <c r="J515" s="554"/>
      <c r="K515" s="399"/>
      <c r="L515" s="399"/>
    </row>
    <row r="516" spans="1:12" ht="13.5" thickBot="1" x14ac:dyDescent="0.25">
      <c r="A516" s="231" t="s">
        <v>8</v>
      </c>
      <c r="B516" s="833"/>
      <c r="C516" s="679">
        <v>9.7000000000000003E-2</v>
      </c>
      <c r="D516" s="680">
        <v>8.5000000000000006E-2</v>
      </c>
      <c r="E516" s="680">
        <v>5.3999999999999999E-2</v>
      </c>
      <c r="F516" s="680">
        <v>7.2999999999999995E-2</v>
      </c>
      <c r="G516" s="680">
        <v>0.10199999999999999</v>
      </c>
      <c r="H516" s="681">
        <v>0.106</v>
      </c>
      <c r="I516" s="409">
        <v>9.1999999999999998E-2</v>
      </c>
      <c r="K516" s="382"/>
    </row>
    <row r="517" spans="1:12" x14ac:dyDescent="0.2">
      <c r="A517" s="241" t="s">
        <v>1</v>
      </c>
      <c r="B517" s="834"/>
      <c r="C517" s="690">
        <f t="shared" ref="C517:I517" si="112">C514/C513*100-100</f>
        <v>8.7388535031847141</v>
      </c>
      <c r="D517" s="691">
        <f t="shared" si="112"/>
        <v>12.891719745222943</v>
      </c>
      <c r="E517" s="691">
        <f t="shared" si="112"/>
        <v>9.7579617834394838</v>
      </c>
      <c r="F517" s="691">
        <f t="shared" si="112"/>
        <v>11.210191082802538</v>
      </c>
      <c r="G517" s="691">
        <f t="shared" si="112"/>
        <v>13.808917197452232</v>
      </c>
      <c r="H517" s="691">
        <f t="shared" si="112"/>
        <v>12.840764331210195</v>
      </c>
      <c r="I517" s="369">
        <f t="shared" si="112"/>
        <v>11.770700636942678</v>
      </c>
      <c r="J517" s="528"/>
    </row>
    <row r="518" spans="1:12" ht="13.5" thickBot="1" x14ac:dyDescent="0.25">
      <c r="A518" s="231" t="s">
        <v>27</v>
      </c>
      <c r="B518" s="833"/>
      <c r="C518" s="220">
        <f t="shared" ref="C518:I518" si="113">C514-C500</f>
        <v>70</v>
      </c>
      <c r="D518" s="221">
        <f t="shared" si="113"/>
        <v>125</v>
      </c>
      <c r="E518" s="221">
        <f t="shared" si="113"/>
        <v>-111</v>
      </c>
      <c r="F518" s="221">
        <f t="shared" si="113"/>
        <v>-70</v>
      </c>
      <c r="G518" s="221">
        <f t="shared" si="113"/>
        <v>18</v>
      </c>
      <c r="H518" s="226">
        <f t="shared" si="113"/>
        <v>-23</v>
      </c>
      <c r="I518" s="370">
        <f t="shared" si="113"/>
        <v>12</v>
      </c>
      <c r="J518" s="265" t="s">
        <v>56</v>
      </c>
      <c r="K518" s="290">
        <f>I505-I519</f>
        <v>21</v>
      </c>
      <c r="L518" s="266">
        <f>K518/I505</f>
        <v>6.7459042724060392E-3</v>
      </c>
    </row>
    <row r="519" spans="1:12" x14ac:dyDescent="0.2">
      <c r="A519" s="267" t="s">
        <v>51</v>
      </c>
      <c r="B519" s="835"/>
      <c r="C519" s="261">
        <v>588</v>
      </c>
      <c r="D519" s="262">
        <v>591</v>
      </c>
      <c r="E519" s="262">
        <v>131</v>
      </c>
      <c r="F519" s="262">
        <v>601</v>
      </c>
      <c r="G519" s="262">
        <v>589</v>
      </c>
      <c r="H519" s="263">
        <v>592</v>
      </c>
      <c r="I519" s="371">
        <f>SUM(C519:H519)</f>
        <v>3092</v>
      </c>
      <c r="J519" s="200" t="s">
        <v>57</v>
      </c>
      <c r="K519" s="200">
        <v>160.88</v>
      </c>
    </row>
    <row r="520" spans="1:12" x14ac:dyDescent="0.2">
      <c r="A520" s="267" t="s">
        <v>28</v>
      </c>
      <c r="B520" s="835"/>
      <c r="C520" s="218"/>
      <c r="D520" s="269"/>
      <c r="E520" s="269"/>
      <c r="F520" s="269"/>
      <c r="G520" s="269"/>
      <c r="H520" s="219"/>
      <c r="I520" s="331"/>
      <c r="J520" s="200" t="s">
        <v>26</v>
      </c>
      <c r="K520" s="215">
        <f>K519-K505</f>
        <v>-0.12999999999999545</v>
      </c>
      <c r="L520" s="228"/>
    </row>
    <row r="521" spans="1:12" ht="13.5" thickBot="1" x14ac:dyDescent="0.25">
      <c r="A521" s="268" t="s">
        <v>26</v>
      </c>
      <c r="B521" s="836"/>
      <c r="C521" s="220">
        <f t="shared" ref="C521:H521" si="114">(C520-C506)</f>
        <v>0</v>
      </c>
      <c r="D521" s="221">
        <f t="shared" si="114"/>
        <v>0</v>
      </c>
      <c r="E521" s="221">
        <f t="shared" si="114"/>
        <v>0</v>
      </c>
      <c r="F521" s="221">
        <f t="shared" si="114"/>
        <v>0</v>
      </c>
      <c r="G521" s="221">
        <f t="shared" si="114"/>
        <v>0</v>
      </c>
      <c r="H521" s="226">
        <f t="shared" si="114"/>
        <v>0</v>
      </c>
      <c r="I521" s="333"/>
    </row>
    <row r="524" spans="1:12" ht="13.5" thickBot="1" x14ac:dyDescent="0.25"/>
    <row r="525" spans="1:12" ht="13.5" thickBot="1" x14ac:dyDescent="0.25">
      <c r="A525" s="272" t="s">
        <v>249</v>
      </c>
      <c r="B525" s="230"/>
      <c r="C525" s="934" t="s">
        <v>50</v>
      </c>
      <c r="D525" s="935"/>
      <c r="E525" s="935"/>
      <c r="F525" s="935"/>
      <c r="G525" s="935"/>
      <c r="H525" s="936"/>
      <c r="I525" s="932" t="s">
        <v>0</v>
      </c>
      <c r="J525" s="213">
        <v>246</v>
      </c>
    </row>
    <row r="526" spans="1:12" ht="13.5" thickBot="1" x14ac:dyDescent="0.25">
      <c r="A526" s="231" t="s">
        <v>54</v>
      </c>
      <c r="B526" s="835"/>
      <c r="C526" s="696">
        <v>1</v>
      </c>
      <c r="D526" s="697">
        <v>2</v>
      </c>
      <c r="E526" s="697">
        <v>3</v>
      </c>
      <c r="F526" s="697">
        <v>4</v>
      </c>
      <c r="G526" s="697">
        <v>5</v>
      </c>
      <c r="H526" s="698">
        <v>6</v>
      </c>
      <c r="I526" s="971"/>
      <c r="J526" s="229"/>
      <c r="K526" s="277"/>
      <c r="L526" s="353"/>
    </row>
    <row r="527" spans="1:12" x14ac:dyDescent="0.2">
      <c r="A527" s="236" t="s">
        <v>3</v>
      </c>
      <c r="B527" s="826"/>
      <c r="C527" s="693">
        <v>3945</v>
      </c>
      <c r="D527" s="694">
        <v>3945</v>
      </c>
      <c r="E527" s="694">
        <v>3945</v>
      </c>
      <c r="F527" s="694">
        <v>3945</v>
      </c>
      <c r="G527" s="694">
        <v>3945</v>
      </c>
      <c r="H527" s="695">
        <v>3945</v>
      </c>
      <c r="I527" s="689">
        <v>3945</v>
      </c>
      <c r="K527" s="277"/>
      <c r="L527" s="353"/>
    </row>
    <row r="528" spans="1:12" x14ac:dyDescent="0.2">
      <c r="A528" s="241" t="s">
        <v>6</v>
      </c>
      <c r="B528" s="832"/>
      <c r="C528" s="242">
        <v>4378</v>
      </c>
      <c r="D528" s="243">
        <v>4217</v>
      </c>
      <c r="E528" s="243">
        <v>4264</v>
      </c>
      <c r="F528" s="243">
        <v>4380</v>
      </c>
      <c r="G528" s="243">
        <v>4481</v>
      </c>
      <c r="H528" s="244">
        <v>4464</v>
      </c>
      <c r="I528" s="366">
        <v>4376</v>
      </c>
      <c r="J528" s="406"/>
      <c r="K528" s="399"/>
      <c r="L528" s="399"/>
    </row>
    <row r="529" spans="1:12" x14ac:dyDescent="0.2">
      <c r="A529" s="231" t="s">
        <v>7</v>
      </c>
      <c r="B529" s="829"/>
      <c r="C529" s="245">
        <v>60</v>
      </c>
      <c r="D529" s="246">
        <v>71.099999999999994</v>
      </c>
      <c r="E529" s="246">
        <v>93.3</v>
      </c>
      <c r="F529" s="246">
        <v>67.400000000000006</v>
      </c>
      <c r="G529" s="246">
        <v>77.8</v>
      </c>
      <c r="H529" s="247">
        <v>75.599999999999994</v>
      </c>
      <c r="I529" s="367">
        <v>65.599999999999994</v>
      </c>
      <c r="J529" s="554"/>
      <c r="K529" s="399"/>
      <c r="L529" s="399"/>
    </row>
    <row r="530" spans="1:12" ht="13.5" thickBot="1" x14ac:dyDescent="0.25">
      <c r="A530" s="231" t="s">
        <v>8</v>
      </c>
      <c r="B530" s="833"/>
      <c r="C530" s="679">
        <v>0.10199999999999999</v>
      </c>
      <c r="D530" s="680">
        <v>9.4E-2</v>
      </c>
      <c r="E530" s="680">
        <v>7.3999999999999996E-2</v>
      </c>
      <c r="F530" s="680">
        <v>0.157</v>
      </c>
      <c r="G530" s="680">
        <v>9.0999999999999998E-2</v>
      </c>
      <c r="H530" s="681">
        <v>9.9000000000000005E-2</v>
      </c>
      <c r="I530" s="409">
        <v>0.111</v>
      </c>
      <c r="K530" s="382"/>
    </row>
    <row r="531" spans="1:12" x14ac:dyDescent="0.2">
      <c r="A531" s="241" t="s">
        <v>1</v>
      </c>
      <c r="B531" s="834"/>
      <c r="C531" s="690">
        <f t="shared" ref="C531:I531" si="115">C528/C527*100-100</f>
        <v>10.975918884664139</v>
      </c>
      <c r="D531" s="691">
        <f t="shared" si="115"/>
        <v>6.8948035487959487</v>
      </c>
      <c r="E531" s="691">
        <f t="shared" si="115"/>
        <v>8.0861850443599366</v>
      </c>
      <c r="F531" s="691">
        <f t="shared" si="115"/>
        <v>11.026615969581741</v>
      </c>
      <c r="G531" s="691">
        <f t="shared" si="115"/>
        <v>13.586818757921421</v>
      </c>
      <c r="H531" s="691">
        <f t="shared" si="115"/>
        <v>13.155893536121681</v>
      </c>
      <c r="I531" s="369">
        <f t="shared" si="115"/>
        <v>10.92522179974651</v>
      </c>
      <c r="J531" s="528"/>
    </row>
    <row r="532" spans="1:12" ht="13.5" thickBot="1" x14ac:dyDescent="0.25">
      <c r="A532" s="231" t="s">
        <v>27</v>
      </c>
      <c r="B532" s="833"/>
      <c r="C532" s="220">
        <f t="shared" ref="C532:I532" si="116">C528-C514</f>
        <v>110</v>
      </c>
      <c r="D532" s="221">
        <f t="shared" si="116"/>
        <v>-214</v>
      </c>
      <c r="E532" s="221">
        <f t="shared" si="116"/>
        <v>-44</v>
      </c>
      <c r="F532" s="221">
        <f t="shared" si="116"/>
        <v>15</v>
      </c>
      <c r="G532" s="221">
        <f t="shared" si="116"/>
        <v>14</v>
      </c>
      <c r="H532" s="226">
        <f t="shared" si="116"/>
        <v>35</v>
      </c>
      <c r="I532" s="370">
        <f t="shared" si="116"/>
        <v>-11</v>
      </c>
      <c r="J532" s="265" t="s">
        <v>56</v>
      </c>
      <c r="K532" s="290">
        <f>I519-I533</f>
        <v>35</v>
      </c>
      <c r="L532" s="266">
        <f>K532/I519</f>
        <v>1.1319534282018111E-2</v>
      </c>
    </row>
    <row r="533" spans="1:12" x14ac:dyDescent="0.2">
      <c r="A533" s="267" t="s">
        <v>51</v>
      </c>
      <c r="B533" s="835"/>
      <c r="C533" s="261">
        <v>583</v>
      </c>
      <c r="D533" s="262">
        <v>585</v>
      </c>
      <c r="E533" s="262">
        <v>118</v>
      </c>
      <c r="F533" s="262">
        <v>598</v>
      </c>
      <c r="G533" s="262">
        <v>585</v>
      </c>
      <c r="H533" s="263">
        <v>588</v>
      </c>
      <c r="I533" s="371">
        <f>SUM(C533:H533)</f>
        <v>3057</v>
      </c>
      <c r="J533" s="200" t="s">
        <v>57</v>
      </c>
      <c r="K533" s="200">
        <v>161.16999999999999</v>
      </c>
    </row>
    <row r="534" spans="1:12" x14ac:dyDescent="0.2">
      <c r="A534" s="267" t="s">
        <v>28</v>
      </c>
      <c r="B534" s="835"/>
      <c r="C534" s="218"/>
      <c r="D534" s="269"/>
      <c r="E534" s="269"/>
      <c r="F534" s="269"/>
      <c r="G534" s="269"/>
      <c r="H534" s="219"/>
      <c r="I534" s="331"/>
      <c r="J534" s="200" t="s">
        <v>26</v>
      </c>
      <c r="K534" s="215">
        <f>K533-K519</f>
        <v>0.28999999999999204</v>
      </c>
      <c r="L534" s="228"/>
    </row>
    <row r="535" spans="1:12" ht="13.5" thickBot="1" x14ac:dyDescent="0.25">
      <c r="A535" s="268" t="s">
        <v>26</v>
      </c>
      <c r="B535" s="836"/>
      <c r="C535" s="220">
        <f t="shared" ref="C535:H535" si="117">(C534-C520)</f>
        <v>0</v>
      </c>
      <c r="D535" s="221">
        <f t="shared" si="117"/>
        <v>0</v>
      </c>
      <c r="E535" s="221">
        <f t="shared" si="117"/>
        <v>0</v>
      </c>
      <c r="F535" s="221">
        <f t="shared" si="117"/>
        <v>0</v>
      </c>
      <c r="G535" s="221">
        <f t="shared" si="117"/>
        <v>0</v>
      </c>
      <c r="H535" s="226">
        <f t="shared" si="117"/>
        <v>0</v>
      </c>
      <c r="I535" s="333"/>
    </row>
    <row r="538" spans="1:12" ht="13.5" thickBot="1" x14ac:dyDescent="0.25"/>
    <row r="539" spans="1:12" ht="13.5" thickBot="1" x14ac:dyDescent="0.25">
      <c r="A539" s="272" t="s">
        <v>250</v>
      </c>
      <c r="B539" s="230"/>
      <c r="C539" s="934" t="s">
        <v>50</v>
      </c>
      <c r="D539" s="935"/>
      <c r="E539" s="935"/>
      <c r="F539" s="935"/>
      <c r="G539" s="935"/>
      <c r="H539" s="936"/>
      <c r="I539" s="932" t="s">
        <v>0</v>
      </c>
      <c r="J539" s="213"/>
    </row>
    <row r="540" spans="1:12" ht="13.5" thickBot="1" x14ac:dyDescent="0.25">
      <c r="A540" s="231" t="s">
        <v>54</v>
      </c>
      <c r="B540" s="835"/>
      <c r="C540" s="696">
        <v>1</v>
      </c>
      <c r="D540" s="697">
        <v>2</v>
      </c>
      <c r="E540" s="697">
        <v>3</v>
      </c>
      <c r="F540" s="697">
        <v>4</v>
      </c>
      <c r="G540" s="697">
        <v>5</v>
      </c>
      <c r="H540" s="698">
        <v>6</v>
      </c>
      <c r="I540" s="971"/>
      <c r="J540" s="229"/>
      <c r="K540" s="277"/>
      <c r="L540" s="353"/>
    </row>
    <row r="541" spans="1:12" x14ac:dyDescent="0.2">
      <c r="A541" s="236" t="s">
        <v>3</v>
      </c>
      <c r="B541" s="826"/>
      <c r="C541" s="693">
        <v>3965</v>
      </c>
      <c r="D541" s="694">
        <v>3965</v>
      </c>
      <c r="E541" s="694">
        <v>3965</v>
      </c>
      <c r="F541" s="694">
        <v>3965</v>
      </c>
      <c r="G541" s="694">
        <v>3965</v>
      </c>
      <c r="H541" s="695">
        <v>3965</v>
      </c>
      <c r="I541" s="689">
        <v>3965</v>
      </c>
      <c r="K541" s="277"/>
      <c r="L541" s="353"/>
    </row>
    <row r="542" spans="1:12" x14ac:dyDescent="0.2">
      <c r="A542" s="241" t="s">
        <v>6</v>
      </c>
      <c r="B542" s="832"/>
      <c r="C542" s="242">
        <v>4386</v>
      </c>
      <c r="D542" s="243">
        <v>4537</v>
      </c>
      <c r="E542" s="243">
        <v>4794</v>
      </c>
      <c r="F542" s="243">
        <v>4641</v>
      </c>
      <c r="G542" s="243">
        <v>4750</v>
      </c>
      <c r="H542" s="244">
        <v>4603</v>
      </c>
      <c r="I542" s="366">
        <v>4597</v>
      </c>
      <c r="J542" s="406"/>
      <c r="K542" s="399"/>
      <c r="L542" s="399"/>
    </row>
    <row r="543" spans="1:12" x14ac:dyDescent="0.2">
      <c r="A543" s="231" t="s">
        <v>7</v>
      </c>
      <c r="B543" s="829"/>
      <c r="C543" s="245">
        <v>64.3</v>
      </c>
      <c r="D543" s="246">
        <v>57.1</v>
      </c>
      <c r="E543" s="246">
        <v>53.3</v>
      </c>
      <c r="F543" s="246">
        <v>78.599999999999994</v>
      </c>
      <c r="G543" s="246">
        <v>61.9</v>
      </c>
      <c r="H543" s="247">
        <v>66.7</v>
      </c>
      <c r="I543" s="367">
        <v>64</v>
      </c>
      <c r="J543" s="554"/>
      <c r="K543" s="399"/>
      <c r="L543" s="399"/>
    </row>
    <row r="544" spans="1:12" ht="13.5" thickBot="1" x14ac:dyDescent="0.25">
      <c r="A544" s="231" t="s">
        <v>8</v>
      </c>
      <c r="B544" s="833"/>
      <c r="C544" s="679">
        <v>9.6000000000000002E-2</v>
      </c>
      <c r="D544" s="680">
        <v>9.5000000000000001E-2</v>
      </c>
      <c r="E544" s="680">
        <v>8.8999999999999996E-2</v>
      </c>
      <c r="F544" s="680">
        <v>0.11799999999999999</v>
      </c>
      <c r="G544" s="680">
        <v>0.121</v>
      </c>
      <c r="H544" s="681">
        <v>0.104</v>
      </c>
      <c r="I544" s="409">
        <v>0.105</v>
      </c>
      <c r="K544" s="382"/>
    </row>
    <row r="545" spans="1:12" x14ac:dyDescent="0.2">
      <c r="A545" s="241" t="s">
        <v>1</v>
      </c>
      <c r="B545" s="834"/>
      <c r="C545" s="690">
        <f t="shared" ref="C545:I545" si="118">C542/C541*100-100</f>
        <v>10.617906683480456</v>
      </c>
      <c r="D545" s="691">
        <f t="shared" si="118"/>
        <v>14.426229508196712</v>
      </c>
      <c r="E545" s="691">
        <f t="shared" si="118"/>
        <v>20.907944514501892</v>
      </c>
      <c r="F545" s="691">
        <f t="shared" si="118"/>
        <v>17.049180327868868</v>
      </c>
      <c r="G545" s="691">
        <f t="shared" si="118"/>
        <v>19.798234552332914</v>
      </c>
      <c r="H545" s="691">
        <f t="shared" si="118"/>
        <v>16.090794451450179</v>
      </c>
      <c r="I545" s="369">
        <f t="shared" si="118"/>
        <v>15.939470365699876</v>
      </c>
      <c r="J545" s="528"/>
    </row>
    <row r="546" spans="1:12" ht="13.5" thickBot="1" x14ac:dyDescent="0.25">
      <c r="A546" s="231" t="s">
        <v>27</v>
      </c>
      <c r="B546" s="833"/>
      <c r="C546" s="220">
        <f t="shared" ref="C546:I546" si="119">C542-C528</f>
        <v>8</v>
      </c>
      <c r="D546" s="221">
        <f t="shared" si="119"/>
        <v>320</v>
      </c>
      <c r="E546" s="221">
        <f t="shared" si="119"/>
        <v>530</v>
      </c>
      <c r="F546" s="221">
        <f t="shared" si="119"/>
        <v>261</v>
      </c>
      <c r="G546" s="221">
        <f t="shared" si="119"/>
        <v>269</v>
      </c>
      <c r="H546" s="226">
        <f t="shared" si="119"/>
        <v>139</v>
      </c>
      <c r="I546" s="370">
        <f t="shared" si="119"/>
        <v>221</v>
      </c>
      <c r="J546" s="265" t="s">
        <v>56</v>
      </c>
      <c r="K546" s="290">
        <f>I533-I547</f>
        <v>45</v>
      </c>
      <c r="L546" s="266">
        <f>K546/I533</f>
        <v>1.4720314033366046E-2</v>
      </c>
    </row>
    <row r="547" spans="1:12" x14ac:dyDescent="0.2">
      <c r="A547" s="267" t="s">
        <v>51</v>
      </c>
      <c r="B547" s="835"/>
      <c r="C547" s="261">
        <v>571</v>
      </c>
      <c r="D547" s="262">
        <v>578</v>
      </c>
      <c r="E547" s="262">
        <v>106</v>
      </c>
      <c r="F547" s="262">
        <v>593</v>
      </c>
      <c r="G547" s="262">
        <v>582</v>
      </c>
      <c r="H547" s="263">
        <v>582</v>
      </c>
      <c r="I547" s="371">
        <f>SUM(C547:H547)</f>
        <v>3012</v>
      </c>
      <c r="J547" s="200" t="s">
        <v>57</v>
      </c>
      <c r="K547" s="200">
        <v>160.72999999999999</v>
      </c>
    </row>
    <row r="548" spans="1:12" x14ac:dyDescent="0.2">
      <c r="A548" s="267" t="s">
        <v>28</v>
      </c>
      <c r="B548" s="835"/>
      <c r="C548" s="218"/>
      <c r="D548" s="269"/>
      <c r="E548" s="269"/>
      <c r="F548" s="269"/>
      <c r="G548" s="269"/>
      <c r="H548" s="219"/>
      <c r="I548" s="331"/>
      <c r="J548" s="200" t="s">
        <v>26</v>
      </c>
      <c r="K548" s="215">
        <f>K547-K533</f>
        <v>-0.43999999999999773</v>
      </c>
      <c r="L548" s="228"/>
    </row>
    <row r="549" spans="1:12" ht="13.5" thickBot="1" x14ac:dyDescent="0.25">
      <c r="A549" s="268" t="s">
        <v>26</v>
      </c>
      <c r="B549" s="836"/>
      <c r="C549" s="220">
        <f t="shared" ref="C549:H549" si="120">(C548-C534)</f>
        <v>0</v>
      </c>
      <c r="D549" s="221">
        <f t="shared" si="120"/>
        <v>0</v>
      </c>
      <c r="E549" s="221">
        <f t="shared" si="120"/>
        <v>0</v>
      </c>
      <c r="F549" s="221">
        <f t="shared" si="120"/>
        <v>0</v>
      </c>
      <c r="G549" s="221">
        <f t="shared" si="120"/>
        <v>0</v>
      </c>
      <c r="H549" s="226">
        <f t="shared" si="120"/>
        <v>0</v>
      </c>
      <c r="I549" s="333"/>
    </row>
    <row r="552" spans="1:12" ht="13.5" thickBot="1" x14ac:dyDescent="0.25"/>
    <row r="553" spans="1:12" ht="13.5" thickBot="1" x14ac:dyDescent="0.25">
      <c r="A553" s="272" t="s">
        <v>251</v>
      </c>
      <c r="B553" s="230"/>
      <c r="C553" s="934" t="s">
        <v>50</v>
      </c>
      <c r="D553" s="935"/>
      <c r="E553" s="935"/>
      <c r="F553" s="935"/>
      <c r="G553" s="935"/>
      <c r="H553" s="936"/>
      <c r="I553" s="932" t="s">
        <v>0</v>
      </c>
      <c r="J553" s="213"/>
    </row>
    <row r="554" spans="1:12" ht="13.5" thickBot="1" x14ac:dyDescent="0.25">
      <c r="A554" s="231" t="s">
        <v>54</v>
      </c>
      <c r="B554" s="835"/>
      <c r="C554" s="696">
        <v>1</v>
      </c>
      <c r="D554" s="697">
        <v>2</v>
      </c>
      <c r="E554" s="697">
        <v>3</v>
      </c>
      <c r="F554" s="697">
        <v>4</v>
      </c>
      <c r="G554" s="697">
        <v>5</v>
      </c>
      <c r="H554" s="698">
        <v>6</v>
      </c>
      <c r="I554" s="971"/>
      <c r="J554" s="229"/>
      <c r="K554" s="277"/>
      <c r="L554" s="353"/>
    </row>
    <row r="555" spans="1:12" x14ac:dyDescent="0.2">
      <c r="A555" s="236" t="s">
        <v>3</v>
      </c>
      <c r="B555" s="827"/>
      <c r="C555" s="718">
        <v>3985</v>
      </c>
      <c r="D555" s="718">
        <v>3985</v>
      </c>
      <c r="E555" s="718">
        <v>3985</v>
      </c>
      <c r="F555" s="718">
        <v>3985</v>
      </c>
      <c r="G555" s="718">
        <v>3985</v>
      </c>
      <c r="H555" s="718">
        <v>3985</v>
      </c>
      <c r="I555" s="718">
        <v>3985</v>
      </c>
      <c r="K555" s="277"/>
      <c r="L555" s="353"/>
    </row>
    <row r="556" spans="1:12" x14ac:dyDescent="0.2">
      <c r="A556" s="241" t="s">
        <v>6</v>
      </c>
      <c r="B556" s="832"/>
      <c r="C556" s="242">
        <v>4621</v>
      </c>
      <c r="D556" s="243">
        <v>4706</v>
      </c>
      <c r="E556" s="243">
        <v>4366</v>
      </c>
      <c r="F556" s="243">
        <v>4708</v>
      </c>
      <c r="G556" s="243">
        <v>4698</v>
      </c>
      <c r="H556" s="244">
        <v>4796</v>
      </c>
      <c r="I556" s="366">
        <v>4700</v>
      </c>
      <c r="J556" s="406"/>
      <c r="K556" s="399"/>
      <c r="L556" s="399"/>
    </row>
    <row r="557" spans="1:12" x14ac:dyDescent="0.2">
      <c r="A557" s="231" t="s">
        <v>7</v>
      </c>
      <c r="B557" s="829"/>
      <c r="C557" s="245">
        <v>9</v>
      </c>
      <c r="D557" s="246">
        <v>60.5</v>
      </c>
      <c r="E557" s="246">
        <v>64.3</v>
      </c>
      <c r="F557" s="246">
        <v>69.8</v>
      </c>
      <c r="G557" s="246">
        <v>67.400000000000006</v>
      </c>
      <c r="H557" s="247">
        <v>76.7</v>
      </c>
      <c r="I557" s="367">
        <v>66.7</v>
      </c>
      <c r="J557" s="554"/>
      <c r="K557" s="399"/>
      <c r="L557" s="399"/>
    </row>
    <row r="558" spans="1:12" ht="13.5" thickBot="1" x14ac:dyDescent="0.25">
      <c r="A558" s="231" t="s">
        <v>8</v>
      </c>
      <c r="B558" s="833"/>
      <c r="C558" s="679">
        <v>0.84099999999999997</v>
      </c>
      <c r="D558" s="680">
        <v>0.124</v>
      </c>
      <c r="E558" s="680">
        <v>0.12</v>
      </c>
      <c r="F558" s="680">
        <v>0.1</v>
      </c>
      <c r="G558" s="680">
        <v>0.12</v>
      </c>
      <c r="H558" s="681">
        <v>8.4000000000000005E-2</v>
      </c>
      <c r="I558" s="409">
        <v>0.11</v>
      </c>
      <c r="K558" s="382"/>
    </row>
    <row r="559" spans="1:12" x14ac:dyDescent="0.2">
      <c r="A559" s="241" t="s">
        <v>1</v>
      </c>
      <c r="B559" s="834"/>
      <c r="C559" s="690">
        <f t="shared" ref="C559:I559" si="121">C556/C555*100-100</f>
        <v>15.959849435382694</v>
      </c>
      <c r="D559" s="691">
        <f t="shared" si="121"/>
        <v>18.092848180677535</v>
      </c>
      <c r="E559" s="691">
        <f t="shared" si="121"/>
        <v>9.5608531994981121</v>
      </c>
      <c r="F559" s="691">
        <f t="shared" si="121"/>
        <v>18.143036386449182</v>
      </c>
      <c r="G559" s="691">
        <f t="shared" si="121"/>
        <v>17.892095357590975</v>
      </c>
      <c r="H559" s="691">
        <f t="shared" si="121"/>
        <v>20.351317440401502</v>
      </c>
      <c r="I559" s="369">
        <f t="shared" si="121"/>
        <v>17.942283563362608</v>
      </c>
      <c r="J559" s="528"/>
    </row>
    <row r="560" spans="1:12" ht="13.5" thickBot="1" x14ac:dyDescent="0.25">
      <c r="A560" s="231" t="s">
        <v>27</v>
      </c>
      <c r="B560" s="833"/>
      <c r="C560" s="220">
        <f t="shared" ref="C560:I560" si="122">C556-C542</f>
        <v>235</v>
      </c>
      <c r="D560" s="221">
        <f t="shared" si="122"/>
        <v>169</v>
      </c>
      <c r="E560" s="221">
        <f t="shared" si="122"/>
        <v>-428</v>
      </c>
      <c r="F560" s="221">
        <f t="shared" si="122"/>
        <v>67</v>
      </c>
      <c r="G560" s="221">
        <f t="shared" si="122"/>
        <v>-52</v>
      </c>
      <c r="H560" s="226">
        <f t="shared" si="122"/>
        <v>193</v>
      </c>
      <c r="I560" s="370">
        <f t="shared" si="122"/>
        <v>103</v>
      </c>
      <c r="J560" s="265" t="s">
        <v>56</v>
      </c>
      <c r="K560" s="290">
        <f>I547-I561</f>
        <v>397</v>
      </c>
      <c r="L560" s="266">
        <f>K560/I547</f>
        <v>0.13180610889774236</v>
      </c>
    </row>
    <row r="561" spans="1:12" x14ac:dyDescent="0.2">
      <c r="A561" s="267" t="s">
        <v>51</v>
      </c>
      <c r="B561" s="835"/>
      <c r="C561" s="719">
        <v>472</v>
      </c>
      <c r="D561" s="720">
        <v>503</v>
      </c>
      <c r="E561" s="720">
        <v>147</v>
      </c>
      <c r="F561" s="720">
        <v>497</v>
      </c>
      <c r="G561" s="720">
        <v>497</v>
      </c>
      <c r="H561" s="721">
        <v>499</v>
      </c>
      <c r="I561" s="371">
        <f>SUM(C561:H561)</f>
        <v>2615</v>
      </c>
      <c r="J561" s="200" t="s">
        <v>57</v>
      </c>
      <c r="K561" s="200">
        <v>161.44999999999999</v>
      </c>
    </row>
    <row r="562" spans="1:12" x14ac:dyDescent="0.2">
      <c r="A562" s="267" t="s">
        <v>28</v>
      </c>
      <c r="B562" s="835"/>
      <c r="C562" s="218"/>
      <c r="D562" s="269"/>
      <c r="E562" s="269"/>
      <c r="F562" s="269"/>
      <c r="G562" s="269"/>
      <c r="H562" s="219"/>
      <c r="I562" s="331"/>
      <c r="J562" s="200" t="s">
        <v>26</v>
      </c>
      <c r="K562" s="215">
        <f>K561-K547</f>
        <v>0.71999999999999886</v>
      </c>
      <c r="L562" s="228"/>
    </row>
    <row r="563" spans="1:12" ht="13.5" thickBot="1" x14ac:dyDescent="0.25">
      <c r="A563" s="268" t="s">
        <v>26</v>
      </c>
      <c r="B563" s="836"/>
      <c r="C563" s="220">
        <f t="shared" ref="C563:H563" si="123">(C562-C548)</f>
        <v>0</v>
      </c>
      <c r="D563" s="221">
        <f t="shared" si="123"/>
        <v>0</v>
      </c>
      <c r="E563" s="221">
        <f t="shared" si="123"/>
        <v>0</v>
      </c>
      <c r="F563" s="221">
        <f t="shared" si="123"/>
        <v>0</v>
      </c>
      <c r="G563" s="221">
        <f t="shared" si="123"/>
        <v>0</v>
      </c>
      <c r="H563" s="226">
        <f t="shared" si="123"/>
        <v>0</v>
      </c>
      <c r="I563" s="333"/>
    </row>
    <row r="566" spans="1:12" ht="13.5" thickBot="1" x14ac:dyDescent="0.25"/>
    <row r="567" spans="1:12" ht="13.5" thickBot="1" x14ac:dyDescent="0.25">
      <c r="A567" s="272" t="s">
        <v>252</v>
      </c>
      <c r="B567" s="230"/>
      <c r="C567" s="934" t="s">
        <v>50</v>
      </c>
      <c r="D567" s="935"/>
      <c r="E567" s="935"/>
      <c r="F567" s="935"/>
      <c r="G567" s="935"/>
      <c r="H567" s="936"/>
      <c r="I567" s="932" t="s">
        <v>0</v>
      </c>
      <c r="J567" s="213"/>
    </row>
    <row r="568" spans="1:12" ht="13.5" thickBot="1" x14ac:dyDescent="0.25">
      <c r="A568" s="231" t="s">
        <v>54</v>
      </c>
      <c r="B568" s="830"/>
      <c r="C568" s="356">
        <v>1</v>
      </c>
      <c r="D568" s="357">
        <v>2</v>
      </c>
      <c r="E568" s="357">
        <v>3</v>
      </c>
      <c r="F568" s="357">
        <v>4</v>
      </c>
      <c r="G568" s="357">
        <v>5</v>
      </c>
      <c r="H568" s="362">
        <v>6</v>
      </c>
      <c r="I568" s="971"/>
      <c r="J568" s="229"/>
      <c r="K568" s="277"/>
      <c r="L568" s="353"/>
    </row>
    <row r="569" spans="1:12" x14ac:dyDescent="0.2">
      <c r="A569" s="236" t="s">
        <v>3</v>
      </c>
      <c r="B569" s="831"/>
      <c r="C569" s="737">
        <v>4005</v>
      </c>
      <c r="D569" s="718">
        <v>4005</v>
      </c>
      <c r="E569" s="718">
        <v>4005</v>
      </c>
      <c r="F569" s="718">
        <v>4005</v>
      </c>
      <c r="G569" s="718">
        <v>4005</v>
      </c>
      <c r="H569" s="738">
        <v>4005</v>
      </c>
      <c r="I569" s="736">
        <v>4005</v>
      </c>
      <c r="K569" s="277"/>
      <c r="L569" s="353"/>
    </row>
    <row r="570" spans="1:12" x14ac:dyDescent="0.2">
      <c r="A570" s="241" t="s">
        <v>6</v>
      </c>
      <c r="B570" s="832"/>
      <c r="C570" s="242">
        <v>4540</v>
      </c>
      <c r="D570" s="243">
        <v>4542</v>
      </c>
      <c r="E570" s="243">
        <v>4273</v>
      </c>
      <c r="F570" s="243">
        <v>4711</v>
      </c>
      <c r="G570" s="243">
        <v>4630</v>
      </c>
      <c r="H570" s="244">
        <v>4783</v>
      </c>
      <c r="I570" s="366">
        <v>4616</v>
      </c>
      <c r="J570" s="406"/>
      <c r="K570" s="399"/>
      <c r="L570" s="399"/>
    </row>
    <row r="571" spans="1:12" x14ac:dyDescent="0.2">
      <c r="A571" s="231" t="s">
        <v>7</v>
      </c>
      <c r="B571" s="829"/>
      <c r="C571" s="245">
        <v>73.900000000000006</v>
      </c>
      <c r="D571" s="246">
        <v>73.3</v>
      </c>
      <c r="E571" s="246">
        <v>50</v>
      </c>
      <c r="F571" s="246">
        <v>73.3</v>
      </c>
      <c r="G571" s="246">
        <v>71.099999999999994</v>
      </c>
      <c r="H571" s="247">
        <v>68.900000000000006</v>
      </c>
      <c r="I571" s="367">
        <v>69.8</v>
      </c>
      <c r="J571" s="554"/>
      <c r="K571" s="399"/>
      <c r="L571" s="399"/>
    </row>
    <row r="572" spans="1:12" ht="13.5" thickBot="1" x14ac:dyDescent="0.25">
      <c r="A572" s="231" t="s">
        <v>8</v>
      </c>
      <c r="B572" s="833"/>
      <c r="C572" s="679">
        <v>9.0999999999999998E-2</v>
      </c>
      <c r="D572" s="680">
        <v>9.8000000000000004E-2</v>
      </c>
      <c r="E572" s="680">
        <v>0.13200000000000001</v>
      </c>
      <c r="F572" s="680">
        <v>8.7999999999999995E-2</v>
      </c>
      <c r="G572" s="680">
        <v>0.107</v>
      </c>
      <c r="H572" s="681">
        <v>0.105</v>
      </c>
      <c r="I572" s="409">
        <v>0.10299999999999999</v>
      </c>
      <c r="K572" s="382"/>
    </row>
    <row r="573" spans="1:12" ht="13.5" thickBot="1" x14ac:dyDescent="0.25">
      <c r="A573" s="241" t="s">
        <v>1</v>
      </c>
      <c r="B573" s="834"/>
      <c r="C573" s="690">
        <f t="shared" ref="C573:I573" si="124">C570/C569*100-100</f>
        <v>13.358302122347084</v>
      </c>
      <c r="D573" s="691">
        <f t="shared" si="124"/>
        <v>13.408239700374523</v>
      </c>
      <c r="E573" s="691">
        <f t="shared" si="124"/>
        <v>6.6916354556803839</v>
      </c>
      <c r="F573" s="691">
        <f t="shared" si="124"/>
        <v>17.627965043695369</v>
      </c>
      <c r="G573" s="691">
        <f t="shared" si="124"/>
        <v>15.60549313358301</v>
      </c>
      <c r="H573" s="691">
        <f t="shared" si="124"/>
        <v>19.425717852684144</v>
      </c>
      <c r="I573" s="733">
        <f t="shared" si="124"/>
        <v>15.255930087390766</v>
      </c>
      <c r="J573" s="528"/>
    </row>
    <row r="574" spans="1:12" ht="13.5" thickBot="1" x14ac:dyDescent="0.25">
      <c r="A574" s="231" t="s">
        <v>27</v>
      </c>
      <c r="B574" s="833"/>
      <c r="C574" s="220">
        <f t="shared" ref="C574:I574" si="125">C570-C556</f>
        <v>-81</v>
      </c>
      <c r="D574" s="221">
        <f t="shared" si="125"/>
        <v>-164</v>
      </c>
      <c r="E574" s="221">
        <f t="shared" si="125"/>
        <v>-93</v>
      </c>
      <c r="F574" s="221">
        <f t="shared" si="125"/>
        <v>3</v>
      </c>
      <c r="G574" s="221">
        <f t="shared" si="125"/>
        <v>-68</v>
      </c>
      <c r="H574" s="226">
        <f t="shared" si="125"/>
        <v>-13</v>
      </c>
      <c r="I574" s="732">
        <f t="shared" si="125"/>
        <v>-84</v>
      </c>
      <c r="J574" s="265" t="s">
        <v>56</v>
      </c>
      <c r="K574" s="290">
        <f>I561-I575</f>
        <v>-322</v>
      </c>
      <c r="L574" s="266">
        <f>K574/I561</f>
        <v>-0.1231357552581262</v>
      </c>
    </row>
    <row r="575" spans="1:12" x14ac:dyDescent="0.2">
      <c r="A575" s="267" t="s">
        <v>51</v>
      </c>
      <c r="B575" s="835"/>
      <c r="C575" s="719">
        <v>555</v>
      </c>
      <c r="D575" s="720">
        <v>571</v>
      </c>
      <c r="E575" s="720">
        <v>77</v>
      </c>
      <c r="F575" s="720">
        <v>585</v>
      </c>
      <c r="G575" s="720">
        <v>575</v>
      </c>
      <c r="H575" s="721">
        <v>574</v>
      </c>
      <c r="I575" s="371">
        <f>SUM(C575:H575)</f>
        <v>2937</v>
      </c>
      <c r="J575" s="200" t="s">
        <v>57</v>
      </c>
      <c r="K575" s="200">
        <v>160.35</v>
      </c>
    </row>
    <row r="576" spans="1:12" x14ac:dyDescent="0.2">
      <c r="A576" s="267" t="s">
        <v>28</v>
      </c>
      <c r="B576" s="835"/>
      <c r="C576" s="218"/>
      <c r="D576" s="269"/>
      <c r="E576" s="269"/>
      <c r="F576" s="269"/>
      <c r="G576" s="269"/>
      <c r="H576" s="219"/>
      <c r="I576" s="331"/>
      <c r="J576" s="200" t="s">
        <v>26</v>
      </c>
      <c r="K576" s="215">
        <f>K575-K561</f>
        <v>-1.0999999999999943</v>
      </c>
      <c r="L576" s="228"/>
    </row>
    <row r="577" spans="1:12" ht="13.5" thickBot="1" x14ac:dyDescent="0.25">
      <c r="A577" s="268" t="s">
        <v>26</v>
      </c>
      <c r="B577" s="836"/>
      <c r="C577" s="220">
        <f t="shared" ref="C577:H577" si="126">(C576-C562)</f>
        <v>0</v>
      </c>
      <c r="D577" s="221">
        <f t="shared" si="126"/>
        <v>0</v>
      </c>
      <c r="E577" s="221">
        <f t="shared" si="126"/>
        <v>0</v>
      </c>
      <c r="F577" s="221">
        <f t="shared" si="126"/>
        <v>0</v>
      </c>
      <c r="G577" s="221">
        <f t="shared" si="126"/>
        <v>0</v>
      </c>
      <c r="H577" s="226">
        <f t="shared" si="126"/>
        <v>0</v>
      </c>
      <c r="I577" s="333"/>
    </row>
    <row r="580" spans="1:12" ht="13.5" thickBot="1" x14ac:dyDescent="0.25"/>
    <row r="581" spans="1:12" ht="13.5" thickBot="1" x14ac:dyDescent="0.25">
      <c r="A581" s="272" t="s">
        <v>253</v>
      </c>
      <c r="B581" s="230"/>
      <c r="C581" s="934" t="s">
        <v>50</v>
      </c>
      <c r="D581" s="935"/>
      <c r="E581" s="935"/>
      <c r="F581" s="935"/>
      <c r="G581" s="935"/>
      <c r="H581" s="936"/>
      <c r="I581" s="932" t="s">
        <v>0</v>
      </c>
      <c r="J581" s="213">
        <v>230</v>
      </c>
    </row>
    <row r="582" spans="1:12" ht="13.5" thickBot="1" x14ac:dyDescent="0.25">
      <c r="A582" s="231" t="s">
        <v>54</v>
      </c>
      <c r="B582" s="830"/>
      <c r="C582" s="356">
        <v>1</v>
      </c>
      <c r="D582" s="357">
        <v>2</v>
      </c>
      <c r="E582" s="357">
        <v>3</v>
      </c>
      <c r="F582" s="357">
        <v>4</v>
      </c>
      <c r="G582" s="357">
        <v>5</v>
      </c>
      <c r="H582" s="362">
        <v>6</v>
      </c>
      <c r="I582" s="971"/>
      <c r="J582" s="229"/>
      <c r="K582" s="277"/>
      <c r="L582" s="353"/>
    </row>
    <row r="583" spans="1:12" x14ac:dyDescent="0.2">
      <c r="A583" s="236" t="s">
        <v>3</v>
      </c>
      <c r="B583" s="831"/>
      <c r="C583" s="737">
        <v>4025</v>
      </c>
      <c r="D583" s="718">
        <v>4025</v>
      </c>
      <c r="E583" s="718">
        <v>4025</v>
      </c>
      <c r="F583" s="718">
        <v>4025</v>
      </c>
      <c r="G583" s="718">
        <v>4025</v>
      </c>
      <c r="H583" s="738">
        <v>4025</v>
      </c>
      <c r="I583" s="736">
        <v>4025</v>
      </c>
      <c r="K583" s="277"/>
      <c r="L583" s="353"/>
    </row>
    <row r="584" spans="1:12" x14ac:dyDescent="0.2">
      <c r="A584" s="241" t="s">
        <v>6</v>
      </c>
      <c r="B584" s="832"/>
      <c r="C584" s="242">
        <v>4519</v>
      </c>
      <c r="D584" s="243">
        <v>4425</v>
      </c>
      <c r="E584" s="243">
        <v>4444</v>
      </c>
      <c r="F584" s="243">
        <v>4800</v>
      </c>
      <c r="G584" s="243">
        <v>4679</v>
      </c>
      <c r="H584" s="244">
        <v>4795</v>
      </c>
      <c r="I584" s="366">
        <v>4631</v>
      </c>
      <c r="J584" s="406"/>
      <c r="K584" s="399"/>
      <c r="L584" s="399"/>
    </row>
    <row r="585" spans="1:12" x14ac:dyDescent="0.2">
      <c r="A585" s="231" t="s">
        <v>7</v>
      </c>
      <c r="B585" s="829"/>
      <c r="C585" s="245">
        <v>60.5</v>
      </c>
      <c r="D585" s="246">
        <v>74.400000000000006</v>
      </c>
      <c r="E585" s="246">
        <v>46.7</v>
      </c>
      <c r="F585" s="246">
        <v>81.400000000000006</v>
      </c>
      <c r="G585" s="246">
        <v>81.400000000000006</v>
      </c>
      <c r="H585" s="247">
        <v>74.400000000000006</v>
      </c>
      <c r="I585" s="367">
        <v>70.400000000000006</v>
      </c>
      <c r="J585" s="554"/>
      <c r="K585" s="399"/>
      <c r="L585" s="399"/>
    </row>
    <row r="586" spans="1:12" ht="13.5" thickBot="1" x14ac:dyDescent="0.25">
      <c r="A586" s="231" t="s">
        <v>8</v>
      </c>
      <c r="B586" s="833"/>
      <c r="C586" s="679">
        <v>0.10100000000000001</v>
      </c>
      <c r="D586" s="680">
        <v>0.104</v>
      </c>
      <c r="E586" s="680">
        <v>0.154</v>
      </c>
      <c r="F586" s="680">
        <v>7.4999999999999997E-2</v>
      </c>
      <c r="G586" s="680">
        <v>8.6999999999999994E-2</v>
      </c>
      <c r="H586" s="681">
        <v>9.9000000000000005E-2</v>
      </c>
      <c r="I586" s="409">
        <v>0.10199999999999999</v>
      </c>
      <c r="K586" s="382"/>
    </row>
    <row r="587" spans="1:12" ht="13.5" thickBot="1" x14ac:dyDescent="0.25">
      <c r="A587" s="241" t="s">
        <v>1</v>
      </c>
      <c r="B587" s="834"/>
      <c r="C587" s="690">
        <f t="shared" ref="C587:I587" si="127">C584/C583*100-100</f>
        <v>12.273291925465841</v>
      </c>
      <c r="D587" s="691">
        <f t="shared" si="127"/>
        <v>9.9378881987577614</v>
      </c>
      <c r="E587" s="691">
        <f t="shared" si="127"/>
        <v>10.409937888198755</v>
      </c>
      <c r="F587" s="691">
        <f t="shared" si="127"/>
        <v>19.254658385093165</v>
      </c>
      <c r="G587" s="691">
        <f t="shared" si="127"/>
        <v>16.24844720496894</v>
      </c>
      <c r="H587" s="691">
        <f t="shared" si="127"/>
        <v>19.130434782608702</v>
      </c>
      <c r="I587" s="733">
        <f t="shared" si="127"/>
        <v>15.055900621118013</v>
      </c>
      <c r="J587" s="528"/>
    </row>
    <row r="588" spans="1:12" ht="13.5" thickBot="1" x14ac:dyDescent="0.25">
      <c r="A588" s="231" t="s">
        <v>27</v>
      </c>
      <c r="B588" s="833"/>
      <c r="C588" s="220">
        <f t="shared" ref="C588:I588" si="128">C584-C570</f>
        <v>-21</v>
      </c>
      <c r="D588" s="221">
        <f t="shared" si="128"/>
        <v>-117</v>
      </c>
      <c r="E588" s="221">
        <f t="shared" si="128"/>
        <v>171</v>
      </c>
      <c r="F588" s="221">
        <f t="shared" si="128"/>
        <v>89</v>
      </c>
      <c r="G588" s="221">
        <f t="shared" si="128"/>
        <v>49</v>
      </c>
      <c r="H588" s="226">
        <f t="shared" si="128"/>
        <v>12</v>
      </c>
      <c r="I588" s="732">
        <f t="shared" si="128"/>
        <v>15</v>
      </c>
      <c r="J588" s="265" t="s">
        <v>56</v>
      </c>
      <c r="K588" s="290">
        <f>I575-I589</f>
        <v>34</v>
      </c>
      <c r="L588" s="266">
        <f>K588/I575</f>
        <v>1.1576438542730678E-2</v>
      </c>
    </row>
    <row r="589" spans="1:12" x14ac:dyDescent="0.2">
      <c r="A589" s="267" t="s">
        <v>51</v>
      </c>
      <c r="B589" s="835"/>
      <c r="C589" s="719">
        <v>550</v>
      </c>
      <c r="D589" s="720">
        <v>569</v>
      </c>
      <c r="E589" s="720">
        <v>65</v>
      </c>
      <c r="F589" s="720">
        <v>579</v>
      </c>
      <c r="G589" s="720">
        <v>571</v>
      </c>
      <c r="H589" s="721">
        <v>569</v>
      </c>
      <c r="I589" s="371">
        <f>SUM(C589:H589)</f>
        <v>2903</v>
      </c>
      <c r="J589" s="200" t="s">
        <v>57</v>
      </c>
      <c r="K589" s="200">
        <v>160.32</v>
      </c>
    </row>
    <row r="590" spans="1:12" x14ac:dyDescent="0.2">
      <c r="A590" s="267" t="s">
        <v>28</v>
      </c>
      <c r="B590" s="835"/>
      <c r="C590" s="218"/>
      <c r="D590" s="269"/>
      <c r="E590" s="269"/>
      <c r="F590" s="269"/>
      <c r="G590" s="269"/>
      <c r="H590" s="219"/>
      <c r="I590" s="331"/>
      <c r="J590" s="200" t="s">
        <v>26</v>
      </c>
      <c r="K590" s="215">
        <f>K589-K575</f>
        <v>-3.0000000000001137E-2</v>
      </c>
      <c r="L590" s="228"/>
    </row>
    <row r="591" spans="1:12" ht="13.5" thickBot="1" x14ac:dyDescent="0.25">
      <c r="A591" s="268" t="s">
        <v>26</v>
      </c>
      <c r="B591" s="836"/>
      <c r="C591" s="220">
        <f t="shared" ref="C591:H591" si="129">(C590-C576)</f>
        <v>0</v>
      </c>
      <c r="D591" s="221">
        <f t="shared" si="129"/>
        <v>0</v>
      </c>
      <c r="E591" s="221">
        <f t="shared" si="129"/>
        <v>0</v>
      </c>
      <c r="F591" s="221">
        <f t="shared" si="129"/>
        <v>0</v>
      </c>
      <c r="G591" s="221">
        <f t="shared" si="129"/>
        <v>0</v>
      </c>
      <c r="H591" s="226">
        <f t="shared" si="129"/>
        <v>0</v>
      </c>
      <c r="I591" s="333"/>
    </row>
    <row r="594" spans="1:12" ht="13.5" thickBot="1" x14ac:dyDescent="0.25"/>
    <row r="595" spans="1:12" ht="13.5" thickBot="1" x14ac:dyDescent="0.25">
      <c r="A595" s="272" t="s">
        <v>254</v>
      </c>
      <c r="B595" s="230"/>
      <c r="C595" s="934" t="s">
        <v>50</v>
      </c>
      <c r="D595" s="935"/>
      <c r="E595" s="935"/>
      <c r="F595" s="935"/>
      <c r="G595" s="935"/>
      <c r="H595" s="936"/>
      <c r="I595" s="932" t="s">
        <v>0</v>
      </c>
      <c r="J595" s="213">
        <v>230</v>
      </c>
    </row>
    <row r="596" spans="1:12" ht="13.5" thickBot="1" x14ac:dyDescent="0.25">
      <c r="A596" s="231" t="s">
        <v>54</v>
      </c>
      <c r="B596" s="830"/>
      <c r="C596" s="356">
        <v>1</v>
      </c>
      <c r="D596" s="357">
        <v>2</v>
      </c>
      <c r="E596" s="357">
        <v>3</v>
      </c>
      <c r="F596" s="357">
        <v>4</v>
      </c>
      <c r="G596" s="357">
        <v>5</v>
      </c>
      <c r="H596" s="362">
        <v>6</v>
      </c>
      <c r="I596" s="971"/>
      <c r="J596" s="229"/>
      <c r="K596" s="277"/>
      <c r="L596" s="353"/>
    </row>
    <row r="597" spans="1:12" x14ac:dyDescent="0.2">
      <c r="A597" s="236" t="s">
        <v>3</v>
      </c>
      <c r="B597" s="831"/>
      <c r="C597" s="737">
        <v>4045</v>
      </c>
      <c r="D597" s="718">
        <v>4045</v>
      </c>
      <c r="E597" s="718">
        <v>4045</v>
      </c>
      <c r="F597" s="718">
        <v>4045</v>
      </c>
      <c r="G597" s="718">
        <v>4045</v>
      </c>
      <c r="H597" s="738">
        <v>4045</v>
      </c>
      <c r="I597" s="736">
        <v>4045</v>
      </c>
      <c r="K597" s="277"/>
      <c r="L597" s="353"/>
    </row>
    <row r="598" spans="1:12" x14ac:dyDescent="0.2">
      <c r="A598" s="241" t="s">
        <v>6</v>
      </c>
      <c r="B598" s="832"/>
      <c r="C598" s="242">
        <v>4879</v>
      </c>
      <c r="D598" s="243">
        <v>47599</v>
      </c>
      <c r="E598" s="243">
        <v>4203</v>
      </c>
      <c r="F598" s="243">
        <v>4829</v>
      </c>
      <c r="G598" s="243">
        <v>4773</v>
      </c>
      <c r="H598" s="244">
        <v>4908</v>
      </c>
      <c r="I598" s="366">
        <v>4794</v>
      </c>
      <c r="J598" s="406"/>
      <c r="K598" s="399"/>
      <c r="L598" s="399"/>
    </row>
    <row r="599" spans="1:12" x14ac:dyDescent="0.2">
      <c r="A599" s="231" t="s">
        <v>7</v>
      </c>
      <c r="B599" s="829"/>
      <c r="C599" s="245">
        <v>65</v>
      </c>
      <c r="D599" s="246">
        <v>73.2</v>
      </c>
      <c r="E599" s="246">
        <v>25</v>
      </c>
      <c r="F599" s="246">
        <v>57.5</v>
      </c>
      <c r="G599" s="246">
        <v>65</v>
      </c>
      <c r="H599" s="247">
        <v>70</v>
      </c>
      <c r="I599" s="367">
        <v>66.2</v>
      </c>
      <c r="J599" s="554"/>
      <c r="K599" s="399"/>
      <c r="L599" s="399"/>
    </row>
    <row r="600" spans="1:12" ht="13.5" thickBot="1" x14ac:dyDescent="0.25">
      <c r="A600" s="231" t="s">
        <v>8</v>
      </c>
      <c r="B600" s="833"/>
      <c r="C600" s="679">
        <v>9.9000000000000005E-2</v>
      </c>
      <c r="D600" s="680">
        <v>9.0999999999999998E-2</v>
      </c>
      <c r="E600" s="680">
        <v>0.17199999999999999</v>
      </c>
      <c r="F600" s="680">
        <v>0.106</v>
      </c>
      <c r="G600" s="680">
        <v>0.105</v>
      </c>
      <c r="H600" s="681">
        <v>9.5000000000000001E-2</v>
      </c>
      <c r="I600" s="409">
        <v>0.107</v>
      </c>
      <c r="K600" s="382"/>
    </row>
    <row r="601" spans="1:12" ht="13.5" thickBot="1" x14ac:dyDescent="0.25">
      <c r="A601" s="241" t="s">
        <v>1</v>
      </c>
      <c r="B601" s="834"/>
      <c r="C601" s="690">
        <f t="shared" ref="C601:I601" si="130">C598/C597*100-100</f>
        <v>20.618046971569839</v>
      </c>
      <c r="D601" s="691">
        <f t="shared" si="130"/>
        <v>1076.7367119901114</v>
      </c>
      <c r="E601" s="691">
        <f t="shared" si="130"/>
        <v>3.9060568603213994</v>
      </c>
      <c r="F601" s="691">
        <f t="shared" si="130"/>
        <v>19.381953028430161</v>
      </c>
      <c r="G601" s="691">
        <f t="shared" si="130"/>
        <v>17.997527812113717</v>
      </c>
      <c r="H601" s="691">
        <f t="shared" si="130"/>
        <v>21.334981458590846</v>
      </c>
      <c r="I601" s="733">
        <f t="shared" si="130"/>
        <v>18.516687268232388</v>
      </c>
      <c r="J601" s="528"/>
    </row>
    <row r="602" spans="1:12" ht="13.5" thickBot="1" x14ac:dyDescent="0.25">
      <c r="A602" s="231" t="s">
        <v>27</v>
      </c>
      <c r="B602" s="833"/>
      <c r="C602" s="220">
        <f t="shared" ref="C602:I602" si="131">C598-C584</f>
        <v>360</v>
      </c>
      <c r="D602" s="221">
        <f t="shared" si="131"/>
        <v>43174</v>
      </c>
      <c r="E602" s="221">
        <f t="shared" si="131"/>
        <v>-241</v>
      </c>
      <c r="F602" s="221">
        <f t="shared" si="131"/>
        <v>29</v>
      </c>
      <c r="G602" s="221">
        <f t="shared" si="131"/>
        <v>94</v>
      </c>
      <c r="H602" s="226">
        <f t="shared" si="131"/>
        <v>113</v>
      </c>
      <c r="I602" s="732">
        <f t="shared" si="131"/>
        <v>163</v>
      </c>
      <c r="J602" s="265" t="s">
        <v>56</v>
      </c>
      <c r="K602" s="290">
        <f>I589-I603</f>
        <v>26</v>
      </c>
      <c r="L602" s="266">
        <f>K602/I589</f>
        <v>8.956252152945229E-3</v>
      </c>
    </row>
    <row r="603" spans="1:12" x14ac:dyDescent="0.2">
      <c r="A603" s="267" t="s">
        <v>51</v>
      </c>
      <c r="B603" s="835"/>
      <c r="C603" s="719">
        <v>547</v>
      </c>
      <c r="D603" s="720">
        <v>563</v>
      </c>
      <c r="E603" s="720">
        <v>57</v>
      </c>
      <c r="F603" s="720">
        <v>576</v>
      </c>
      <c r="G603" s="720">
        <v>566</v>
      </c>
      <c r="H603" s="721">
        <v>568</v>
      </c>
      <c r="I603" s="371">
        <f>SUM(C603:H603)</f>
        <v>2877</v>
      </c>
      <c r="J603" s="200" t="s">
        <v>57</v>
      </c>
      <c r="K603" s="200">
        <v>158.79</v>
      </c>
    </row>
    <row r="604" spans="1:12" x14ac:dyDescent="0.2">
      <c r="A604" s="267" t="s">
        <v>28</v>
      </c>
      <c r="B604" s="835"/>
      <c r="C604" s="218">
        <v>159.00000000000006</v>
      </c>
      <c r="D604" s="269">
        <v>159.00000000000006</v>
      </c>
      <c r="E604" s="269">
        <v>159.00000000000006</v>
      </c>
      <c r="F604" s="269">
        <v>159.00000000000006</v>
      </c>
      <c r="G604" s="269">
        <v>159.00000000000006</v>
      </c>
      <c r="H604" s="219">
        <v>159.00000000000006</v>
      </c>
      <c r="I604" s="331"/>
      <c r="J604" s="200" t="s">
        <v>26</v>
      </c>
      <c r="K604" s="215">
        <f>K603-K589</f>
        <v>-1.5300000000000011</v>
      </c>
      <c r="L604" s="228"/>
    </row>
    <row r="605" spans="1:12" ht="13.5" thickBot="1" x14ac:dyDescent="0.25">
      <c r="A605" s="268" t="s">
        <v>26</v>
      </c>
      <c r="B605" s="836"/>
      <c r="C605" s="220">
        <f t="shared" ref="C605:H605" si="132">(C604-C590)</f>
        <v>159.00000000000006</v>
      </c>
      <c r="D605" s="221">
        <f t="shared" si="132"/>
        <v>159.00000000000006</v>
      </c>
      <c r="E605" s="221">
        <f t="shared" si="132"/>
        <v>159.00000000000006</v>
      </c>
      <c r="F605" s="221">
        <f t="shared" si="132"/>
        <v>159.00000000000006</v>
      </c>
      <c r="G605" s="221">
        <f t="shared" si="132"/>
        <v>159.00000000000006</v>
      </c>
      <c r="H605" s="226">
        <f t="shared" si="132"/>
        <v>159.00000000000006</v>
      </c>
      <c r="I605" s="333"/>
    </row>
    <row r="608" spans="1:12" ht="13.5" thickBot="1" x14ac:dyDescent="0.25"/>
    <row r="609" spans="1:12" ht="13.5" thickBot="1" x14ac:dyDescent="0.25">
      <c r="A609" s="272" t="s">
        <v>255</v>
      </c>
      <c r="B609" s="230"/>
      <c r="C609" s="934" t="s">
        <v>50</v>
      </c>
      <c r="D609" s="935"/>
      <c r="E609" s="935"/>
      <c r="F609" s="935"/>
      <c r="G609" s="935"/>
      <c r="H609" s="936"/>
      <c r="I609" s="932" t="s">
        <v>0</v>
      </c>
      <c r="J609" s="213">
        <v>230</v>
      </c>
    </row>
    <row r="610" spans="1:12" ht="13.5" thickBot="1" x14ac:dyDescent="0.25">
      <c r="A610" s="231" t="s">
        <v>54</v>
      </c>
      <c r="B610" s="830"/>
      <c r="C610" s="356">
        <v>1</v>
      </c>
      <c r="D610" s="357">
        <v>2</v>
      </c>
      <c r="E610" s="357">
        <v>3</v>
      </c>
      <c r="F610" s="357">
        <v>4</v>
      </c>
      <c r="G610" s="357">
        <v>5</v>
      </c>
      <c r="H610" s="362">
        <v>6</v>
      </c>
      <c r="I610" s="971"/>
      <c r="J610" s="229"/>
      <c r="K610" s="277"/>
      <c r="L610" s="353"/>
    </row>
    <row r="611" spans="1:12" x14ac:dyDescent="0.2">
      <c r="A611" s="236" t="s">
        <v>3</v>
      </c>
      <c r="B611" s="831"/>
      <c r="C611" s="737">
        <v>4065</v>
      </c>
      <c r="D611" s="718">
        <v>4065</v>
      </c>
      <c r="E611" s="718">
        <v>4065</v>
      </c>
      <c r="F611" s="718">
        <v>4065</v>
      </c>
      <c r="G611" s="718">
        <v>4065</v>
      </c>
      <c r="H611" s="738">
        <v>4065</v>
      </c>
      <c r="I611" s="736">
        <v>4065</v>
      </c>
      <c r="K611" s="277"/>
      <c r="L611" s="353"/>
    </row>
    <row r="612" spans="1:12" x14ac:dyDescent="0.2">
      <c r="A612" s="241" t="s">
        <v>6</v>
      </c>
      <c r="B612" s="832"/>
      <c r="C612" s="242">
        <v>4774</v>
      </c>
      <c r="D612" s="243">
        <v>4793</v>
      </c>
      <c r="E612" s="243">
        <v>4519</v>
      </c>
      <c r="F612" s="243">
        <v>4877</v>
      </c>
      <c r="G612" s="243">
        <v>4855</v>
      </c>
      <c r="H612" s="244">
        <v>4895</v>
      </c>
      <c r="I612" s="366">
        <v>4819</v>
      </c>
      <c r="J612" s="406"/>
      <c r="K612" s="399"/>
      <c r="L612" s="399"/>
    </row>
    <row r="613" spans="1:12" x14ac:dyDescent="0.2">
      <c r="A613" s="231" t="s">
        <v>7</v>
      </c>
      <c r="B613" s="829"/>
      <c r="C613" s="245">
        <v>57.5</v>
      </c>
      <c r="D613" s="246">
        <v>77.5</v>
      </c>
      <c r="E613" s="246">
        <v>53.8</v>
      </c>
      <c r="F613" s="246">
        <v>65</v>
      </c>
      <c r="G613" s="246">
        <v>57.5</v>
      </c>
      <c r="H613" s="247">
        <v>62.5</v>
      </c>
      <c r="I613" s="367">
        <v>61.5</v>
      </c>
      <c r="J613" s="554"/>
      <c r="K613" s="399"/>
      <c r="L613" s="399"/>
    </row>
    <row r="614" spans="1:12" ht="13.5" thickBot="1" x14ac:dyDescent="0.25">
      <c r="A614" s="231" t="s">
        <v>8</v>
      </c>
      <c r="B614" s="833"/>
      <c r="C614" s="679">
        <v>0.123</v>
      </c>
      <c r="D614" s="680">
        <v>0.11799999999999999</v>
      </c>
      <c r="E614" s="680">
        <v>0.13700000000000001</v>
      </c>
      <c r="F614" s="680">
        <v>0.10299999999999999</v>
      </c>
      <c r="G614" s="680">
        <v>0.108</v>
      </c>
      <c r="H614" s="681">
        <v>0.111</v>
      </c>
      <c r="I614" s="409">
        <v>0.114</v>
      </c>
      <c r="K614" s="382"/>
    </row>
    <row r="615" spans="1:12" ht="13.5" thickBot="1" x14ac:dyDescent="0.25">
      <c r="A615" s="241" t="s">
        <v>1</v>
      </c>
      <c r="B615" s="834"/>
      <c r="C615" s="690">
        <f t="shared" ref="C615:I615" si="133">C612/C611*100-100</f>
        <v>17.441574415744171</v>
      </c>
      <c r="D615" s="691">
        <f t="shared" si="133"/>
        <v>17.908979089790904</v>
      </c>
      <c r="E615" s="691">
        <f t="shared" si="133"/>
        <v>11.168511685116854</v>
      </c>
      <c r="F615" s="691">
        <f t="shared" si="133"/>
        <v>19.975399753997536</v>
      </c>
      <c r="G615" s="691">
        <f t="shared" si="133"/>
        <v>19.434194341943424</v>
      </c>
      <c r="H615" s="691">
        <f t="shared" si="133"/>
        <v>20.418204182041805</v>
      </c>
      <c r="I615" s="733">
        <f t="shared" si="133"/>
        <v>18.548585485854858</v>
      </c>
      <c r="J615" s="528"/>
    </row>
    <row r="616" spans="1:12" ht="13.5" thickBot="1" x14ac:dyDescent="0.25">
      <c r="A616" s="231" t="s">
        <v>27</v>
      </c>
      <c r="B616" s="833"/>
      <c r="C616" s="220">
        <f t="shared" ref="C616:I616" si="134">C612-C598</f>
        <v>-105</v>
      </c>
      <c r="D616" s="221">
        <f t="shared" si="134"/>
        <v>-42806</v>
      </c>
      <c r="E616" s="221">
        <f t="shared" si="134"/>
        <v>316</v>
      </c>
      <c r="F616" s="221">
        <f t="shared" si="134"/>
        <v>48</v>
      </c>
      <c r="G616" s="221">
        <f t="shared" si="134"/>
        <v>82</v>
      </c>
      <c r="H616" s="226">
        <f t="shared" si="134"/>
        <v>-13</v>
      </c>
      <c r="I616" s="732">
        <f t="shared" si="134"/>
        <v>25</v>
      </c>
      <c r="J616" s="265" t="s">
        <v>56</v>
      </c>
      <c r="K616" s="290">
        <f>I603-I617</f>
        <v>31</v>
      </c>
      <c r="L616" s="266">
        <f>K616/I603</f>
        <v>1.0775112964893988E-2</v>
      </c>
    </row>
    <row r="617" spans="1:12" x14ac:dyDescent="0.2">
      <c r="A617" s="267" t="s">
        <v>51</v>
      </c>
      <c r="B617" s="835"/>
      <c r="C617" s="719">
        <v>540</v>
      </c>
      <c r="D617" s="720">
        <v>560</v>
      </c>
      <c r="E617" s="720">
        <v>50</v>
      </c>
      <c r="F617" s="720">
        <v>572</v>
      </c>
      <c r="G617" s="720">
        <v>559</v>
      </c>
      <c r="H617" s="721">
        <v>565</v>
      </c>
      <c r="I617" s="371">
        <f>SUM(C617:H617)</f>
        <v>2846</v>
      </c>
      <c r="J617" s="200" t="s">
        <v>57</v>
      </c>
      <c r="K617" s="200">
        <v>159.27000000000001</v>
      </c>
    </row>
    <row r="618" spans="1:12" x14ac:dyDescent="0.2">
      <c r="A618" s="267" t="s">
        <v>28</v>
      </c>
      <c r="B618" s="835"/>
      <c r="C618" s="218">
        <v>158.40000000000003</v>
      </c>
      <c r="D618" s="269">
        <v>158.40000000000003</v>
      </c>
      <c r="E618" s="269">
        <v>158.40000000000003</v>
      </c>
      <c r="F618" s="269">
        <v>158.40000000000003</v>
      </c>
      <c r="G618" s="269">
        <v>158.40000000000003</v>
      </c>
      <c r="H618" s="219">
        <v>158.40000000000003</v>
      </c>
      <c r="I618" s="331"/>
      <c r="J618" s="200" t="s">
        <v>26</v>
      </c>
      <c r="K618" s="215">
        <f>K617-K603</f>
        <v>0.48000000000001819</v>
      </c>
      <c r="L618" s="228"/>
    </row>
    <row r="619" spans="1:12" ht="13.5" thickBot="1" x14ac:dyDescent="0.25">
      <c r="A619" s="268" t="s">
        <v>26</v>
      </c>
      <c r="B619" s="836"/>
      <c r="C619" s="220">
        <f t="shared" ref="C619:H619" si="135">(C618-C604)</f>
        <v>-0.60000000000002274</v>
      </c>
      <c r="D619" s="221">
        <f t="shared" si="135"/>
        <v>-0.60000000000002274</v>
      </c>
      <c r="E619" s="221">
        <f t="shared" si="135"/>
        <v>-0.60000000000002274</v>
      </c>
      <c r="F619" s="221">
        <f t="shared" si="135"/>
        <v>-0.60000000000002274</v>
      </c>
      <c r="G619" s="221">
        <f t="shared" si="135"/>
        <v>-0.60000000000002274</v>
      </c>
      <c r="H619" s="226">
        <f t="shared" si="135"/>
        <v>-0.60000000000002274</v>
      </c>
      <c r="I619" s="333"/>
    </row>
    <row r="622" spans="1:12" ht="13.5" thickBot="1" x14ac:dyDescent="0.25"/>
    <row r="623" spans="1:12" ht="13.5" thickBot="1" x14ac:dyDescent="0.25">
      <c r="A623" s="272" t="s">
        <v>256</v>
      </c>
      <c r="B623" s="230"/>
      <c r="C623" s="934" t="s">
        <v>50</v>
      </c>
      <c r="D623" s="935"/>
      <c r="E623" s="935"/>
      <c r="F623" s="935"/>
      <c r="G623" s="935"/>
      <c r="H623" s="936"/>
      <c r="I623" s="932" t="s">
        <v>0</v>
      </c>
      <c r="J623" s="213">
        <v>230</v>
      </c>
    </row>
    <row r="624" spans="1:12" ht="13.5" thickBot="1" x14ac:dyDescent="0.25">
      <c r="A624" s="231" t="s">
        <v>54</v>
      </c>
      <c r="B624" s="830"/>
      <c r="C624" s="356">
        <v>1</v>
      </c>
      <c r="D624" s="357">
        <v>2</v>
      </c>
      <c r="E624" s="357">
        <v>3</v>
      </c>
      <c r="F624" s="357">
        <v>4</v>
      </c>
      <c r="G624" s="357">
        <v>5</v>
      </c>
      <c r="H624" s="362">
        <v>6</v>
      </c>
      <c r="I624" s="971"/>
      <c r="J624" s="229"/>
      <c r="K624" s="277"/>
      <c r="L624" s="353"/>
    </row>
    <row r="625" spans="1:12" x14ac:dyDescent="0.2">
      <c r="A625" s="236" t="s">
        <v>3</v>
      </c>
      <c r="B625" s="831"/>
      <c r="C625" s="737">
        <v>4085</v>
      </c>
      <c r="D625" s="718">
        <v>4085</v>
      </c>
      <c r="E625" s="718">
        <v>4085</v>
      </c>
      <c r="F625" s="718">
        <v>4085</v>
      </c>
      <c r="G625" s="718">
        <v>4085</v>
      </c>
      <c r="H625" s="738">
        <v>4085</v>
      </c>
      <c r="I625" s="736">
        <v>4085</v>
      </c>
      <c r="K625" s="277"/>
      <c r="L625" s="353"/>
    </row>
    <row r="626" spans="1:12" x14ac:dyDescent="0.2">
      <c r="A626" s="241" t="s">
        <v>6</v>
      </c>
      <c r="B626" s="832"/>
      <c r="C626" s="242">
        <v>5001</v>
      </c>
      <c r="D626" s="243">
        <v>4811</v>
      </c>
      <c r="E626" s="243">
        <v>4613</v>
      </c>
      <c r="F626" s="243">
        <v>5050</v>
      </c>
      <c r="G626" s="243">
        <v>4945</v>
      </c>
      <c r="H626" s="244">
        <v>5009</v>
      </c>
      <c r="I626" s="366">
        <v>4943</v>
      </c>
      <c r="J626" s="406"/>
      <c r="K626" s="399"/>
      <c r="L626" s="399"/>
    </row>
    <row r="627" spans="1:12" x14ac:dyDescent="0.2">
      <c r="A627" s="231" t="s">
        <v>7</v>
      </c>
      <c r="B627" s="829"/>
      <c r="C627" s="245">
        <v>66.7</v>
      </c>
      <c r="D627" s="246">
        <v>78.599999999999994</v>
      </c>
      <c r="E627" s="246">
        <v>69.2</v>
      </c>
      <c r="F627" s="246">
        <v>57.1</v>
      </c>
      <c r="G627" s="246">
        <v>78.599999999999994</v>
      </c>
      <c r="H627" s="247">
        <v>69</v>
      </c>
      <c r="I627" s="367">
        <v>68.599999999999994</v>
      </c>
      <c r="J627" s="554"/>
      <c r="K627" s="399"/>
      <c r="L627" s="399"/>
    </row>
    <row r="628" spans="1:12" ht="13.5" thickBot="1" x14ac:dyDescent="0.25">
      <c r="A628" s="231" t="s">
        <v>8</v>
      </c>
      <c r="B628" s="833"/>
      <c r="C628" s="679">
        <v>0.105</v>
      </c>
      <c r="D628" s="680">
        <v>8.4000000000000005E-2</v>
      </c>
      <c r="E628" s="680">
        <v>0.10299999999999999</v>
      </c>
      <c r="F628" s="680">
        <v>0.105</v>
      </c>
      <c r="G628" s="680">
        <v>8.1000000000000003E-2</v>
      </c>
      <c r="H628" s="681">
        <v>9.6000000000000002E-2</v>
      </c>
      <c r="I628" s="409">
        <v>9.7000000000000003E-2</v>
      </c>
      <c r="K628" s="382"/>
    </row>
    <row r="629" spans="1:12" ht="13.5" thickBot="1" x14ac:dyDescent="0.25">
      <c r="A629" s="241" t="s">
        <v>1</v>
      </c>
      <c r="B629" s="834"/>
      <c r="C629" s="690">
        <f t="shared" ref="C629:I629" si="136">C626/C625*100-100</f>
        <v>22.423500611995095</v>
      </c>
      <c r="D629" s="691">
        <f t="shared" si="136"/>
        <v>17.772337821297441</v>
      </c>
      <c r="E629" s="691">
        <f t="shared" si="136"/>
        <v>12.925336597307208</v>
      </c>
      <c r="F629" s="691">
        <f t="shared" si="136"/>
        <v>23.623011015911871</v>
      </c>
      <c r="G629" s="691">
        <f t="shared" si="136"/>
        <v>21.05263157894737</v>
      </c>
      <c r="H629" s="691">
        <f t="shared" si="136"/>
        <v>22.619339045287632</v>
      </c>
      <c r="I629" s="733">
        <f t="shared" si="136"/>
        <v>21.003671970624225</v>
      </c>
      <c r="J629" s="528"/>
    </row>
    <row r="630" spans="1:12" ht="13.5" thickBot="1" x14ac:dyDescent="0.25">
      <c r="A630" s="231" t="s">
        <v>27</v>
      </c>
      <c r="B630" s="833"/>
      <c r="C630" s="220">
        <f t="shared" ref="C630:I630" si="137">C626-C612</f>
        <v>227</v>
      </c>
      <c r="D630" s="221">
        <f t="shared" si="137"/>
        <v>18</v>
      </c>
      <c r="E630" s="221">
        <f t="shared" si="137"/>
        <v>94</v>
      </c>
      <c r="F630" s="221">
        <f t="shared" si="137"/>
        <v>173</v>
      </c>
      <c r="G630" s="221">
        <f t="shared" si="137"/>
        <v>90</v>
      </c>
      <c r="H630" s="226">
        <f t="shared" si="137"/>
        <v>114</v>
      </c>
      <c r="I630" s="732">
        <f t="shared" si="137"/>
        <v>124</v>
      </c>
      <c r="J630" s="265" t="s">
        <v>56</v>
      </c>
      <c r="K630" s="290">
        <f>I617-I631</f>
        <v>27</v>
      </c>
      <c r="L630" s="266">
        <f>K630/I617</f>
        <v>9.4869992972593121E-3</v>
      </c>
    </row>
    <row r="631" spans="1:12" x14ac:dyDescent="0.2">
      <c r="A631" s="267" t="s">
        <v>51</v>
      </c>
      <c r="B631" s="835"/>
      <c r="C631" s="719">
        <v>518</v>
      </c>
      <c r="D631" s="720">
        <v>534</v>
      </c>
      <c r="E631" s="720">
        <v>96</v>
      </c>
      <c r="F631" s="720">
        <v>562</v>
      </c>
      <c r="G631" s="720">
        <v>551</v>
      </c>
      <c r="H631" s="721">
        <v>558</v>
      </c>
      <c r="I631" s="371">
        <f>SUM(C631:H631)</f>
        <v>2819</v>
      </c>
      <c r="J631" s="200" t="s">
        <v>57</v>
      </c>
      <c r="K631" s="200">
        <v>158.53</v>
      </c>
    </row>
    <row r="632" spans="1:12" x14ac:dyDescent="0.2">
      <c r="A632" s="267" t="s">
        <v>28</v>
      </c>
      <c r="B632" s="835"/>
      <c r="C632" s="218">
        <v>157.80000000000001</v>
      </c>
      <c r="D632" s="269">
        <v>157.80000000000001</v>
      </c>
      <c r="E632" s="269">
        <v>157.80000000000001</v>
      </c>
      <c r="F632" s="269">
        <v>157.80000000000001</v>
      </c>
      <c r="G632" s="269">
        <v>157.80000000000001</v>
      </c>
      <c r="H632" s="219">
        <v>157.80000000000001</v>
      </c>
      <c r="I632" s="331"/>
      <c r="J632" s="200" t="s">
        <v>26</v>
      </c>
      <c r="K632" s="215">
        <f>K631-K617</f>
        <v>-0.74000000000000909</v>
      </c>
      <c r="L632" s="228"/>
    </row>
    <row r="633" spans="1:12" ht="13.5" thickBot="1" x14ac:dyDescent="0.25">
      <c r="A633" s="268" t="s">
        <v>26</v>
      </c>
      <c r="B633" s="836"/>
      <c r="C633" s="220">
        <f t="shared" ref="C633:H633" si="138">(C632-C618)</f>
        <v>-0.60000000000002274</v>
      </c>
      <c r="D633" s="221">
        <f t="shared" si="138"/>
        <v>-0.60000000000002274</v>
      </c>
      <c r="E633" s="221">
        <f t="shared" si="138"/>
        <v>-0.60000000000002274</v>
      </c>
      <c r="F633" s="221">
        <f t="shared" si="138"/>
        <v>-0.60000000000002274</v>
      </c>
      <c r="G633" s="221">
        <f t="shared" si="138"/>
        <v>-0.60000000000002274</v>
      </c>
      <c r="H633" s="226">
        <f t="shared" si="138"/>
        <v>-0.60000000000002274</v>
      </c>
      <c r="I633" s="333"/>
    </row>
    <row r="636" spans="1:12" ht="13.5" thickBot="1" x14ac:dyDescent="0.25"/>
    <row r="637" spans="1:12" ht="13.5" thickBot="1" x14ac:dyDescent="0.25">
      <c r="A637" s="272" t="s">
        <v>257</v>
      </c>
      <c r="B637" s="230"/>
      <c r="C637" s="934" t="s">
        <v>50</v>
      </c>
      <c r="D637" s="935"/>
      <c r="E637" s="935"/>
      <c r="F637" s="935"/>
      <c r="G637" s="935"/>
      <c r="H637" s="936"/>
      <c r="I637" s="932" t="s">
        <v>0</v>
      </c>
      <c r="J637" s="213">
        <v>230</v>
      </c>
    </row>
    <row r="638" spans="1:12" ht="13.5" thickBot="1" x14ac:dyDescent="0.25">
      <c r="A638" s="231" t="s">
        <v>54</v>
      </c>
      <c r="B638" s="830"/>
      <c r="C638" s="356">
        <v>1</v>
      </c>
      <c r="D638" s="357">
        <v>2</v>
      </c>
      <c r="E638" s="357">
        <v>3</v>
      </c>
      <c r="F638" s="357">
        <v>4</v>
      </c>
      <c r="G638" s="357">
        <v>5</v>
      </c>
      <c r="H638" s="362">
        <v>6</v>
      </c>
      <c r="I638" s="971"/>
      <c r="J638" s="229"/>
      <c r="K638" s="277"/>
      <c r="L638" s="353"/>
    </row>
    <row r="639" spans="1:12" x14ac:dyDescent="0.2">
      <c r="A639" s="236" t="s">
        <v>3</v>
      </c>
      <c r="B639" s="831"/>
      <c r="C639" s="737"/>
      <c r="D639" s="718"/>
      <c r="E639" s="718"/>
      <c r="F639" s="718"/>
      <c r="G639" s="718"/>
      <c r="H639" s="738"/>
      <c r="I639" s="736"/>
      <c r="K639" s="277"/>
      <c r="L639" s="353"/>
    </row>
    <row r="640" spans="1:12" x14ac:dyDescent="0.2">
      <c r="A640" s="241" t="s">
        <v>6</v>
      </c>
      <c r="B640" s="832"/>
      <c r="C640" s="242"/>
      <c r="D640" s="243"/>
      <c r="E640" s="243"/>
      <c r="F640" s="243"/>
      <c r="G640" s="243"/>
      <c r="H640" s="244"/>
      <c r="I640" s="366"/>
      <c r="J640" s="406"/>
      <c r="K640" s="399"/>
      <c r="L640" s="399"/>
    </row>
    <row r="641" spans="1:12" x14ac:dyDescent="0.2">
      <c r="A641" s="231" t="s">
        <v>7</v>
      </c>
      <c r="B641" s="829"/>
      <c r="C641" s="245"/>
      <c r="D641" s="246"/>
      <c r="E641" s="246"/>
      <c r="F641" s="246"/>
      <c r="G641" s="246"/>
      <c r="H641" s="247"/>
      <c r="I641" s="367"/>
      <c r="J641" s="554"/>
      <c r="K641" s="399"/>
      <c r="L641" s="399"/>
    </row>
    <row r="642" spans="1:12" ht="13.5" thickBot="1" x14ac:dyDescent="0.25">
      <c r="A642" s="231" t="s">
        <v>8</v>
      </c>
      <c r="B642" s="833"/>
      <c r="C642" s="679"/>
      <c r="D642" s="680"/>
      <c r="E642" s="680"/>
      <c r="F642" s="680"/>
      <c r="G642" s="680"/>
      <c r="H642" s="681"/>
      <c r="I642" s="409"/>
      <c r="K642" s="382"/>
    </row>
    <row r="643" spans="1:12" ht="13.5" thickBot="1" x14ac:dyDescent="0.25">
      <c r="A643" s="241" t="s">
        <v>1</v>
      </c>
      <c r="B643" s="834"/>
      <c r="C643" s="690" t="e">
        <f t="shared" ref="C643:I643" si="139">C640/C639*100-100</f>
        <v>#DIV/0!</v>
      </c>
      <c r="D643" s="691" t="e">
        <f t="shared" si="139"/>
        <v>#DIV/0!</v>
      </c>
      <c r="E643" s="691" t="e">
        <f t="shared" si="139"/>
        <v>#DIV/0!</v>
      </c>
      <c r="F643" s="691" t="e">
        <f t="shared" si="139"/>
        <v>#DIV/0!</v>
      </c>
      <c r="G643" s="691" t="e">
        <f t="shared" si="139"/>
        <v>#DIV/0!</v>
      </c>
      <c r="H643" s="691" t="e">
        <f t="shared" si="139"/>
        <v>#DIV/0!</v>
      </c>
      <c r="I643" s="733" t="e">
        <f t="shared" si="139"/>
        <v>#DIV/0!</v>
      </c>
      <c r="J643" s="528"/>
    </row>
    <row r="644" spans="1:12" ht="13.5" thickBot="1" x14ac:dyDescent="0.25">
      <c r="A644" s="231" t="s">
        <v>27</v>
      </c>
      <c r="B644" s="833"/>
      <c r="C644" s="220">
        <f t="shared" ref="C644:I644" si="140">C640-C626</f>
        <v>-5001</v>
      </c>
      <c r="D644" s="221">
        <f t="shared" si="140"/>
        <v>-4811</v>
      </c>
      <c r="E644" s="221">
        <f t="shared" si="140"/>
        <v>-4613</v>
      </c>
      <c r="F644" s="221">
        <f t="shared" si="140"/>
        <v>-5050</v>
      </c>
      <c r="G644" s="221">
        <f t="shared" si="140"/>
        <v>-4945</v>
      </c>
      <c r="H644" s="226">
        <f t="shared" si="140"/>
        <v>-5009</v>
      </c>
      <c r="I644" s="732">
        <f t="shared" si="140"/>
        <v>-4943</v>
      </c>
      <c r="J644" s="265" t="s">
        <v>56</v>
      </c>
      <c r="K644" s="290">
        <f>I631-I645</f>
        <v>2819</v>
      </c>
      <c r="L644" s="266">
        <f>K644/I631</f>
        <v>1</v>
      </c>
    </row>
    <row r="645" spans="1:12" x14ac:dyDescent="0.2">
      <c r="A645" s="267" t="s">
        <v>51</v>
      </c>
      <c r="B645" s="835"/>
      <c r="C645" s="719"/>
      <c r="D645" s="720"/>
      <c r="E645" s="720"/>
      <c r="F645" s="720"/>
      <c r="G645" s="720"/>
      <c r="H645" s="721"/>
      <c r="I645" s="371">
        <f>SUM(C645:H645)</f>
        <v>0</v>
      </c>
      <c r="J645" s="200" t="s">
        <v>57</v>
      </c>
    </row>
    <row r="646" spans="1:12" x14ac:dyDescent="0.2">
      <c r="A646" s="267" t="s">
        <v>28</v>
      </c>
      <c r="B646" s="835"/>
      <c r="C646" s="218">
        <v>157.80000000000001</v>
      </c>
      <c r="D646" s="269">
        <v>157.80000000000001</v>
      </c>
      <c r="E646" s="269">
        <v>157.80000000000001</v>
      </c>
      <c r="F646" s="269">
        <v>157.80000000000001</v>
      </c>
      <c r="G646" s="269">
        <v>157.80000000000001</v>
      </c>
      <c r="H646" s="219">
        <v>157.80000000000001</v>
      </c>
      <c r="I646" s="331"/>
      <c r="J646" s="200" t="s">
        <v>26</v>
      </c>
      <c r="K646" s="215">
        <f>K645-K631</f>
        <v>-158.53</v>
      </c>
      <c r="L646" s="228"/>
    </row>
    <row r="647" spans="1:12" ht="13.5" thickBot="1" x14ac:dyDescent="0.25">
      <c r="A647" s="268" t="s">
        <v>26</v>
      </c>
      <c r="B647" s="836"/>
      <c r="C647" s="220">
        <f t="shared" ref="C647:H647" si="141">(C646-C632)</f>
        <v>0</v>
      </c>
      <c r="D647" s="221">
        <f t="shared" si="141"/>
        <v>0</v>
      </c>
      <c r="E647" s="221">
        <f t="shared" si="141"/>
        <v>0</v>
      </c>
      <c r="F647" s="221">
        <f t="shared" si="141"/>
        <v>0</v>
      </c>
      <c r="G647" s="221">
        <f t="shared" si="141"/>
        <v>0</v>
      </c>
      <c r="H647" s="226">
        <f t="shared" si="141"/>
        <v>0</v>
      </c>
      <c r="I647" s="333"/>
    </row>
    <row r="648" spans="1:12" ht="13.5" customHeight="1" x14ac:dyDescent="0.2"/>
    <row r="650" spans="1:12" ht="13.5" thickBot="1" x14ac:dyDescent="0.25">
      <c r="A650" s="229"/>
      <c r="B650" s="229"/>
      <c r="C650" s="215"/>
      <c r="D650" s="215"/>
      <c r="E650" s="215"/>
      <c r="F650" s="215"/>
      <c r="G650" s="215"/>
      <c r="H650" s="215"/>
    </row>
    <row r="651" spans="1:12" ht="13.5" thickBot="1" x14ac:dyDescent="0.25">
      <c r="A651" s="272" t="s">
        <v>258</v>
      </c>
      <c r="B651" s="230"/>
      <c r="C651" s="921" t="s">
        <v>50</v>
      </c>
      <c r="D651" s="919"/>
      <c r="E651" s="919"/>
      <c r="F651" s="919"/>
      <c r="G651" s="919"/>
      <c r="H651" s="920"/>
      <c r="I651" s="932" t="s">
        <v>0</v>
      </c>
      <c r="J651" s="213">
        <v>230</v>
      </c>
    </row>
    <row r="652" spans="1:12" ht="13.5" thickBot="1" x14ac:dyDescent="0.25">
      <c r="A652" s="231" t="s">
        <v>54</v>
      </c>
      <c r="B652" s="830"/>
      <c r="C652" s="356">
        <v>1</v>
      </c>
      <c r="D652" s="357">
        <v>2</v>
      </c>
      <c r="E652" s="357">
        <v>3</v>
      </c>
      <c r="F652" s="357">
        <v>4</v>
      </c>
      <c r="G652" s="357">
        <v>5</v>
      </c>
      <c r="H652" s="362">
        <v>6</v>
      </c>
      <c r="I652" s="1002"/>
      <c r="J652" s="229"/>
      <c r="K652" s="277"/>
      <c r="L652" s="353"/>
    </row>
    <row r="653" spans="1:12" x14ac:dyDescent="0.2">
      <c r="A653" s="236" t="s">
        <v>3</v>
      </c>
      <c r="B653" s="831"/>
      <c r="C653" s="737">
        <v>4125</v>
      </c>
      <c r="D653" s="718">
        <v>4125</v>
      </c>
      <c r="E653" s="718">
        <v>4125</v>
      </c>
      <c r="F653" s="718">
        <v>4125</v>
      </c>
      <c r="G653" s="718">
        <v>4125</v>
      </c>
      <c r="H653" s="738">
        <v>4125</v>
      </c>
      <c r="I653" s="736">
        <v>4125</v>
      </c>
      <c r="K653" s="277"/>
      <c r="L653" s="353"/>
    </row>
    <row r="654" spans="1:12" x14ac:dyDescent="0.2">
      <c r="A654" s="241" t="s">
        <v>6</v>
      </c>
      <c r="B654" s="832"/>
      <c r="C654" s="242">
        <v>4942</v>
      </c>
      <c r="D654" s="243">
        <v>4811</v>
      </c>
      <c r="E654" s="243">
        <v>4642</v>
      </c>
      <c r="F654" s="243">
        <v>5328</v>
      </c>
      <c r="G654" s="243">
        <v>5089</v>
      </c>
      <c r="H654" s="244">
        <v>5076</v>
      </c>
      <c r="I654" s="366">
        <v>5020</v>
      </c>
      <c r="J654" s="406"/>
      <c r="K654" s="399"/>
      <c r="L654" s="399"/>
    </row>
    <row r="655" spans="1:12" x14ac:dyDescent="0.2">
      <c r="A655" s="231" t="s">
        <v>7</v>
      </c>
      <c r="B655" s="829"/>
      <c r="C655" s="245">
        <v>52.4</v>
      </c>
      <c r="D655" s="246">
        <v>59.5</v>
      </c>
      <c r="E655" s="246">
        <v>68.8</v>
      </c>
      <c r="F655" s="246">
        <v>78.599999999999994</v>
      </c>
      <c r="G655" s="246">
        <v>71.400000000000006</v>
      </c>
      <c r="H655" s="247">
        <v>59.5</v>
      </c>
      <c r="I655" s="367">
        <v>57.1</v>
      </c>
      <c r="J655" s="554"/>
      <c r="K655" s="399"/>
      <c r="L655" s="399"/>
    </row>
    <row r="656" spans="1:12" ht="13.5" thickBot="1" x14ac:dyDescent="0.25">
      <c r="A656" s="231" t="s">
        <v>8</v>
      </c>
      <c r="B656" s="833"/>
      <c r="C656" s="679">
        <v>0.125</v>
      </c>
      <c r="D656" s="680">
        <v>0.122</v>
      </c>
      <c r="E656" s="680">
        <v>0.15</v>
      </c>
      <c r="F656" s="680">
        <v>8.5999999999999993E-2</v>
      </c>
      <c r="G656" s="680">
        <v>0.112</v>
      </c>
      <c r="H656" s="681">
        <v>0.104</v>
      </c>
      <c r="I656" s="409">
        <v>0.11799999999999999</v>
      </c>
      <c r="K656" s="382"/>
    </row>
    <row r="657" spans="1:12" ht="13.5" thickBot="1" x14ac:dyDescent="0.25">
      <c r="A657" s="241" t="s">
        <v>1</v>
      </c>
      <c r="B657" s="834"/>
      <c r="C657" s="690">
        <f t="shared" ref="C657:I657" si="142">C654/C653*100-100</f>
        <v>19.806060606060612</v>
      </c>
      <c r="D657" s="691">
        <f t="shared" si="142"/>
        <v>16.63030303030304</v>
      </c>
      <c r="E657" s="691">
        <f t="shared" si="142"/>
        <v>12.533333333333331</v>
      </c>
      <c r="F657" s="691">
        <f t="shared" si="142"/>
        <v>29.163636363636357</v>
      </c>
      <c r="G657" s="691">
        <f t="shared" si="142"/>
        <v>23.369696969696975</v>
      </c>
      <c r="H657" s="691">
        <f t="shared" si="142"/>
        <v>23.054545454545462</v>
      </c>
      <c r="I657" s="733">
        <f t="shared" si="142"/>
        <v>21.696969696969703</v>
      </c>
      <c r="J657" s="528"/>
    </row>
    <row r="658" spans="1:12" ht="13.5" thickBot="1" x14ac:dyDescent="0.25">
      <c r="A658" s="231" t="s">
        <v>27</v>
      </c>
      <c r="B658" s="833"/>
      <c r="C658" s="220">
        <f t="shared" ref="C658:I658" si="143">C654-C626</f>
        <v>-59</v>
      </c>
      <c r="D658" s="221">
        <f t="shared" si="143"/>
        <v>0</v>
      </c>
      <c r="E658" s="221">
        <f t="shared" si="143"/>
        <v>29</v>
      </c>
      <c r="F658" s="221">
        <f t="shared" si="143"/>
        <v>278</v>
      </c>
      <c r="G658" s="221">
        <f t="shared" si="143"/>
        <v>144</v>
      </c>
      <c r="H658" s="226">
        <f t="shared" si="143"/>
        <v>67</v>
      </c>
      <c r="I658" s="732">
        <f t="shared" si="143"/>
        <v>77</v>
      </c>
      <c r="J658" s="265" t="s">
        <v>56</v>
      </c>
      <c r="K658" s="290">
        <f>I631-I659</f>
        <v>40</v>
      </c>
      <c r="L658" s="266">
        <f>K658/I631</f>
        <v>1.4189428875487761E-2</v>
      </c>
    </row>
    <row r="659" spans="1:12" x14ac:dyDescent="0.2">
      <c r="A659" s="267" t="s">
        <v>51</v>
      </c>
      <c r="B659" s="835"/>
      <c r="C659" s="719">
        <v>512</v>
      </c>
      <c r="D659" s="720">
        <v>529</v>
      </c>
      <c r="E659" s="720">
        <v>81</v>
      </c>
      <c r="F659" s="720">
        <v>554</v>
      </c>
      <c r="G659" s="720">
        <v>546</v>
      </c>
      <c r="H659" s="721">
        <v>557</v>
      </c>
      <c r="I659" s="371">
        <f>SUM(C659:H659)</f>
        <v>2779</v>
      </c>
      <c r="J659" s="200" t="s">
        <v>57</v>
      </c>
      <c r="K659" s="200">
        <v>157.80000000000001</v>
      </c>
    </row>
    <row r="660" spans="1:12" x14ac:dyDescent="0.2">
      <c r="A660" s="267" t="s">
        <v>28</v>
      </c>
      <c r="B660" s="835"/>
      <c r="C660" s="218">
        <v>157.80000000000001</v>
      </c>
      <c r="D660" s="269">
        <v>157.80000000000001</v>
      </c>
      <c r="E660" s="269">
        <v>157.80000000000001</v>
      </c>
      <c r="F660" s="269">
        <v>157.80000000000001</v>
      </c>
      <c r="G660" s="269">
        <v>157.80000000000001</v>
      </c>
      <c r="H660" s="219">
        <v>157.80000000000001</v>
      </c>
      <c r="I660" s="331"/>
      <c r="J660" s="200" t="s">
        <v>26</v>
      </c>
      <c r="K660" s="215">
        <f>K659-K631</f>
        <v>-0.72999999999998977</v>
      </c>
      <c r="L660" s="228"/>
    </row>
    <row r="661" spans="1:12" ht="13.5" thickBot="1" x14ac:dyDescent="0.25">
      <c r="A661" s="268" t="s">
        <v>26</v>
      </c>
      <c r="B661" s="836"/>
      <c r="C661" s="220">
        <f t="shared" ref="C661:H661" si="144">(C660-C632)</f>
        <v>0</v>
      </c>
      <c r="D661" s="221">
        <f t="shared" si="144"/>
        <v>0</v>
      </c>
      <c r="E661" s="221">
        <f t="shared" si="144"/>
        <v>0</v>
      </c>
      <c r="F661" s="221">
        <f t="shared" si="144"/>
        <v>0</v>
      </c>
      <c r="G661" s="221">
        <f t="shared" si="144"/>
        <v>0</v>
      </c>
      <c r="H661" s="226">
        <f t="shared" si="144"/>
        <v>0</v>
      </c>
      <c r="I661" s="333"/>
    </row>
    <row r="664" spans="1:12" ht="13.5" thickBot="1" x14ac:dyDescent="0.25"/>
    <row r="665" spans="1:12" ht="13.5" thickBot="1" x14ac:dyDescent="0.25">
      <c r="A665" s="272" t="s">
        <v>259</v>
      </c>
      <c r="B665" s="230"/>
      <c r="C665" s="921" t="s">
        <v>50</v>
      </c>
      <c r="D665" s="919"/>
      <c r="E665" s="919"/>
      <c r="F665" s="919"/>
      <c r="G665" s="919"/>
      <c r="H665" s="920"/>
      <c r="I665" s="932" t="s">
        <v>0</v>
      </c>
      <c r="J665" s="213">
        <v>230</v>
      </c>
    </row>
    <row r="666" spans="1:12" ht="13.5" thickBot="1" x14ac:dyDescent="0.25">
      <c r="A666" s="231" t="s">
        <v>54</v>
      </c>
      <c r="B666" s="830"/>
      <c r="C666" s="356">
        <v>1</v>
      </c>
      <c r="D666" s="357">
        <v>2</v>
      </c>
      <c r="E666" s="357">
        <v>3</v>
      </c>
      <c r="F666" s="357">
        <v>4</v>
      </c>
      <c r="G666" s="357">
        <v>5</v>
      </c>
      <c r="H666" s="362">
        <v>6</v>
      </c>
      <c r="I666" s="1002"/>
      <c r="J666" s="229"/>
      <c r="K666" s="277"/>
      <c r="L666" s="353"/>
    </row>
    <row r="667" spans="1:12" x14ac:dyDescent="0.2">
      <c r="A667" s="236" t="s">
        <v>3</v>
      </c>
      <c r="B667" s="831"/>
      <c r="C667" s="737"/>
      <c r="D667" s="718"/>
      <c r="E667" s="718"/>
      <c r="F667" s="718"/>
      <c r="G667" s="718"/>
      <c r="H667" s="738"/>
      <c r="I667" s="736"/>
      <c r="K667" s="277"/>
      <c r="L667" s="353"/>
    </row>
    <row r="668" spans="1:12" x14ac:dyDescent="0.2">
      <c r="A668" s="241" t="s">
        <v>6</v>
      </c>
      <c r="B668" s="832"/>
      <c r="C668" s="242"/>
      <c r="D668" s="243"/>
      <c r="E668" s="243"/>
      <c r="F668" s="243"/>
      <c r="G668" s="243"/>
      <c r="H668" s="244"/>
      <c r="I668" s="366"/>
      <c r="J668" s="406"/>
      <c r="K668" s="399"/>
      <c r="L668" s="399"/>
    </row>
    <row r="669" spans="1:12" x14ac:dyDescent="0.2">
      <c r="A669" s="231" t="s">
        <v>7</v>
      </c>
      <c r="B669" s="829"/>
      <c r="C669" s="245"/>
      <c r="D669" s="246"/>
      <c r="E669" s="246"/>
      <c r="F669" s="246"/>
      <c r="G669" s="246"/>
      <c r="H669" s="247"/>
      <c r="I669" s="367"/>
      <c r="J669" s="554"/>
      <c r="K669" s="399"/>
      <c r="L669" s="399"/>
    </row>
    <row r="670" spans="1:12" ht="13.5" thickBot="1" x14ac:dyDescent="0.25">
      <c r="A670" s="231" t="s">
        <v>8</v>
      </c>
      <c r="B670" s="833"/>
      <c r="C670" s="679"/>
      <c r="D670" s="680"/>
      <c r="E670" s="680"/>
      <c r="F670" s="680"/>
      <c r="G670" s="680"/>
      <c r="H670" s="681"/>
      <c r="I670" s="409"/>
      <c r="K670" s="382"/>
    </row>
    <row r="671" spans="1:12" ht="13.5" thickBot="1" x14ac:dyDescent="0.25">
      <c r="A671" s="241" t="s">
        <v>1</v>
      </c>
      <c r="B671" s="834"/>
      <c r="C671" s="690" t="e">
        <f t="shared" ref="C671:I671" si="145">C668/C667*100-100</f>
        <v>#DIV/0!</v>
      </c>
      <c r="D671" s="691" t="e">
        <f t="shared" si="145"/>
        <v>#DIV/0!</v>
      </c>
      <c r="E671" s="691" t="e">
        <f t="shared" si="145"/>
        <v>#DIV/0!</v>
      </c>
      <c r="F671" s="691" t="e">
        <f t="shared" si="145"/>
        <v>#DIV/0!</v>
      </c>
      <c r="G671" s="691" t="e">
        <f t="shared" si="145"/>
        <v>#DIV/0!</v>
      </c>
      <c r="H671" s="691" t="e">
        <f t="shared" si="145"/>
        <v>#DIV/0!</v>
      </c>
      <c r="I671" s="733" t="e">
        <f t="shared" si="145"/>
        <v>#DIV/0!</v>
      </c>
      <c r="J671" s="528"/>
    </row>
    <row r="672" spans="1:12" ht="13.5" thickBot="1" x14ac:dyDescent="0.25">
      <c r="A672" s="231" t="s">
        <v>27</v>
      </c>
      <c r="B672" s="833"/>
      <c r="C672" s="220">
        <f t="shared" ref="C672:I672" si="146">C668-C640</f>
        <v>0</v>
      </c>
      <c r="D672" s="221">
        <f t="shared" si="146"/>
        <v>0</v>
      </c>
      <c r="E672" s="221">
        <f t="shared" si="146"/>
        <v>0</v>
      </c>
      <c r="F672" s="221">
        <f t="shared" si="146"/>
        <v>0</v>
      </c>
      <c r="G672" s="221">
        <f t="shared" si="146"/>
        <v>0</v>
      </c>
      <c r="H672" s="226">
        <f t="shared" si="146"/>
        <v>0</v>
      </c>
      <c r="I672" s="732">
        <f t="shared" si="146"/>
        <v>0</v>
      </c>
      <c r="J672" s="265" t="s">
        <v>56</v>
      </c>
      <c r="K672" s="290">
        <f>I645-I673</f>
        <v>0</v>
      </c>
      <c r="L672" s="266" t="e">
        <f>K672/I645</f>
        <v>#DIV/0!</v>
      </c>
    </row>
    <row r="673" spans="1:12" x14ac:dyDescent="0.2">
      <c r="A673" s="267" t="s">
        <v>51</v>
      </c>
      <c r="B673" s="835"/>
      <c r="C673" s="719"/>
      <c r="D673" s="720"/>
      <c r="E673" s="720"/>
      <c r="F673" s="720"/>
      <c r="G673" s="720"/>
      <c r="H673" s="721"/>
      <c r="I673" s="371">
        <f>SUM(C673:H673)</f>
        <v>0</v>
      </c>
      <c r="J673" s="200" t="s">
        <v>57</v>
      </c>
      <c r="K673" s="200">
        <v>157.38</v>
      </c>
    </row>
    <row r="674" spans="1:12" x14ac:dyDescent="0.2">
      <c r="A674" s="267" t="s">
        <v>28</v>
      </c>
      <c r="B674" s="835"/>
      <c r="C674" s="218">
        <v>157.4</v>
      </c>
      <c r="D674" s="269">
        <v>157.4</v>
      </c>
      <c r="E674" s="269">
        <v>157.4</v>
      </c>
      <c r="F674" s="269">
        <v>157.4</v>
      </c>
      <c r="G674" s="269">
        <v>157.4</v>
      </c>
      <c r="H674" s="219">
        <v>157.4</v>
      </c>
      <c r="I674" s="331"/>
      <c r="J674" s="200" t="s">
        <v>26</v>
      </c>
      <c r="K674" s="215">
        <f>K673-K645</f>
        <v>157.38</v>
      </c>
      <c r="L674" s="228"/>
    </row>
    <row r="675" spans="1:12" ht="13.5" thickBot="1" x14ac:dyDescent="0.25">
      <c r="A675" s="268" t="s">
        <v>26</v>
      </c>
      <c r="B675" s="836"/>
      <c r="C675" s="220">
        <f t="shared" ref="C675:H675" si="147">(C674-C646)</f>
        <v>-0.40000000000000568</v>
      </c>
      <c r="D675" s="221">
        <f t="shared" si="147"/>
        <v>-0.40000000000000568</v>
      </c>
      <c r="E675" s="221">
        <f t="shared" si="147"/>
        <v>-0.40000000000000568</v>
      </c>
      <c r="F675" s="221">
        <f t="shared" si="147"/>
        <v>-0.40000000000000568</v>
      </c>
      <c r="G675" s="221">
        <f t="shared" si="147"/>
        <v>-0.40000000000000568</v>
      </c>
      <c r="H675" s="226">
        <f t="shared" si="147"/>
        <v>-0.40000000000000568</v>
      </c>
      <c r="I675" s="333"/>
    </row>
    <row r="678" spans="1:12" ht="13.5" thickBot="1" x14ac:dyDescent="0.25"/>
    <row r="679" spans="1:12" ht="13.5" thickBot="1" x14ac:dyDescent="0.25">
      <c r="A679" s="272" t="s">
        <v>260</v>
      </c>
      <c r="B679" s="230"/>
      <c r="C679" s="921" t="s">
        <v>50</v>
      </c>
      <c r="D679" s="919"/>
      <c r="E679" s="919"/>
      <c r="F679" s="919"/>
      <c r="G679" s="919"/>
      <c r="H679" s="920"/>
      <c r="I679" s="932" t="s">
        <v>0</v>
      </c>
      <c r="J679" s="213">
        <v>230</v>
      </c>
    </row>
    <row r="680" spans="1:12" ht="13.5" thickBot="1" x14ac:dyDescent="0.25">
      <c r="A680" s="231" t="s">
        <v>54</v>
      </c>
      <c r="B680" s="830"/>
      <c r="C680" s="356">
        <v>1</v>
      </c>
      <c r="D680" s="357">
        <v>2</v>
      </c>
      <c r="E680" s="357">
        <v>3</v>
      </c>
      <c r="F680" s="357">
        <v>4</v>
      </c>
      <c r="G680" s="357">
        <v>5</v>
      </c>
      <c r="H680" s="362">
        <v>6</v>
      </c>
      <c r="I680" s="1002"/>
      <c r="J680" s="229"/>
      <c r="K680" s="277"/>
      <c r="L680" s="353"/>
    </row>
    <row r="681" spans="1:12" x14ac:dyDescent="0.2">
      <c r="A681" s="236" t="s">
        <v>3</v>
      </c>
      <c r="B681" s="831"/>
      <c r="C681" s="737">
        <v>4165</v>
      </c>
      <c r="D681" s="718">
        <v>4165</v>
      </c>
      <c r="E681" s="718">
        <v>4165</v>
      </c>
      <c r="F681" s="718">
        <v>4165</v>
      </c>
      <c r="G681" s="718">
        <v>4165</v>
      </c>
      <c r="H681" s="738">
        <v>4165</v>
      </c>
      <c r="I681" s="736">
        <v>4165</v>
      </c>
      <c r="K681" s="277"/>
      <c r="L681" s="353"/>
    </row>
    <row r="682" spans="1:12" x14ac:dyDescent="0.2">
      <c r="A682" s="241" t="s">
        <v>6</v>
      </c>
      <c r="B682" s="832"/>
      <c r="C682" s="242">
        <v>5098</v>
      </c>
      <c r="D682" s="243">
        <v>5038</v>
      </c>
      <c r="E682" s="243">
        <v>4892</v>
      </c>
      <c r="F682" s="243">
        <v>5192</v>
      </c>
      <c r="G682" s="243">
        <v>5230</v>
      </c>
      <c r="H682" s="244">
        <v>5191</v>
      </c>
      <c r="I682" s="366">
        <v>5131</v>
      </c>
      <c r="J682" s="406"/>
      <c r="K682" s="399"/>
      <c r="L682" s="399"/>
    </row>
    <row r="683" spans="1:12" x14ac:dyDescent="0.2">
      <c r="A683" s="231" t="s">
        <v>7</v>
      </c>
      <c r="B683" s="829"/>
      <c r="C683" s="245">
        <v>69</v>
      </c>
      <c r="D683" s="246">
        <v>59.5</v>
      </c>
      <c r="E683" s="246">
        <v>50</v>
      </c>
      <c r="F683" s="246">
        <v>66.7</v>
      </c>
      <c r="G683" s="246">
        <v>73.8</v>
      </c>
      <c r="H683" s="247">
        <v>73.8</v>
      </c>
      <c r="I683" s="367">
        <v>68.099999999999994</v>
      </c>
      <c r="J683" s="554"/>
      <c r="K683" s="399"/>
      <c r="L683" s="399"/>
    </row>
    <row r="684" spans="1:12" ht="13.5" thickBot="1" x14ac:dyDescent="0.25">
      <c r="A684" s="231" t="s">
        <v>8</v>
      </c>
      <c r="B684" s="833"/>
      <c r="C684" s="679">
        <v>9.7000000000000003E-2</v>
      </c>
      <c r="D684" s="680">
        <v>0.13200000000000001</v>
      </c>
      <c r="E684" s="680">
        <v>0.121</v>
      </c>
      <c r="F684" s="680">
        <v>0.10199999999999999</v>
      </c>
      <c r="G684" s="680">
        <v>0.106</v>
      </c>
      <c r="H684" s="681">
        <v>8.5999999999999993E-2</v>
      </c>
      <c r="I684" s="409">
        <v>0.107</v>
      </c>
      <c r="K684" s="382"/>
    </row>
    <row r="685" spans="1:12" ht="13.5" thickBot="1" x14ac:dyDescent="0.25">
      <c r="A685" s="241" t="s">
        <v>1</v>
      </c>
      <c r="B685" s="834"/>
      <c r="C685" s="690">
        <f t="shared" ref="C685:I685" si="148">C682/C681*100-100</f>
        <v>22.400960384153663</v>
      </c>
      <c r="D685" s="691">
        <f t="shared" si="148"/>
        <v>20.960384153661465</v>
      </c>
      <c r="E685" s="691">
        <f t="shared" si="148"/>
        <v>17.454981992797116</v>
      </c>
      <c r="F685" s="691">
        <f t="shared" si="148"/>
        <v>24.657863145258105</v>
      </c>
      <c r="G685" s="691">
        <f t="shared" si="148"/>
        <v>25.570228091236501</v>
      </c>
      <c r="H685" s="691">
        <f t="shared" si="148"/>
        <v>24.633853541416556</v>
      </c>
      <c r="I685" s="733">
        <f t="shared" si="148"/>
        <v>23.193277310924373</v>
      </c>
      <c r="J685" s="528"/>
    </row>
    <row r="686" spans="1:12" ht="13.5" thickBot="1" x14ac:dyDescent="0.25">
      <c r="A686" s="231" t="s">
        <v>27</v>
      </c>
      <c r="B686" s="833"/>
      <c r="C686" s="220">
        <f t="shared" ref="C686:I686" si="149">C682-C654</f>
        <v>156</v>
      </c>
      <c r="D686" s="221">
        <f t="shared" si="149"/>
        <v>227</v>
      </c>
      <c r="E686" s="221">
        <f t="shared" si="149"/>
        <v>250</v>
      </c>
      <c r="F686" s="221">
        <f t="shared" si="149"/>
        <v>-136</v>
      </c>
      <c r="G686" s="221">
        <f t="shared" si="149"/>
        <v>141</v>
      </c>
      <c r="H686" s="226">
        <f t="shared" si="149"/>
        <v>115</v>
      </c>
      <c r="I686" s="732">
        <f t="shared" si="149"/>
        <v>111</v>
      </c>
      <c r="J686" s="265" t="s">
        <v>56</v>
      </c>
      <c r="K686" s="290">
        <f>I659-I687</f>
        <v>59</v>
      </c>
      <c r="L686" s="266">
        <f>K686/I659</f>
        <v>2.1230658510255487E-2</v>
      </c>
    </row>
    <row r="687" spans="1:12" x14ac:dyDescent="0.2">
      <c r="A687" s="267" t="s">
        <v>51</v>
      </c>
      <c r="B687" s="835"/>
      <c r="C687" s="719">
        <v>494</v>
      </c>
      <c r="D687" s="720">
        <v>520</v>
      </c>
      <c r="E687" s="720">
        <v>112</v>
      </c>
      <c r="F687" s="720">
        <v>528</v>
      </c>
      <c r="G687" s="720">
        <v>529</v>
      </c>
      <c r="H687" s="721">
        <v>537</v>
      </c>
      <c r="I687" s="371">
        <f>SUM(C687:H687)</f>
        <v>2720</v>
      </c>
      <c r="J687" s="200" t="s">
        <v>57</v>
      </c>
      <c r="K687" s="200">
        <v>158.46</v>
      </c>
    </row>
    <row r="688" spans="1:12" x14ac:dyDescent="0.2">
      <c r="A688" s="267" t="s">
        <v>28</v>
      </c>
      <c r="B688" s="835"/>
      <c r="C688" s="218">
        <v>156.49999999999997</v>
      </c>
      <c r="D688" s="269">
        <v>156.49999999999997</v>
      </c>
      <c r="E688" s="269">
        <v>156.49999999999997</v>
      </c>
      <c r="F688" s="269">
        <v>156.49999999999997</v>
      </c>
      <c r="G688" s="269">
        <v>156.49999999999997</v>
      </c>
      <c r="H688" s="219">
        <v>156.49999999999997</v>
      </c>
      <c r="I688" s="331"/>
      <c r="J688" s="200" t="s">
        <v>26</v>
      </c>
      <c r="K688" s="215">
        <f>K687-K659</f>
        <v>0.65999999999999659</v>
      </c>
      <c r="L688" s="228"/>
    </row>
    <row r="689" spans="1:12" ht="13.5" thickBot="1" x14ac:dyDescent="0.25">
      <c r="A689" s="268" t="s">
        <v>26</v>
      </c>
      <c r="B689" s="836"/>
      <c r="C689" s="220">
        <f t="shared" ref="C689:H689" si="150">(C688-C660)</f>
        <v>-1.3000000000000398</v>
      </c>
      <c r="D689" s="221">
        <f t="shared" si="150"/>
        <v>-1.3000000000000398</v>
      </c>
      <c r="E689" s="221">
        <f t="shared" si="150"/>
        <v>-1.3000000000000398</v>
      </c>
      <c r="F689" s="221">
        <f t="shared" si="150"/>
        <v>-1.3000000000000398</v>
      </c>
      <c r="G689" s="221">
        <f t="shared" si="150"/>
        <v>-1.3000000000000398</v>
      </c>
      <c r="H689" s="226">
        <f t="shared" si="150"/>
        <v>-1.3000000000000398</v>
      </c>
      <c r="I689" s="333"/>
    </row>
    <row r="692" spans="1:12" ht="13.5" thickBot="1" x14ac:dyDescent="0.25"/>
    <row r="693" spans="1:12" ht="13.5" thickBot="1" x14ac:dyDescent="0.25">
      <c r="A693" s="272" t="s">
        <v>261</v>
      </c>
      <c r="B693" s="230"/>
      <c r="C693" s="921" t="s">
        <v>50</v>
      </c>
      <c r="D693" s="919"/>
      <c r="E693" s="919"/>
      <c r="F693" s="919"/>
      <c r="G693" s="919"/>
      <c r="H693" s="920"/>
      <c r="I693" s="932" t="s">
        <v>0</v>
      </c>
      <c r="J693" s="213"/>
    </row>
    <row r="694" spans="1:12" ht="13.5" thickBot="1" x14ac:dyDescent="0.25">
      <c r="A694" s="231" t="s">
        <v>54</v>
      </c>
      <c r="B694" s="830"/>
      <c r="C694" s="356">
        <v>1</v>
      </c>
      <c r="D694" s="357">
        <v>2</v>
      </c>
      <c r="E694" s="357">
        <v>3</v>
      </c>
      <c r="F694" s="357">
        <v>4</v>
      </c>
      <c r="G694" s="357">
        <v>5</v>
      </c>
      <c r="H694" s="362">
        <v>6</v>
      </c>
      <c r="I694" s="1002"/>
      <c r="J694" s="229"/>
      <c r="K694" s="277"/>
      <c r="L694" s="353"/>
    </row>
    <row r="695" spans="1:12" x14ac:dyDescent="0.2">
      <c r="A695" s="236" t="s">
        <v>3</v>
      </c>
      <c r="B695" s="831"/>
      <c r="C695" s="737"/>
      <c r="D695" s="718"/>
      <c r="E695" s="718"/>
      <c r="F695" s="718"/>
      <c r="G695" s="718"/>
      <c r="H695" s="738"/>
      <c r="I695" s="736"/>
      <c r="K695" s="277"/>
      <c r="L695" s="353"/>
    </row>
    <row r="696" spans="1:12" x14ac:dyDescent="0.2">
      <c r="A696" s="241" t="s">
        <v>6</v>
      </c>
      <c r="B696" s="832"/>
      <c r="C696" s="242"/>
      <c r="D696" s="243"/>
      <c r="E696" s="243"/>
      <c r="F696" s="243"/>
      <c r="G696" s="243"/>
      <c r="H696" s="244"/>
      <c r="I696" s="366"/>
      <c r="J696" s="406"/>
      <c r="K696" s="399"/>
      <c r="L696" s="399"/>
    </row>
    <row r="697" spans="1:12" x14ac:dyDescent="0.2">
      <c r="A697" s="231" t="s">
        <v>7</v>
      </c>
      <c r="B697" s="829"/>
      <c r="C697" s="245"/>
      <c r="D697" s="246"/>
      <c r="E697" s="246"/>
      <c r="F697" s="246"/>
      <c r="G697" s="246"/>
      <c r="H697" s="247"/>
      <c r="I697" s="367"/>
      <c r="J697" s="554"/>
      <c r="K697" s="399"/>
      <c r="L697" s="399"/>
    </row>
    <row r="698" spans="1:12" ht="13.5" thickBot="1" x14ac:dyDescent="0.25">
      <c r="A698" s="231" t="s">
        <v>8</v>
      </c>
      <c r="B698" s="833"/>
      <c r="C698" s="679"/>
      <c r="D698" s="680"/>
      <c r="E698" s="680"/>
      <c r="F698" s="680"/>
      <c r="G698" s="680"/>
      <c r="H698" s="681"/>
      <c r="I698" s="409"/>
      <c r="K698" s="382"/>
    </row>
    <row r="699" spans="1:12" ht="13.5" thickBot="1" x14ac:dyDescent="0.25">
      <c r="A699" s="241" t="s">
        <v>1</v>
      </c>
      <c r="B699" s="834"/>
      <c r="C699" s="690" t="e">
        <f t="shared" ref="C699:I699" si="151">C696/C695*100-100</f>
        <v>#DIV/0!</v>
      </c>
      <c r="D699" s="691" t="e">
        <f t="shared" si="151"/>
        <v>#DIV/0!</v>
      </c>
      <c r="E699" s="691" t="e">
        <f t="shared" si="151"/>
        <v>#DIV/0!</v>
      </c>
      <c r="F699" s="691" t="e">
        <f t="shared" si="151"/>
        <v>#DIV/0!</v>
      </c>
      <c r="G699" s="691" t="e">
        <f t="shared" si="151"/>
        <v>#DIV/0!</v>
      </c>
      <c r="H699" s="691" t="e">
        <f t="shared" si="151"/>
        <v>#DIV/0!</v>
      </c>
      <c r="I699" s="733" t="e">
        <f t="shared" si="151"/>
        <v>#DIV/0!</v>
      </c>
      <c r="J699" s="528"/>
    </row>
    <row r="700" spans="1:12" ht="13.5" thickBot="1" x14ac:dyDescent="0.25">
      <c r="A700" s="231" t="s">
        <v>27</v>
      </c>
      <c r="B700" s="833"/>
      <c r="C700" s="220">
        <f t="shared" ref="C700:I700" si="152">C696-C668</f>
        <v>0</v>
      </c>
      <c r="D700" s="221">
        <f t="shared" si="152"/>
        <v>0</v>
      </c>
      <c r="E700" s="221">
        <f t="shared" si="152"/>
        <v>0</v>
      </c>
      <c r="F700" s="221">
        <f t="shared" si="152"/>
        <v>0</v>
      </c>
      <c r="G700" s="221">
        <f t="shared" si="152"/>
        <v>0</v>
      </c>
      <c r="H700" s="226">
        <f t="shared" si="152"/>
        <v>0</v>
      </c>
      <c r="I700" s="732">
        <f t="shared" si="152"/>
        <v>0</v>
      </c>
      <c r="J700" s="265" t="s">
        <v>56</v>
      </c>
      <c r="K700" s="290">
        <f>I687-I701</f>
        <v>19</v>
      </c>
      <c r="L700" s="266" t="e">
        <f>K700/I673</f>
        <v>#DIV/0!</v>
      </c>
    </row>
    <row r="701" spans="1:12" x14ac:dyDescent="0.2">
      <c r="A701" s="267" t="s">
        <v>51</v>
      </c>
      <c r="B701" s="835"/>
      <c r="C701" s="719">
        <v>488</v>
      </c>
      <c r="D701" s="720">
        <v>519</v>
      </c>
      <c r="E701" s="720">
        <v>106</v>
      </c>
      <c r="F701" s="720">
        <v>524</v>
      </c>
      <c r="G701" s="720">
        <v>529</v>
      </c>
      <c r="H701" s="721">
        <v>535</v>
      </c>
      <c r="I701" s="371">
        <f>SUM(C701:H701)</f>
        <v>2701</v>
      </c>
      <c r="J701" s="200" t="s">
        <v>57</v>
      </c>
      <c r="K701" s="200">
        <v>156.63999999999999</v>
      </c>
    </row>
    <row r="702" spans="1:12" x14ac:dyDescent="0.2">
      <c r="A702" s="267" t="s">
        <v>28</v>
      </c>
      <c r="B702" s="835"/>
      <c r="C702" s="218">
        <v>156.19999999999996</v>
      </c>
      <c r="D702" s="269">
        <v>156.19999999999996</v>
      </c>
      <c r="E702" s="269">
        <v>156.19999999999996</v>
      </c>
      <c r="F702" s="269">
        <v>156.19999999999996</v>
      </c>
      <c r="G702" s="269">
        <v>156.19999999999996</v>
      </c>
      <c r="H702" s="219">
        <v>156.19999999999996</v>
      </c>
      <c r="I702" s="749"/>
      <c r="J702" s="200" t="s">
        <v>26</v>
      </c>
      <c r="K702" s="215">
        <f>K701-K673</f>
        <v>-0.74000000000000909</v>
      </c>
      <c r="L702" s="228"/>
    </row>
    <row r="703" spans="1:12" ht="13.5" thickBot="1" x14ac:dyDescent="0.25">
      <c r="A703" s="268" t="s">
        <v>26</v>
      </c>
      <c r="B703" s="836"/>
      <c r="C703" s="220">
        <f t="shared" ref="C703:H703" si="153">(C702-C674)</f>
        <v>-1.2000000000000455</v>
      </c>
      <c r="D703" s="221">
        <f t="shared" si="153"/>
        <v>-1.2000000000000455</v>
      </c>
      <c r="E703" s="221">
        <f t="shared" si="153"/>
        <v>-1.2000000000000455</v>
      </c>
      <c r="F703" s="221">
        <f t="shared" si="153"/>
        <v>-1.2000000000000455</v>
      </c>
      <c r="G703" s="221">
        <f t="shared" si="153"/>
        <v>-1.2000000000000455</v>
      </c>
      <c r="H703" s="226">
        <f t="shared" si="153"/>
        <v>-1.2000000000000455</v>
      </c>
      <c r="I703" s="333"/>
    </row>
    <row r="706" spans="1:12" ht="13.5" thickBot="1" x14ac:dyDescent="0.25"/>
    <row r="707" spans="1:12" ht="13.5" thickBot="1" x14ac:dyDescent="0.25">
      <c r="A707" s="272" t="s">
        <v>262</v>
      </c>
      <c r="B707" s="230"/>
      <c r="C707" s="921" t="s">
        <v>50</v>
      </c>
      <c r="D707" s="919"/>
      <c r="E707" s="919"/>
      <c r="F707" s="919"/>
      <c r="G707" s="919"/>
      <c r="H707" s="920"/>
      <c r="I707" s="742" t="s">
        <v>0</v>
      </c>
      <c r="J707" s="213"/>
    </row>
    <row r="708" spans="1:12" ht="13.5" thickBot="1" x14ac:dyDescent="0.25">
      <c r="A708" s="231" t="s">
        <v>54</v>
      </c>
      <c r="B708" s="830"/>
      <c r="C708" s="356">
        <v>1</v>
      </c>
      <c r="D708" s="357">
        <v>2</v>
      </c>
      <c r="E708" s="357">
        <v>3</v>
      </c>
      <c r="F708" s="357">
        <v>4</v>
      </c>
      <c r="G708" s="357">
        <v>5</v>
      </c>
      <c r="H708" s="362">
        <v>6</v>
      </c>
      <c r="I708" s="744"/>
      <c r="J708" s="229"/>
      <c r="K708" s="277"/>
      <c r="L708" s="353"/>
    </row>
    <row r="709" spans="1:12" x14ac:dyDescent="0.2">
      <c r="A709" s="236" t="s">
        <v>3</v>
      </c>
      <c r="B709" s="831"/>
      <c r="C709" s="737">
        <v>4205</v>
      </c>
      <c r="D709" s="718">
        <v>4205</v>
      </c>
      <c r="E709" s="718">
        <v>4205</v>
      </c>
      <c r="F709" s="718">
        <v>4205</v>
      </c>
      <c r="G709" s="718">
        <v>4205</v>
      </c>
      <c r="H709" s="738">
        <v>4205</v>
      </c>
      <c r="I709" s="736">
        <v>4205</v>
      </c>
      <c r="K709" s="277"/>
      <c r="L709" s="353"/>
    </row>
    <row r="710" spans="1:12" x14ac:dyDescent="0.2">
      <c r="A710" s="241" t="s">
        <v>6</v>
      </c>
      <c r="B710" s="832"/>
      <c r="C710" s="242">
        <v>5377</v>
      </c>
      <c r="D710" s="243">
        <v>5075</v>
      </c>
      <c r="E710" s="243">
        <v>4535</v>
      </c>
      <c r="F710" s="243">
        <v>5055</v>
      </c>
      <c r="G710" s="243">
        <v>5313</v>
      </c>
      <c r="H710" s="244">
        <v>5232</v>
      </c>
      <c r="I710" s="366">
        <v>5163</v>
      </c>
      <c r="J710" s="406"/>
      <c r="K710" s="399"/>
      <c r="L710" s="399"/>
    </row>
    <row r="711" spans="1:12" x14ac:dyDescent="0.2">
      <c r="A711" s="231" t="s">
        <v>7</v>
      </c>
      <c r="B711" s="829"/>
      <c r="C711" s="245">
        <v>72.5</v>
      </c>
      <c r="D711" s="246">
        <v>57.5</v>
      </c>
      <c r="E711" s="246">
        <v>33.299999999999997</v>
      </c>
      <c r="F711" s="246">
        <v>70</v>
      </c>
      <c r="G711" s="246">
        <v>72.5</v>
      </c>
      <c r="H711" s="247">
        <v>67.5</v>
      </c>
      <c r="I711" s="367">
        <v>62.3</v>
      </c>
      <c r="J711" s="554"/>
      <c r="K711" s="399"/>
      <c r="L711" s="399"/>
    </row>
    <row r="712" spans="1:12" ht="13.5" thickBot="1" x14ac:dyDescent="0.25">
      <c r="A712" s="231" t="s">
        <v>8</v>
      </c>
      <c r="B712" s="833"/>
      <c r="C712" s="679">
        <v>8.8999999999999996E-2</v>
      </c>
      <c r="D712" s="680">
        <v>0.125</v>
      </c>
      <c r="E712" s="680">
        <v>0.17699999999999999</v>
      </c>
      <c r="F712" s="680">
        <v>0.11</v>
      </c>
      <c r="G712" s="680">
        <v>0.1</v>
      </c>
      <c r="H712" s="681">
        <v>0.107</v>
      </c>
      <c r="I712" s="409">
        <v>0.11700000000000001</v>
      </c>
      <c r="K712" s="382"/>
    </row>
    <row r="713" spans="1:12" ht="13.5" thickBot="1" x14ac:dyDescent="0.25">
      <c r="A713" s="241" t="s">
        <v>1</v>
      </c>
      <c r="B713" s="834"/>
      <c r="C713" s="690">
        <f t="shared" ref="C713:I713" si="154">C710/C709*100-100</f>
        <v>27.871581450653977</v>
      </c>
      <c r="D713" s="691">
        <f t="shared" si="154"/>
        <v>20.689655172413794</v>
      </c>
      <c r="E713" s="691">
        <f t="shared" si="154"/>
        <v>7.8478002378121232</v>
      </c>
      <c r="F713" s="691">
        <f t="shared" si="154"/>
        <v>20.2140309155767</v>
      </c>
      <c r="G713" s="691">
        <f t="shared" si="154"/>
        <v>26.349583828775252</v>
      </c>
      <c r="H713" s="691">
        <f t="shared" si="154"/>
        <v>24.423305588585009</v>
      </c>
      <c r="I713" s="733">
        <f t="shared" si="154"/>
        <v>22.782401902497028</v>
      </c>
      <c r="J713" s="528"/>
    </row>
    <row r="714" spans="1:12" ht="13.5" thickBot="1" x14ac:dyDescent="0.25">
      <c r="A714" s="231" t="s">
        <v>27</v>
      </c>
      <c r="B714" s="833"/>
      <c r="C714" s="220">
        <f>C710-C682</f>
        <v>279</v>
      </c>
      <c r="D714" s="221">
        <f t="shared" ref="D714:I714" si="155">D710-D682</f>
        <v>37</v>
      </c>
      <c r="E714" s="221">
        <f t="shared" si="155"/>
        <v>-357</v>
      </c>
      <c r="F714" s="221">
        <f t="shared" si="155"/>
        <v>-137</v>
      </c>
      <c r="G714" s="221">
        <f t="shared" si="155"/>
        <v>83</v>
      </c>
      <c r="H714" s="226">
        <f t="shared" si="155"/>
        <v>41</v>
      </c>
      <c r="I714" s="732">
        <f t="shared" si="155"/>
        <v>32</v>
      </c>
      <c r="J714" s="265" t="s">
        <v>56</v>
      </c>
      <c r="K714" s="290">
        <f>I701-I715</f>
        <v>25</v>
      </c>
      <c r="L714" s="266">
        <f>K714/I686</f>
        <v>0.22522522522522523</v>
      </c>
    </row>
    <row r="715" spans="1:12" x14ac:dyDescent="0.2">
      <c r="A715" s="267" t="s">
        <v>51</v>
      </c>
      <c r="B715" s="835"/>
      <c r="C715" s="719">
        <v>485</v>
      </c>
      <c r="D715" s="720">
        <v>515</v>
      </c>
      <c r="E715" s="720">
        <v>101</v>
      </c>
      <c r="F715" s="720">
        <v>518</v>
      </c>
      <c r="G715" s="720">
        <v>526</v>
      </c>
      <c r="H715" s="721">
        <v>531</v>
      </c>
      <c r="I715" s="371">
        <f>SUM(C715:H715)</f>
        <v>2676</v>
      </c>
      <c r="J715" s="200" t="s">
        <v>57</v>
      </c>
      <c r="K715" s="200">
        <v>156.37</v>
      </c>
    </row>
    <row r="716" spans="1:12" x14ac:dyDescent="0.2">
      <c r="A716" s="267" t="s">
        <v>28</v>
      </c>
      <c r="B716" s="835"/>
      <c r="C716" s="218"/>
      <c r="D716" s="269"/>
      <c r="E716" s="269"/>
      <c r="F716" s="269"/>
      <c r="G716" s="269"/>
      <c r="H716" s="219"/>
      <c r="I716" s="749"/>
      <c r="J716" s="200" t="s">
        <v>26</v>
      </c>
      <c r="K716" s="215">
        <f>K715-K701</f>
        <v>-0.26999999999998181</v>
      </c>
      <c r="L716" s="228"/>
    </row>
    <row r="717" spans="1:12" ht="13.5" thickBot="1" x14ac:dyDescent="0.25">
      <c r="A717" s="268" t="s">
        <v>26</v>
      </c>
      <c r="B717" s="836"/>
      <c r="C717" s="220">
        <f t="shared" ref="C717:H717" si="156">(C716-C687)</f>
        <v>-494</v>
      </c>
      <c r="D717" s="221">
        <f t="shared" si="156"/>
        <v>-520</v>
      </c>
      <c r="E717" s="221">
        <f t="shared" si="156"/>
        <v>-112</v>
      </c>
      <c r="F717" s="221">
        <f t="shared" si="156"/>
        <v>-528</v>
      </c>
      <c r="G717" s="221">
        <f t="shared" si="156"/>
        <v>-529</v>
      </c>
      <c r="H717" s="226">
        <f t="shared" si="156"/>
        <v>-537</v>
      </c>
      <c r="I717" s="333"/>
    </row>
    <row r="720" spans="1:12" ht="13.5" thickBot="1" x14ac:dyDescent="0.25"/>
    <row r="721" spans="1:12" ht="13.5" thickBot="1" x14ac:dyDescent="0.25">
      <c r="A721" s="272" t="s">
        <v>263</v>
      </c>
      <c r="B721" s="230"/>
      <c r="C721" s="921" t="s">
        <v>50</v>
      </c>
      <c r="D721" s="919"/>
      <c r="E721" s="919"/>
      <c r="F721" s="919"/>
      <c r="G721" s="919"/>
      <c r="H721" s="920"/>
      <c r="I721" s="742" t="s">
        <v>0</v>
      </c>
      <c r="J721" s="213"/>
    </row>
    <row r="722" spans="1:12" ht="13.5" thickBot="1" x14ac:dyDescent="0.25">
      <c r="A722" s="231" t="s">
        <v>54</v>
      </c>
      <c r="B722" s="830"/>
      <c r="C722" s="356">
        <v>1</v>
      </c>
      <c r="D722" s="357">
        <v>2</v>
      </c>
      <c r="E722" s="357">
        <v>3</v>
      </c>
      <c r="F722" s="357">
        <v>4</v>
      </c>
      <c r="G722" s="357">
        <v>5</v>
      </c>
      <c r="H722" s="362">
        <v>6</v>
      </c>
      <c r="I722" s="744"/>
      <c r="J722" s="229"/>
      <c r="K722" s="277"/>
      <c r="L722" s="353"/>
    </row>
    <row r="723" spans="1:12" x14ac:dyDescent="0.2">
      <c r="A723" s="236" t="s">
        <v>3</v>
      </c>
      <c r="B723" s="831"/>
      <c r="C723" s="737">
        <v>4225</v>
      </c>
      <c r="D723" s="718">
        <v>4225</v>
      </c>
      <c r="E723" s="718">
        <v>4225</v>
      </c>
      <c r="F723" s="718">
        <v>4225</v>
      </c>
      <c r="G723" s="718">
        <v>4225</v>
      </c>
      <c r="H723" s="738">
        <v>4225</v>
      </c>
      <c r="I723" s="736">
        <v>4225</v>
      </c>
      <c r="K723" s="277"/>
      <c r="L723" s="353"/>
    </row>
    <row r="724" spans="1:12" x14ac:dyDescent="0.2">
      <c r="A724" s="241" t="s">
        <v>6</v>
      </c>
      <c r="B724" s="832"/>
      <c r="C724" s="242"/>
      <c r="D724" s="243"/>
      <c r="E724" s="243"/>
      <c r="F724" s="243"/>
      <c r="G724" s="243"/>
      <c r="H724" s="244"/>
      <c r="I724" s="366"/>
      <c r="J724" s="406"/>
      <c r="K724" s="399"/>
      <c r="L724" s="399"/>
    </row>
    <row r="725" spans="1:12" x14ac:dyDescent="0.2">
      <c r="A725" s="231" t="s">
        <v>7</v>
      </c>
      <c r="B725" s="829"/>
      <c r="C725" s="245"/>
      <c r="D725" s="246"/>
      <c r="E725" s="246"/>
      <c r="F725" s="246"/>
      <c r="G725" s="246"/>
      <c r="H725" s="247"/>
      <c r="I725" s="367"/>
      <c r="J725" s="554"/>
      <c r="K725" s="399"/>
      <c r="L725" s="399"/>
    </row>
    <row r="726" spans="1:12" ht="13.5" thickBot="1" x14ac:dyDescent="0.25">
      <c r="A726" s="231" t="s">
        <v>8</v>
      </c>
      <c r="B726" s="833"/>
      <c r="C726" s="679"/>
      <c r="D726" s="680"/>
      <c r="E726" s="680"/>
      <c r="F726" s="680"/>
      <c r="G726" s="680"/>
      <c r="H726" s="681"/>
      <c r="I726" s="409"/>
      <c r="K726" s="382"/>
    </row>
    <row r="727" spans="1:12" ht="13.5" thickBot="1" x14ac:dyDescent="0.25">
      <c r="A727" s="241" t="s">
        <v>1</v>
      </c>
      <c r="B727" s="834"/>
      <c r="C727" s="690">
        <f t="shared" ref="C727:I727" si="157">C724/C723*100-100</f>
        <v>-100</v>
      </c>
      <c r="D727" s="691">
        <f t="shared" si="157"/>
        <v>-100</v>
      </c>
      <c r="E727" s="691">
        <f t="shared" si="157"/>
        <v>-100</v>
      </c>
      <c r="F727" s="691">
        <f t="shared" si="157"/>
        <v>-100</v>
      </c>
      <c r="G727" s="691">
        <f t="shared" si="157"/>
        <v>-100</v>
      </c>
      <c r="H727" s="691">
        <f t="shared" si="157"/>
        <v>-100</v>
      </c>
      <c r="I727" s="733">
        <f t="shared" si="157"/>
        <v>-100</v>
      </c>
      <c r="J727" s="528"/>
    </row>
    <row r="728" spans="1:12" ht="13.5" thickBot="1" x14ac:dyDescent="0.25">
      <c r="A728" s="231" t="s">
        <v>27</v>
      </c>
      <c r="B728" s="833"/>
      <c r="C728" s="220">
        <f>C724-C696</f>
        <v>0</v>
      </c>
      <c r="D728" s="221">
        <f t="shared" ref="D728:I728" si="158">D724-D696</f>
        <v>0</v>
      </c>
      <c r="E728" s="221">
        <f t="shared" si="158"/>
        <v>0</v>
      </c>
      <c r="F728" s="221">
        <f t="shared" si="158"/>
        <v>0</v>
      </c>
      <c r="G728" s="221">
        <f t="shared" si="158"/>
        <v>0</v>
      </c>
      <c r="H728" s="226">
        <f t="shared" si="158"/>
        <v>0</v>
      </c>
      <c r="I728" s="732">
        <f t="shared" si="158"/>
        <v>0</v>
      </c>
      <c r="J728" s="265" t="s">
        <v>56</v>
      </c>
      <c r="K728" s="290">
        <f>I715-I729</f>
        <v>35</v>
      </c>
      <c r="L728" s="266" t="e">
        <f>K728/I700</f>
        <v>#DIV/0!</v>
      </c>
    </row>
    <row r="729" spans="1:12" x14ac:dyDescent="0.2">
      <c r="A729" s="267" t="s">
        <v>51</v>
      </c>
      <c r="B729" s="835"/>
      <c r="C729" s="719">
        <v>477</v>
      </c>
      <c r="D729" s="720">
        <v>510</v>
      </c>
      <c r="E729" s="720">
        <v>97</v>
      </c>
      <c r="F729" s="720">
        <v>509</v>
      </c>
      <c r="G729" s="720">
        <v>521</v>
      </c>
      <c r="H729" s="721">
        <v>527</v>
      </c>
      <c r="I729" s="371">
        <f>SUM(C729:H729)</f>
        <v>2641</v>
      </c>
      <c r="J729" s="200" t="s">
        <v>57</v>
      </c>
      <c r="K729" s="200">
        <v>156.76</v>
      </c>
    </row>
    <row r="730" spans="1:12" x14ac:dyDescent="0.2">
      <c r="A730" s="267" t="s">
        <v>28</v>
      </c>
      <c r="B730" s="835"/>
      <c r="C730" s="218">
        <v>155.59999999999994</v>
      </c>
      <c r="D730" s="269">
        <v>155.59999999999994</v>
      </c>
      <c r="E730" s="269">
        <v>155.59999999999994</v>
      </c>
      <c r="F730" s="269">
        <v>155.59999999999994</v>
      </c>
      <c r="G730" s="269">
        <v>155.59999999999994</v>
      </c>
      <c r="H730" s="219">
        <v>155.59999999999994</v>
      </c>
      <c r="I730" s="749"/>
      <c r="J730" s="200" t="s">
        <v>26</v>
      </c>
      <c r="K730" s="215">
        <f>K729-K715</f>
        <v>0.38999999999998636</v>
      </c>
      <c r="L730" s="228"/>
    </row>
    <row r="731" spans="1:12" ht="13.5" thickBot="1" x14ac:dyDescent="0.25">
      <c r="A731" s="268" t="s">
        <v>26</v>
      </c>
      <c r="B731" s="836"/>
      <c r="C731" s="220">
        <f t="shared" ref="C731:H731" si="159">(C730-C701)</f>
        <v>-332.40000000000009</v>
      </c>
      <c r="D731" s="221">
        <f t="shared" si="159"/>
        <v>-363.40000000000009</v>
      </c>
      <c r="E731" s="221">
        <f t="shared" si="159"/>
        <v>49.599999999999937</v>
      </c>
      <c r="F731" s="221">
        <f t="shared" si="159"/>
        <v>-368.40000000000009</v>
      </c>
      <c r="G731" s="221">
        <f t="shared" si="159"/>
        <v>-373.40000000000009</v>
      </c>
      <c r="H731" s="226">
        <f t="shared" si="159"/>
        <v>-379.40000000000009</v>
      </c>
      <c r="I731" s="333"/>
    </row>
    <row r="734" spans="1:12" ht="13.5" thickBot="1" x14ac:dyDescent="0.25"/>
    <row r="735" spans="1:12" ht="13.5" thickBot="1" x14ac:dyDescent="0.25">
      <c r="A735" s="272" t="s">
        <v>264</v>
      </c>
      <c r="B735" s="230"/>
      <c r="C735" s="921" t="s">
        <v>50</v>
      </c>
      <c r="D735" s="919"/>
      <c r="E735" s="919"/>
      <c r="F735" s="919"/>
      <c r="G735" s="919"/>
      <c r="H735" s="920"/>
      <c r="I735" s="742" t="s">
        <v>0</v>
      </c>
      <c r="J735" s="213"/>
    </row>
    <row r="736" spans="1:12" ht="13.5" thickBot="1" x14ac:dyDescent="0.25">
      <c r="A736" s="231" t="s">
        <v>54</v>
      </c>
      <c r="B736" s="830"/>
      <c r="C736" s="356">
        <v>1</v>
      </c>
      <c r="D736" s="357">
        <v>2</v>
      </c>
      <c r="E736" s="357">
        <v>3</v>
      </c>
      <c r="F736" s="357">
        <v>4</v>
      </c>
      <c r="G736" s="357">
        <v>5</v>
      </c>
      <c r="H736" s="362">
        <v>6</v>
      </c>
      <c r="I736" s="744"/>
      <c r="J736" s="229"/>
      <c r="K736" s="277"/>
      <c r="L736" s="353"/>
    </row>
    <row r="737" spans="1:12" x14ac:dyDescent="0.2">
      <c r="A737" s="236" t="s">
        <v>3</v>
      </c>
      <c r="B737" s="831"/>
      <c r="C737" s="737">
        <v>4245</v>
      </c>
      <c r="D737" s="718">
        <v>4245</v>
      </c>
      <c r="E737" s="718">
        <v>4245</v>
      </c>
      <c r="F737" s="718">
        <v>4245</v>
      </c>
      <c r="G737" s="718">
        <v>4245</v>
      </c>
      <c r="H737" s="738">
        <v>4245</v>
      </c>
      <c r="I737" s="736">
        <v>4245</v>
      </c>
      <c r="K737" s="277"/>
      <c r="L737" s="353"/>
    </row>
    <row r="738" spans="1:12" x14ac:dyDescent="0.2">
      <c r="A738" s="241" t="s">
        <v>6</v>
      </c>
      <c r="B738" s="832"/>
      <c r="C738" s="242">
        <v>5014</v>
      </c>
      <c r="D738" s="243">
        <v>5104</v>
      </c>
      <c r="E738" s="243">
        <v>4435</v>
      </c>
      <c r="F738" s="243">
        <v>5287</v>
      </c>
      <c r="G738" s="243">
        <v>5239</v>
      </c>
      <c r="H738" s="244">
        <v>5226</v>
      </c>
      <c r="I738" s="366">
        <v>5125</v>
      </c>
      <c r="J738" s="406"/>
      <c r="K738" s="399"/>
      <c r="L738" s="399"/>
    </row>
    <row r="739" spans="1:12" x14ac:dyDescent="0.2">
      <c r="A739" s="231" t="s">
        <v>7</v>
      </c>
      <c r="B739" s="829"/>
      <c r="C739" s="245">
        <v>71.8</v>
      </c>
      <c r="D739" s="246">
        <v>66.7</v>
      </c>
      <c r="E739" s="246">
        <v>50</v>
      </c>
      <c r="F739" s="246">
        <v>69.2</v>
      </c>
      <c r="G739" s="246">
        <v>66.7</v>
      </c>
      <c r="H739" s="247">
        <v>61.5</v>
      </c>
      <c r="I739" s="367">
        <v>64.599999999999994</v>
      </c>
      <c r="J739" s="554"/>
      <c r="K739" s="399"/>
      <c r="L739" s="399"/>
    </row>
    <row r="740" spans="1:12" ht="13.5" thickBot="1" x14ac:dyDescent="0.25">
      <c r="A740" s="231" t="s">
        <v>8</v>
      </c>
      <c r="B740" s="833"/>
      <c r="C740" s="679">
        <v>9.9000000000000005E-2</v>
      </c>
      <c r="D740" s="680">
        <v>0.105</v>
      </c>
      <c r="E740" s="680">
        <v>0.13400000000000001</v>
      </c>
      <c r="F740" s="680">
        <v>0.10299999999999999</v>
      </c>
      <c r="G740" s="680">
        <v>0.10299999999999999</v>
      </c>
      <c r="H740" s="681">
        <v>9.6000000000000002E-2</v>
      </c>
      <c r="I740" s="409">
        <v>0.11</v>
      </c>
      <c r="K740" s="382"/>
    </row>
    <row r="741" spans="1:12" ht="13.5" thickBot="1" x14ac:dyDescent="0.25">
      <c r="A741" s="241" t="s">
        <v>1</v>
      </c>
      <c r="B741" s="834"/>
      <c r="C741" s="690">
        <f t="shared" ref="C741:I741" si="160">C738/C737*100-100</f>
        <v>18.11542991755006</v>
      </c>
      <c r="D741" s="691">
        <f t="shared" si="160"/>
        <v>20.235571260306244</v>
      </c>
      <c r="E741" s="691">
        <f t="shared" si="160"/>
        <v>4.4758539458186135</v>
      </c>
      <c r="F741" s="691">
        <f t="shared" si="160"/>
        <v>24.546525323910487</v>
      </c>
      <c r="G741" s="691">
        <f t="shared" si="160"/>
        <v>23.415783274440514</v>
      </c>
      <c r="H741" s="691">
        <f t="shared" si="160"/>
        <v>23.109540636042396</v>
      </c>
      <c r="I741" s="733">
        <f t="shared" si="160"/>
        <v>20.730270906949343</v>
      </c>
      <c r="J741" s="528"/>
    </row>
    <row r="742" spans="1:12" ht="13.5" thickBot="1" x14ac:dyDescent="0.25">
      <c r="A742" s="231" t="s">
        <v>27</v>
      </c>
      <c r="B742" s="833"/>
      <c r="C742" s="220">
        <f>C738-C710</f>
        <v>-363</v>
      </c>
      <c r="D742" s="221">
        <f t="shared" ref="D742:I742" si="161">D738-D710</f>
        <v>29</v>
      </c>
      <c r="E742" s="221">
        <f t="shared" si="161"/>
        <v>-100</v>
      </c>
      <c r="F742" s="221">
        <f t="shared" si="161"/>
        <v>232</v>
      </c>
      <c r="G742" s="221">
        <f t="shared" si="161"/>
        <v>-74</v>
      </c>
      <c r="H742" s="226">
        <f t="shared" si="161"/>
        <v>-6</v>
      </c>
      <c r="I742" s="732">
        <f t="shared" si="161"/>
        <v>-38</v>
      </c>
      <c r="J742" s="265" t="s">
        <v>56</v>
      </c>
      <c r="K742" s="290">
        <f>I729-I743</f>
        <v>26</v>
      </c>
      <c r="L742" s="266">
        <f>K742/I714</f>
        <v>0.8125</v>
      </c>
    </row>
    <row r="743" spans="1:12" x14ac:dyDescent="0.2">
      <c r="A743" s="267" t="s">
        <v>51</v>
      </c>
      <c r="B743" s="835"/>
      <c r="C743" s="719">
        <v>472</v>
      </c>
      <c r="D743" s="720">
        <v>503</v>
      </c>
      <c r="E743" s="720">
        <v>147</v>
      </c>
      <c r="F743" s="720">
        <v>497</v>
      </c>
      <c r="G743" s="720">
        <v>497</v>
      </c>
      <c r="H743" s="721">
        <v>499</v>
      </c>
      <c r="I743" s="371">
        <f>SUM(C743:H743)</f>
        <v>2615</v>
      </c>
      <c r="J743" s="200" t="s">
        <v>57</v>
      </c>
      <c r="K743" s="200">
        <v>155.72</v>
      </c>
    </row>
    <row r="744" spans="1:12" x14ac:dyDescent="0.2">
      <c r="A744" s="267" t="s">
        <v>28</v>
      </c>
      <c r="B744" s="835"/>
      <c r="C744" s="218">
        <v>155.29999999999993</v>
      </c>
      <c r="D744" s="269">
        <v>155.29999999999993</v>
      </c>
      <c r="E744" s="269">
        <v>155.29999999999993</v>
      </c>
      <c r="F744" s="269">
        <v>155.29999999999993</v>
      </c>
      <c r="G744" s="269">
        <v>155.29999999999993</v>
      </c>
      <c r="H744" s="219">
        <v>155.29999999999993</v>
      </c>
      <c r="I744" s="749"/>
      <c r="J744" s="200" t="s">
        <v>26</v>
      </c>
      <c r="K744" s="215">
        <f>K743-K729</f>
        <v>-1.039999999999992</v>
      </c>
      <c r="L744" s="228"/>
    </row>
    <row r="745" spans="1:12" ht="13.5" thickBot="1" x14ac:dyDescent="0.25">
      <c r="A745" s="268" t="s">
        <v>26</v>
      </c>
      <c r="B745" s="836"/>
      <c r="C745" s="220">
        <f>(C744-C730)</f>
        <v>-0.30000000000001137</v>
      </c>
      <c r="D745" s="221">
        <f t="shared" ref="D745:H745" si="162">(D744-D730)</f>
        <v>-0.30000000000001137</v>
      </c>
      <c r="E745" s="221">
        <f t="shared" si="162"/>
        <v>-0.30000000000001137</v>
      </c>
      <c r="F745" s="221">
        <f t="shared" si="162"/>
        <v>-0.30000000000001137</v>
      </c>
      <c r="G745" s="221">
        <f t="shared" si="162"/>
        <v>-0.30000000000001137</v>
      </c>
      <c r="H745" s="226">
        <f t="shared" si="162"/>
        <v>-0.30000000000001137</v>
      </c>
      <c r="I745" s="333"/>
    </row>
    <row r="747" spans="1:12" ht="13.5" thickBot="1" x14ac:dyDescent="0.25"/>
    <row r="748" spans="1:12" ht="13.5" thickBot="1" x14ac:dyDescent="0.25">
      <c r="A748" s="780">
        <v>45777</v>
      </c>
      <c r="B748" s="828"/>
    </row>
    <row r="749" spans="1:12" ht="13.5" thickBot="1" x14ac:dyDescent="0.25">
      <c r="A749" s="272" t="s">
        <v>265</v>
      </c>
      <c r="B749" s="230"/>
      <c r="C749" s="921" t="s">
        <v>50</v>
      </c>
      <c r="D749" s="919"/>
      <c r="E749" s="919"/>
      <c r="F749" s="919"/>
      <c r="G749" s="919"/>
      <c r="H749" s="920"/>
      <c r="I749" s="742" t="s">
        <v>0</v>
      </c>
      <c r="J749" s="213"/>
    </row>
    <row r="750" spans="1:12" ht="13.5" thickBot="1" x14ac:dyDescent="0.25">
      <c r="A750" s="231" t="s">
        <v>54</v>
      </c>
      <c r="B750" s="830"/>
      <c r="C750" s="356">
        <v>1</v>
      </c>
      <c r="D750" s="357">
        <v>2</v>
      </c>
      <c r="E750" s="357">
        <v>3</v>
      </c>
      <c r="F750" s="357">
        <v>4</v>
      </c>
      <c r="G750" s="357">
        <v>5</v>
      </c>
      <c r="H750" s="362">
        <v>6</v>
      </c>
      <c r="I750" s="744"/>
      <c r="J750" s="229"/>
      <c r="K750" s="277"/>
      <c r="L750" s="353"/>
    </row>
    <row r="751" spans="1:12" x14ac:dyDescent="0.2">
      <c r="A751" s="236" t="s">
        <v>3</v>
      </c>
      <c r="B751" s="831"/>
      <c r="C751" s="737">
        <v>4265</v>
      </c>
      <c r="D751" s="718">
        <v>4265</v>
      </c>
      <c r="E751" s="718">
        <v>4265</v>
      </c>
      <c r="F751" s="718">
        <v>4265</v>
      </c>
      <c r="G751" s="718">
        <v>4265</v>
      </c>
      <c r="H751" s="738">
        <v>4265</v>
      </c>
      <c r="I751" s="736">
        <v>4265</v>
      </c>
      <c r="J751" s="215">
        <f>I751-I737</f>
        <v>20</v>
      </c>
      <c r="K751" s="277"/>
      <c r="L751" s="353"/>
    </row>
    <row r="752" spans="1:12" x14ac:dyDescent="0.2">
      <c r="A752" s="241" t="s">
        <v>6</v>
      </c>
      <c r="B752" s="832"/>
      <c r="C752" s="242"/>
      <c r="D752" s="243"/>
      <c r="E752" s="243"/>
      <c r="F752" s="243"/>
      <c r="G752" s="243"/>
      <c r="H752" s="244"/>
      <c r="I752" s="366"/>
      <c r="J752" s="406"/>
      <c r="K752" s="399"/>
      <c r="L752" s="399"/>
    </row>
    <row r="753" spans="1:12" x14ac:dyDescent="0.2">
      <c r="A753" s="231" t="s">
        <v>7</v>
      </c>
      <c r="B753" s="829"/>
      <c r="C753" s="245"/>
      <c r="D753" s="246"/>
      <c r="E753" s="246"/>
      <c r="F753" s="246"/>
      <c r="G753" s="246"/>
      <c r="H753" s="247"/>
      <c r="I753" s="367"/>
      <c r="J753" s="554"/>
      <c r="K753" s="399"/>
      <c r="L753" s="399"/>
    </row>
    <row r="754" spans="1:12" ht="13.5" thickBot="1" x14ac:dyDescent="0.25">
      <c r="A754" s="231" t="s">
        <v>8</v>
      </c>
      <c r="B754" s="833"/>
      <c r="C754" s="679"/>
      <c r="D754" s="680"/>
      <c r="E754" s="680"/>
      <c r="F754" s="680"/>
      <c r="G754" s="680"/>
      <c r="H754" s="681"/>
      <c r="I754" s="409"/>
      <c r="K754" s="382"/>
    </row>
    <row r="755" spans="1:12" ht="13.5" thickBot="1" x14ac:dyDescent="0.25">
      <c r="A755" s="241" t="s">
        <v>1</v>
      </c>
      <c r="B755" s="834"/>
      <c r="C755" s="690">
        <f t="shared" ref="C755:I755" si="163">C752/C751*100-100</f>
        <v>-100</v>
      </c>
      <c r="D755" s="691">
        <f t="shared" si="163"/>
        <v>-100</v>
      </c>
      <c r="E755" s="691">
        <f t="shared" si="163"/>
        <v>-100</v>
      </c>
      <c r="F755" s="691">
        <f t="shared" si="163"/>
        <v>-100</v>
      </c>
      <c r="G755" s="691">
        <f t="shared" si="163"/>
        <v>-100</v>
      </c>
      <c r="H755" s="691">
        <f t="shared" si="163"/>
        <v>-100</v>
      </c>
      <c r="I755" s="733">
        <f t="shared" si="163"/>
        <v>-100</v>
      </c>
      <c r="J755" s="528"/>
    </row>
    <row r="756" spans="1:12" ht="13.5" thickBot="1" x14ac:dyDescent="0.25">
      <c r="A756" s="231" t="s">
        <v>27</v>
      </c>
      <c r="B756" s="833"/>
      <c r="C756" s="220">
        <f>C752-C724</f>
        <v>0</v>
      </c>
      <c r="D756" s="221">
        <f t="shared" ref="D756:I756" si="164">D752-D724</f>
        <v>0</v>
      </c>
      <c r="E756" s="221">
        <f t="shared" si="164"/>
        <v>0</v>
      </c>
      <c r="F756" s="221">
        <f t="shared" si="164"/>
        <v>0</v>
      </c>
      <c r="G756" s="221">
        <f t="shared" si="164"/>
        <v>0</v>
      </c>
      <c r="H756" s="226">
        <f t="shared" si="164"/>
        <v>0</v>
      </c>
      <c r="I756" s="732">
        <f t="shared" si="164"/>
        <v>0</v>
      </c>
      <c r="J756" s="265" t="s">
        <v>56</v>
      </c>
      <c r="K756" s="290">
        <v>14</v>
      </c>
      <c r="L756" s="266">
        <f>K756/I743</f>
        <v>5.3537284894837472E-3</v>
      </c>
    </row>
    <row r="757" spans="1:12" x14ac:dyDescent="0.2">
      <c r="A757" s="267" t="s">
        <v>51</v>
      </c>
      <c r="B757" s="835"/>
      <c r="C757" s="719">
        <v>471</v>
      </c>
      <c r="D757" s="720">
        <v>502</v>
      </c>
      <c r="E757" s="720">
        <v>140</v>
      </c>
      <c r="F757" s="720">
        <v>496</v>
      </c>
      <c r="G757" s="720">
        <v>495</v>
      </c>
      <c r="H757" s="721">
        <v>497</v>
      </c>
      <c r="I757" s="371">
        <f>SUM(C757:H757)</f>
        <v>2601</v>
      </c>
      <c r="J757" s="200" t="s">
        <v>57</v>
      </c>
      <c r="K757" s="200">
        <v>155.68</v>
      </c>
    </row>
    <row r="758" spans="1:12" x14ac:dyDescent="0.2">
      <c r="A758" s="267" t="s">
        <v>28</v>
      </c>
      <c r="B758" s="835"/>
      <c r="C758" s="218">
        <v>155.1</v>
      </c>
      <c r="D758" s="269">
        <v>155.1</v>
      </c>
      <c r="E758" s="269">
        <v>155.1</v>
      </c>
      <c r="F758" s="269">
        <v>155.1</v>
      </c>
      <c r="G758" s="269">
        <v>155.1</v>
      </c>
      <c r="H758" s="219">
        <v>155.1</v>
      </c>
      <c r="I758" s="749"/>
      <c r="J758" s="200" t="s">
        <v>26</v>
      </c>
      <c r="K758" s="215">
        <f>K757-K743</f>
        <v>-3.9999999999992042E-2</v>
      </c>
      <c r="L758" s="228"/>
    </row>
    <row r="759" spans="1:12" ht="13.5" thickBot="1" x14ac:dyDescent="0.25">
      <c r="A759" s="268" t="s">
        <v>26</v>
      </c>
      <c r="B759" s="836"/>
      <c r="C759" s="220">
        <f>(C758-C744)</f>
        <v>-0.19999999999993179</v>
      </c>
      <c r="D759" s="221">
        <f t="shared" ref="D759:H759" si="165">(D758-D744)</f>
        <v>-0.19999999999993179</v>
      </c>
      <c r="E759" s="221">
        <f t="shared" si="165"/>
        <v>-0.19999999999993179</v>
      </c>
      <c r="F759" s="221">
        <f t="shared" si="165"/>
        <v>-0.19999999999993179</v>
      </c>
      <c r="G759" s="221">
        <f t="shared" si="165"/>
        <v>-0.19999999999993179</v>
      </c>
      <c r="H759" s="226">
        <f t="shared" si="165"/>
        <v>-0.19999999999993179</v>
      </c>
      <c r="I759" s="333"/>
    </row>
    <row r="761" spans="1:12" ht="13.5" thickBot="1" x14ac:dyDescent="0.25"/>
    <row r="762" spans="1:12" ht="13.5" thickBot="1" x14ac:dyDescent="0.25">
      <c r="A762" s="780">
        <f>A748+7</f>
        <v>45784</v>
      </c>
      <c r="B762" s="828"/>
      <c r="C762" s="779">
        <f>C767/C773</f>
        <v>8.6206896551724144E-2</v>
      </c>
      <c r="D762" s="779">
        <f t="shared" ref="D762:H762" si="166">D767/D773</f>
        <v>8.2164328657314628E-2</v>
      </c>
      <c r="E762" s="779">
        <f t="shared" si="166"/>
        <v>0.11940298507462686</v>
      </c>
      <c r="F762" s="779">
        <f t="shared" si="166"/>
        <v>8.1466395112016296E-2</v>
      </c>
      <c r="G762" s="779">
        <f t="shared" si="166"/>
        <v>8.1135902636916835E-2</v>
      </c>
      <c r="H762" s="779">
        <f t="shared" si="166"/>
        <v>8.1135902636916835E-2</v>
      </c>
    </row>
    <row r="763" spans="1:12" ht="13.5" thickBot="1" x14ac:dyDescent="0.25">
      <c r="A763" s="230" t="s">
        <v>268</v>
      </c>
      <c r="B763" s="854">
        <v>51</v>
      </c>
      <c r="C763" s="921" t="s">
        <v>50</v>
      </c>
      <c r="D763" s="919"/>
      <c r="E763" s="919"/>
      <c r="F763" s="919"/>
      <c r="G763" s="919"/>
      <c r="H763" s="920"/>
      <c r="I763" s="755" t="s">
        <v>0</v>
      </c>
      <c r="J763" s="213"/>
      <c r="K763" s="757"/>
      <c r="L763" s="757"/>
    </row>
    <row r="764" spans="1:12" ht="13.5" thickBot="1" x14ac:dyDescent="0.25">
      <c r="A764" s="1048" t="s">
        <v>54</v>
      </c>
      <c r="B764" s="1049"/>
      <c r="C764" s="758">
        <v>1</v>
      </c>
      <c r="D764" s="759">
        <v>2</v>
      </c>
      <c r="E764" s="759">
        <v>3</v>
      </c>
      <c r="F764" s="759">
        <v>4</v>
      </c>
      <c r="G764" s="759">
        <v>5</v>
      </c>
      <c r="H764" s="760">
        <v>6</v>
      </c>
      <c r="I764" s="764"/>
      <c r="J764" s="229"/>
      <c r="K764" s="277"/>
      <c r="L764" s="353"/>
    </row>
    <row r="765" spans="1:12" hidden="1" x14ac:dyDescent="0.2">
      <c r="A765" s="1050" t="s">
        <v>3</v>
      </c>
      <c r="B765" s="1051"/>
      <c r="C765" s="737">
        <v>4285</v>
      </c>
      <c r="D765" s="718">
        <v>4285</v>
      </c>
      <c r="E765" s="718">
        <v>4285</v>
      </c>
      <c r="F765" s="718">
        <v>4285</v>
      </c>
      <c r="G765" s="718">
        <v>4285</v>
      </c>
      <c r="H765" s="738">
        <v>4285</v>
      </c>
      <c r="I765" s="736">
        <v>4285</v>
      </c>
      <c r="J765" s="215">
        <f>I765-I751</f>
        <v>20</v>
      </c>
      <c r="K765" s="277"/>
      <c r="L765" s="353"/>
    </row>
    <row r="766" spans="1:12" s="768" customFormat="1" hidden="1" x14ac:dyDescent="0.2">
      <c r="A766" s="1050" t="s">
        <v>4</v>
      </c>
      <c r="B766" s="1051"/>
      <c r="C766" s="737">
        <v>213965</v>
      </c>
      <c r="D766" s="718">
        <v>220892</v>
      </c>
      <c r="E766" s="718">
        <v>75606</v>
      </c>
      <c r="F766" s="718">
        <v>222657</v>
      </c>
      <c r="G766" s="718">
        <v>209580</v>
      </c>
      <c r="H766" s="738">
        <v>211679</v>
      </c>
      <c r="I766" s="773">
        <f>SUM(C766:H766)</f>
        <v>1154379</v>
      </c>
      <c r="J766" s="215"/>
      <c r="K766" s="277"/>
      <c r="L766" s="353"/>
    </row>
    <row r="767" spans="1:12" s="768" customFormat="1" x14ac:dyDescent="0.2">
      <c r="A767" s="1050" t="s">
        <v>266</v>
      </c>
      <c r="B767" s="1051"/>
      <c r="C767" s="737">
        <v>40</v>
      </c>
      <c r="D767" s="718">
        <v>41</v>
      </c>
      <c r="E767" s="718">
        <v>16</v>
      </c>
      <c r="F767" s="718">
        <v>40</v>
      </c>
      <c r="G767" s="718">
        <v>40</v>
      </c>
      <c r="H767" s="738">
        <v>40</v>
      </c>
      <c r="I767" s="773">
        <f>SUM(C767:H767)</f>
        <v>217</v>
      </c>
      <c r="J767" s="215"/>
      <c r="K767" s="277"/>
      <c r="L767" s="353"/>
    </row>
    <row r="768" spans="1:12" x14ac:dyDescent="0.2">
      <c r="A768" s="1044" t="s">
        <v>6</v>
      </c>
      <c r="B768" s="1045"/>
      <c r="C768" s="242">
        <v>5349</v>
      </c>
      <c r="D768" s="243">
        <v>5388</v>
      </c>
      <c r="E768" s="243">
        <v>4725</v>
      </c>
      <c r="F768" s="243">
        <v>5566</v>
      </c>
      <c r="G768" s="243">
        <v>5240</v>
      </c>
      <c r="H768" s="244">
        <v>5292</v>
      </c>
      <c r="I768" s="366">
        <v>5320</v>
      </c>
      <c r="J768" s="406"/>
      <c r="K768" s="399"/>
      <c r="L768" s="399"/>
    </row>
    <row r="769" spans="1:12" x14ac:dyDescent="0.2">
      <c r="A769" s="1042" t="s">
        <v>7</v>
      </c>
      <c r="B769" s="1043"/>
      <c r="C769" s="245">
        <v>67.5</v>
      </c>
      <c r="D769" s="246">
        <v>58.5</v>
      </c>
      <c r="E769" s="246">
        <v>43.8</v>
      </c>
      <c r="F769" s="246">
        <v>72.5</v>
      </c>
      <c r="G769" s="246">
        <v>75</v>
      </c>
      <c r="H769" s="247">
        <v>60</v>
      </c>
      <c r="I769" s="367">
        <v>61.3</v>
      </c>
      <c r="J769" s="554"/>
      <c r="K769" s="399"/>
      <c r="L769" s="399"/>
    </row>
    <row r="770" spans="1:12" ht="13.5" thickBot="1" x14ac:dyDescent="0.25">
      <c r="A770" s="1042" t="s">
        <v>8</v>
      </c>
      <c r="B770" s="1043"/>
      <c r="C770" s="679">
        <v>0.113</v>
      </c>
      <c r="D770" s="680">
        <v>0.123</v>
      </c>
      <c r="E770" s="680">
        <v>0.16300000000000001</v>
      </c>
      <c r="F770" s="680">
        <v>0.10199999999999999</v>
      </c>
      <c r="G770" s="680">
        <v>9.8000000000000004E-2</v>
      </c>
      <c r="H770" s="681">
        <v>0.1</v>
      </c>
      <c r="I770" s="409">
        <v>0.11700000000000001</v>
      </c>
      <c r="J770" s="757"/>
      <c r="K770" s="382"/>
      <c r="L770" s="757"/>
    </row>
    <row r="771" spans="1:12" ht="13.5" thickBot="1" x14ac:dyDescent="0.25">
      <c r="A771" s="1044" t="s">
        <v>1</v>
      </c>
      <c r="B771" s="1045"/>
      <c r="C771" s="690">
        <f t="shared" ref="C771:I771" si="167">C768/C765*100-100</f>
        <v>24.830805134189021</v>
      </c>
      <c r="D771" s="691">
        <f t="shared" si="167"/>
        <v>25.74095682613769</v>
      </c>
      <c r="E771" s="691">
        <f t="shared" si="167"/>
        <v>10.268378063010502</v>
      </c>
      <c r="F771" s="691">
        <f t="shared" si="167"/>
        <v>29.89498249708285</v>
      </c>
      <c r="G771" s="691">
        <f t="shared" si="167"/>
        <v>22.287047841306887</v>
      </c>
      <c r="H771" s="691">
        <f t="shared" si="167"/>
        <v>23.500583430571751</v>
      </c>
      <c r="I771" s="733">
        <f t="shared" si="167"/>
        <v>24.15402567094516</v>
      </c>
      <c r="J771" s="528"/>
      <c r="K771" s="757"/>
      <c r="L771" s="757"/>
    </row>
    <row r="772" spans="1:12" ht="13.5" thickBot="1" x14ac:dyDescent="0.25">
      <c r="A772" s="1042" t="s">
        <v>27</v>
      </c>
      <c r="B772" s="1043"/>
      <c r="C772" s="220">
        <f>C768-C738</f>
        <v>335</v>
      </c>
      <c r="D772" s="221">
        <f t="shared" ref="D772:I772" si="168">D768-D738</f>
        <v>284</v>
      </c>
      <c r="E772" s="221">
        <f t="shared" si="168"/>
        <v>290</v>
      </c>
      <c r="F772" s="221">
        <f t="shared" si="168"/>
        <v>279</v>
      </c>
      <c r="G772" s="221">
        <f t="shared" si="168"/>
        <v>1</v>
      </c>
      <c r="H772" s="226">
        <f t="shared" si="168"/>
        <v>66</v>
      </c>
      <c r="I772" s="732">
        <f t="shared" si="168"/>
        <v>195</v>
      </c>
      <c r="J772" s="265" t="s">
        <v>56</v>
      </c>
      <c r="K772" s="290">
        <v>14</v>
      </c>
      <c r="L772" s="266">
        <f>K772/I757</f>
        <v>5.3825451749327183E-3</v>
      </c>
    </row>
    <row r="773" spans="1:12" x14ac:dyDescent="0.2">
      <c r="A773" s="1042" t="s">
        <v>51</v>
      </c>
      <c r="B773" s="1043"/>
      <c r="C773" s="719">
        <v>464</v>
      </c>
      <c r="D773" s="720">
        <v>499</v>
      </c>
      <c r="E773" s="720">
        <v>134</v>
      </c>
      <c r="F773" s="720">
        <v>491</v>
      </c>
      <c r="G773" s="720">
        <v>493</v>
      </c>
      <c r="H773" s="721">
        <v>493</v>
      </c>
      <c r="I773" s="371">
        <f>SUM(C773:H773)</f>
        <v>2574</v>
      </c>
      <c r="J773" s="757" t="s">
        <v>57</v>
      </c>
      <c r="K773" s="757">
        <v>155.91</v>
      </c>
      <c r="L773" s="757"/>
    </row>
    <row r="774" spans="1:12" x14ac:dyDescent="0.2">
      <c r="A774" s="1042" t="s">
        <v>28</v>
      </c>
      <c r="B774" s="1043"/>
      <c r="C774" s="761">
        <v>155.1</v>
      </c>
      <c r="D774" s="762">
        <v>155.1</v>
      </c>
      <c r="E774" s="762">
        <v>155.1</v>
      </c>
      <c r="F774" s="762">
        <v>155.1</v>
      </c>
      <c r="G774" s="762">
        <v>155.1</v>
      </c>
      <c r="H774" s="763">
        <v>155.1</v>
      </c>
      <c r="I774" s="749">
        <f>AVERAGE(C774:H774)</f>
        <v>155.1</v>
      </c>
      <c r="J774" s="757" t="s">
        <v>26</v>
      </c>
      <c r="K774" s="215">
        <f>K773-K757</f>
        <v>0.22999999999998977</v>
      </c>
      <c r="L774" s="228"/>
    </row>
    <row r="775" spans="1:12" ht="13.5" thickBot="1" x14ac:dyDescent="0.25">
      <c r="A775" s="1046" t="s">
        <v>26</v>
      </c>
      <c r="B775" s="1047"/>
      <c r="C775" s="220">
        <f>(C774-C758)</f>
        <v>0</v>
      </c>
      <c r="D775" s="221">
        <f t="shared" ref="D775:H775" si="169">(D774-D758)</f>
        <v>0</v>
      </c>
      <c r="E775" s="221">
        <f t="shared" si="169"/>
        <v>0</v>
      </c>
      <c r="F775" s="221">
        <f t="shared" si="169"/>
        <v>0</v>
      </c>
      <c r="G775" s="221">
        <f t="shared" si="169"/>
        <v>0</v>
      </c>
      <c r="H775" s="226">
        <f t="shared" si="169"/>
        <v>0</v>
      </c>
      <c r="I775" s="333"/>
      <c r="J775" s="757"/>
      <c r="K775" s="757"/>
      <c r="L775" s="757"/>
    </row>
    <row r="776" spans="1:12" x14ac:dyDescent="0.2">
      <c r="A776" s="784"/>
      <c r="C776" s="784"/>
      <c r="D776" s="784"/>
      <c r="E776" s="784"/>
      <c r="F776" s="784"/>
      <c r="G776" s="784"/>
      <c r="H776" s="784"/>
      <c r="I776" s="784"/>
      <c r="J776" s="784"/>
      <c r="K776" s="784"/>
      <c r="L776" s="784"/>
    </row>
    <row r="777" spans="1:12" ht="13.5" thickBot="1" x14ac:dyDescent="0.25">
      <c r="A777" s="784"/>
      <c r="C777" s="784"/>
      <c r="D777" s="784"/>
      <c r="E777" s="784"/>
      <c r="F777" s="784"/>
      <c r="G777" s="784"/>
      <c r="H777" s="784"/>
      <c r="I777" s="784"/>
      <c r="J777" s="784"/>
      <c r="K777" s="784"/>
      <c r="L777" s="784"/>
    </row>
    <row r="778" spans="1:12" ht="13.5" thickBot="1" x14ac:dyDescent="0.25">
      <c r="A778" s="846">
        <f>A762+7</f>
        <v>45791</v>
      </c>
      <c r="B778" s="828"/>
      <c r="C778" s="779">
        <f>C783/C789</f>
        <v>0</v>
      </c>
      <c r="D778" s="779">
        <f t="shared" ref="D778:H778" si="170">D783/D789</f>
        <v>0</v>
      </c>
      <c r="E778" s="779">
        <f t="shared" si="170"/>
        <v>0</v>
      </c>
      <c r="F778" s="779">
        <f t="shared" si="170"/>
        <v>0</v>
      </c>
      <c r="G778" s="779">
        <f t="shared" si="170"/>
        <v>0</v>
      </c>
      <c r="H778" s="779">
        <f t="shared" si="170"/>
        <v>0</v>
      </c>
      <c r="I778" s="784"/>
      <c r="J778" s="784"/>
      <c r="K778" s="784"/>
      <c r="L778" s="784"/>
    </row>
    <row r="779" spans="1:12" ht="13.5" thickBot="1" x14ac:dyDescent="0.25">
      <c r="A779" s="230" t="s">
        <v>268</v>
      </c>
      <c r="B779" s="854">
        <f>B763+1</f>
        <v>52</v>
      </c>
      <c r="C779" s="919" t="s">
        <v>50</v>
      </c>
      <c r="D779" s="919"/>
      <c r="E779" s="919"/>
      <c r="F779" s="919"/>
      <c r="G779" s="919"/>
      <c r="H779" s="920"/>
      <c r="I779" s="782" t="s">
        <v>0</v>
      </c>
      <c r="J779" s="213"/>
      <c r="K779" s="784"/>
      <c r="L779" s="784"/>
    </row>
    <row r="780" spans="1:12" ht="13.5" thickBot="1" x14ac:dyDescent="0.25">
      <c r="A780" s="1048" t="s">
        <v>54</v>
      </c>
      <c r="B780" s="1049"/>
      <c r="C780" s="436">
        <v>1</v>
      </c>
      <c r="D780" s="786">
        <v>2</v>
      </c>
      <c r="E780" s="786">
        <v>3</v>
      </c>
      <c r="F780" s="786">
        <v>4</v>
      </c>
      <c r="G780" s="786">
        <v>5</v>
      </c>
      <c r="H780" s="787">
        <v>6</v>
      </c>
      <c r="I780" s="791"/>
      <c r="J780" s="229"/>
      <c r="K780" s="277"/>
      <c r="L780" s="353"/>
    </row>
    <row r="781" spans="1:12" x14ac:dyDescent="0.2">
      <c r="A781" s="1050" t="s">
        <v>3</v>
      </c>
      <c r="B781" s="1051"/>
      <c r="C781" s="856">
        <v>4305</v>
      </c>
      <c r="D781" s="718">
        <v>4305</v>
      </c>
      <c r="E781" s="718">
        <v>4305</v>
      </c>
      <c r="F781" s="718">
        <v>4305</v>
      </c>
      <c r="G781" s="718">
        <v>4305</v>
      </c>
      <c r="H781" s="738">
        <v>4305</v>
      </c>
      <c r="I781" s="736">
        <v>4305</v>
      </c>
      <c r="J781" s="215">
        <f>I781-I765</f>
        <v>20</v>
      </c>
      <c r="K781" s="277"/>
      <c r="L781" s="353"/>
    </row>
    <row r="782" spans="1:12" hidden="1" x14ac:dyDescent="0.2">
      <c r="A782" s="1050" t="s">
        <v>4</v>
      </c>
      <c r="B782" s="1051"/>
      <c r="C782" s="856"/>
      <c r="D782" s="718"/>
      <c r="E782" s="718"/>
      <c r="F782" s="718"/>
      <c r="G782" s="718"/>
      <c r="H782" s="738"/>
      <c r="I782" s="773"/>
      <c r="J782" s="215"/>
      <c r="K782" s="277"/>
      <c r="L782" s="353"/>
    </row>
    <row r="783" spans="1:12" hidden="1" x14ac:dyDescent="0.2">
      <c r="A783" s="1050" t="s">
        <v>266</v>
      </c>
      <c r="B783" s="1051"/>
      <c r="C783" s="856"/>
      <c r="D783" s="718"/>
      <c r="E783" s="718"/>
      <c r="F783" s="718"/>
      <c r="G783" s="718"/>
      <c r="H783" s="738"/>
      <c r="I783" s="773"/>
      <c r="J783" s="215"/>
      <c r="K783" s="277"/>
      <c r="L783" s="353"/>
    </row>
    <row r="784" spans="1:12" x14ac:dyDescent="0.2">
      <c r="A784" s="1044" t="s">
        <v>6</v>
      </c>
      <c r="B784" s="1045"/>
      <c r="C784" s="431"/>
      <c r="D784" s="243"/>
      <c r="E784" s="243"/>
      <c r="F784" s="243"/>
      <c r="G784" s="243"/>
      <c r="H784" s="244"/>
      <c r="I784" s="366"/>
      <c r="J784" s="406"/>
      <c r="K784" s="399"/>
      <c r="L784" s="399"/>
    </row>
    <row r="785" spans="1:12" x14ac:dyDescent="0.2">
      <c r="A785" s="1042" t="s">
        <v>7</v>
      </c>
      <c r="B785" s="1043"/>
      <c r="C785" s="432"/>
      <c r="D785" s="246"/>
      <c r="E785" s="246"/>
      <c r="F785" s="246"/>
      <c r="G785" s="246"/>
      <c r="H785" s="247"/>
      <c r="I785" s="367"/>
      <c r="J785" s="554"/>
      <c r="K785" s="399"/>
      <c r="L785" s="399"/>
    </row>
    <row r="786" spans="1:12" ht="13.5" thickBot="1" x14ac:dyDescent="0.25">
      <c r="A786" s="1042" t="s">
        <v>8</v>
      </c>
      <c r="B786" s="1043"/>
      <c r="C786" s="800"/>
      <c r="D786" s="680"/>
      <c r="E786" s="680"/>
      <c r="F786" s="680"/>
      <c r="G786" s="680"/>
      <c r="H786" s="681"/>
      <c r="I786" s="409"/>
      <c r="J786" s="784"/>
      <c r="K786" s="382"/>
      <c r="L786" s="784"/>
    </row>
    <row r="787" spans="1:12" ht="13.5" thickBot="1" x14ac:dyDescent="0.25">
      <c r="A787" s="1044" t="s">
        <v>1</v>
      </c>
      <c r="B787" s="1045"/>
      <c r="C787" s="801">
        <f t="shared" ref="C787:I787" si="171">C784/C781*100-100</f>
        <v>-100</v>
      </c>
      <c r="D787" s="691">
        <f t="shared" si="171"/>
        <v>-100</v>
      </c>
      <c r="E787" s="691">
        <f t="shared" si="171"/>
        <v>-100</v>
      </c>
      <c r="F787" s="691">
        <f t="shared" si="171"/>
        <v>-100</v>
      </c>
      <c r="G787" s="691">
        <f t="shared" si="171"/>
        <v>-100</v>
      </c>
      <c r="H787" s="691">
        <f t="shared" si="171"/>
        <v>-100</v>
      </c>
      <c r="I787" s="733">
        <f t="shared" si="171"/>
        <v>-100</v>
      </c>
      <c r="J787" s="528"/>
      <c r="K787" s="784"/>
      <c r="L787" s="784"/>
    </row>
    <row r="788" spans="1:12" ht="13.5" thickBot="1" x14ac:dyDescent="0.25">
      <c r="A788" s="1042" t="s">
        <v>27</v>
      </c>
      <c r="B788" s="1043"/>
      <c r="C788" s="520">
        <f>C784-C754</f>
        <v>0</v>
      </c>
      <c r="D788" s="221">
        <f t="shared" ref="D788:I788" si="172">D784-D754</f>
        <v>0</v>
      </c>
      <c r="E788" s="221">
        <f t="shared" si="172"/>
        <v>0</v>
      </c>
      <c r="F788" s="221">
        <f t="shared" si="172"/>
        <v>0</v>
      </c>
      <c r="G788" s="221">
        <f t="shared" si="172"/>
        <v>0</v>
      </c>
      <c r="H788" s="226">
        <f t="shared" si="172"/>
        <v>0</v>
      </c>
      <c r="I788" s="732">
        <f t="shared" si="172"/>
        <v>0</v>
      </c>
      <c r="J788" s="265" t="s">
        <v>56</v>
      </c>
      <c r="K788" s="290">
        <v>14</v>
      </c>
      <c r="L788" s="266">
        <f>K788/I773</f>
        <v>5.439005439005439E-3</v>
      </c>
    </row>
    <row r="789" spans="1:12" x14ac:dyDescent="0.2">
      <c r="A789" s="1042" t="s">
        <v>51</v>
      </c>
      <c r="B789" s="1043"/>
      <c r="C789" s="722">
        <v>464</v>
      </c>
      <c r="D789" s="720">
        <v>496</v>
      </c>
      <c r="E789" s="720">
        <v>124</v>
      </c>
      <c r="F789" s="720">
        <v>490</v>
      </c>
      <c r="G789" s="720">
        <v>491</v>
      </c>
      <c r="H789" s="721">
        <v>493</v>
      </c>
      <c r="I789" s="371">
        <f>SUM(C789:H789)</f>
        <v>2558</v>
      </c>
      <c r="J789" s="784" t="s">
        <v>57</v>
      </c>
      <c r="K789" s="784">
        <v>155.34</v>
      </c>
      <c r="L789" s="784"/>
    </row>
    <row r="790" spans="1:12" x14ac:dyDescent="0.2">
      <c r="A790" s="1042" t="s">
        <v>28</v>
      </c>
      <c r="B790" s="1043"/>
      <c r="C790" s="373">
        <v>155.1</v>
      </c>
      <c r="D790" s="789">
        <v>155.1</v>
      </c>
      <c r="E790" s="789">
        <v>155.1</v>
      </c>
      <c r="F790" s="789">
        <v>155.1</v>
      </c>
      <c r="G790" s="789">
        <v>155.1</v>
      </c>
      <c r="H790" s="790">
        <v>155.1</v>
      </c>
      <c r="I790" s="749">
        <f>AVERAGE(C790:H790)</f>
        <v>155.1</v>
      </c>
      <c r="J790" s="784" t="s">
        <v>26</v>
      </c>
      <c r="K790" s="215">
        <f>K789-K773</f>
        <v>-0.56999999999999318</v>
      </c>
      <c r="L790" s="228"/>
    </row>
    <row r="791" spans="1:12" ht="13.5" thickBot="1" x14ac:dyDescent="0.25">
      <c r="A791" s="1046" t="s">
        <v>26</v>
      </c>
      <c r="B791" s="1047"/>
      <c r="C791" s="520">
        <f>(C790-C774)</f>
        <v>0</v>
      </c>
      <c r="D791" s="221">
        <f t="shared" ref="D791:H791" si="173">(D790-D774)</f>
        <v>0</v>
      </c>
      <c r="E791" s="221">
        <f t="shared" si="173"/>
        <v>0</v>
      </c>
      <c r="F791" s="221">
        <f t="shared" si="173"/>
        <v>0</v>
      </c>
      <c r="G791" s="221">
        <f t="shared" si="173"/>
        <v>0</v>
      </c>
      <c r="H791" s="226">
        <f t="shared" si="173"/>
        <v>0</v>
      </c>
      <c r="I791" s="333"/>
      <c r="J791" s="784"/>
      <c r="K791" s="784"/>
      <c r="L791" s="784"/>
    </row>
    <row r="793" spans="1:12" ht="13.5" thickBot="1" x14ac:dyDescent="0.25"/>
    <row r="794" spans="1:12" ht="13.5" thickBot="1" x14ac:dyDescent="0.25">
      <c r="A794" s="846">
        <f>A778+7</f>
        <v>45798</v>
      </c>
      <c r="B794" s="828"/>
      <c r="C794" s="779">
        <f>C799/C805</f>
        <v>8.4051724137931036E-2</v>
      </c>
      <c r="D794" s="779">
        <f t="shared" ref="D794:H794" si="174">D799/D805</f>
        <v>7.8947368421052627E-2</v>
      </c>
      <c r="E794" s="779">
        <f t="shared" si="174"/>
        <v>0.13445378151260504</v>
      </c>
      <c r="F794" s="779">
        <f t="shared" si="174"/>
        <v>7.9754601226993863E-2</v>
      </c>
      <c r="G794" s="779">
        <f t="shared" si="174"/>
        <v>8.0082135523613956E-2</v>
      </c>
      <c r="H794" s="779">
        <f t="shared" si="174"/>
        <v>7.9429735234215884E-2</v>
      </c>
      <c r="I794" s="813"/>
      <c r="J794" s="813"/>
      <c r="K794" s="813"/>
      <c r="L794" s="813"/>
    </row>
    <row r="795" spans="1:12" ht="13.5" thickBot="1" x14ac:dyDescent="0.25">
      <c r="A795" s="230" t="s">
        <v>268</v>
      </c>
      <c r="B795" s="854">
        <f>B779+1</f>
        <v>53</v>
      </c>
      <c r="C795" s="919" t="s">
        <v>50</v>
      </c>
      <c r="D795" s="919"/>
      <c r="E795" s="919"/>
      <c r="F795" s="919"/>
      <c r="G795" s="919"/>
      <c r="H795" s="920"/>
      <c r="I795" s="811" t="s">
        <v>0</v>
      </c>
      <c r="J795" s="213"/>
      <c r="K795" s="813"/>
      <c r="L795" s="813"/>
    </row>
    <row r="796" spans="1:12" ht="13.5" thickBot="1" x14ac:dyDescent="0.25">
      <c r="A796" s="1048" t="s">
        <v>54</v>
      </c>
      <c r="B796" s="1049"/>
      <c r="C796" s="436">
        <v>1</v>
      </c>
      <c r="D796" s="815">
        <v>2</v>
      </c>
      <c r="E796" s="815">
        <v>3</v>
      </c>
      <c r="F796" s="815">
        <v>4</v>
      </c>
      <c r="G796" s="815">
        <v>5</v>
      </c>
      <c r="H796" s="816">
        <v>6</v>
      </c>
      <c r="I796" s="820"/>
      <c r="J796" s="229"/>
      <c r="K796" s="277"/>
      <c r="L796" s="353"/>
    </row>
    <row r="797" spans="1:12" x14ac:dyDescent="0.2">
      <c r="A797" s="1050" t="s">
        <v>3</v>
      </c>
      <c r="B797" s="1051"/>
      <c r="C797" s="856">
        <v>4325</v>
      </c>
      <c r="D797" s="718">
        <v>4325</v>
      </c>
      <c r="E797" s="718">
        <v>4325</v>
      </c>
      <c r="F797" s="718">
        <v>4325</v>
      </c>
      <c r="G797" s="718">
        <v>4325</v>
      </c>
      <c r="H797" s="738">
        <v>4325</v>
      </c>
      <c r="I797" s="736">
        <v>4325</v>
      </c>
      <c r="J797" s="215">
        <f>I797-I781</f>
        <v>20</v>
      </c>
      <c r="K797" s="277"/>
      <c r="L797" s="353"/>
    </row>
    <row r="798" spans="1:12" hidden="1" x14ac:dyDescent="0.2">
      <c r="A798" s="1050" t="s">
        <v>4</v>
      </c>
      <c r="B798" s="1051"/>
      <c r="C798" s="873">
        <v>201035</v>
      </c>
      <c r="D798" s="874">
        <v>209982</v>
      </c>
      <c r="E798" s="874">
        <v>70744</v>
      </c>
      <c r="F798" s="874">
        <v>226369</v>
      </c>
      <c r="G798" s="874">
        <v>211474</v>
      </c>
      <c r="H798" s="875">
        <v>205270</v>
      </c>
      <c r="I798" s="876">
        <v>1124874</v>
      </c>
      <c r="J798" s="215"/>
      <c r="K798" s="277"/>
      <c r="L798" s="353"/>
    </row>
    <row r="799" spans="1:12" hidden="1" x14ac:dyDescent="0.2">
      <c r="A799" s="1050" t="s">
        <v>266</v>
      </c>
      <c r="B799" s="1051"/>
      <c r="C799" s="873">
        <v>39</v>
      </c>
      <c r="D799" s="874">
        <v>39</v>
      </c>
      <c r="E799" s="874">
        <v>16</v>
      </c>
      <c r="F799" s="874">
        <v>39</v>
      </c>
      <c r="G799" s="874">
        <v>39</v>
      </c>
      <c r="H799" s="875">
        <v>39</v>
      </c>
      <c r="I799" s="876">
        <v>211</v>
      </c>
      <c r="J799" s="215"/>
      <c r="K799" s="277"/>
      <c r="L799" s="353"/>
    </row>
    <row r="800" spans="1:12" x14ac:dyDescent="0.2">
      <c r="A800" s="1044" t="s">
        <v>6</v>
      </c>
      <c r="B800" s="1045"/>
      <c r="C800" s="431">
        <v>5154.7435897435898</v>
      </c>
      <c r="D800" s="243">
        <v>5384.1538461538457</v>
      </c>
      <c r="E800" s="243">
        <v>4421.5</v>
      </c>
      <c r="F800" s="243">
        <v>5804.333333333333</v>
      </c>
      <c r="G800" s="243">
        <v>5422.4102564102568</v>
      </c>
      <c r="H800" s="244">
        <v>5263.333333333333</v>
      </c>
      <c r="I800" s="366">
        <v>5331.1563981042655</v>
      </c>
      <c r="J800" s="406"/>
      <c r="K800" s="399"/>
      <c r="L800" s="399"/>
    </row>
    <row r="801" spans="1:12" x14ac:dyDescent="0.2">
      <c r="A801" s="1042" t="s">
        <v>7</v>
      </c>
      <c r="B801" s="1043"/>
      <c r="C801" s="898">
        <v>0.71794871794871817</v>
      </c>
      <c r="D801" s="899">
        <v>0.58974358974358998</v>
      </c>
      <c r="E801" s="899">
        <v>0.4375</v>
      </c>
      <c r="F801" s="899">
        <v>0.58974358974358998</v>
      </c>
      <c r="G801" s="899">
        <v>0.64102564102564141</v>
      </c>
      <c r="H801" s="900">
        <v>0.71794871794871817</v>
      </c>
      <c r="I801" s="901">
        <v>0.63507109004739293</v>
      </c>
      <c r="J801" s="554"/>
      <c r="K801" s="399"/>
      <c r="L801" s="399"/>
    </row>
    <row r="802" spans="1:12" ht="13.5" thickBot="1" x14ac:dyDescent="0.25">
      <c r="A802" s="1042" t="s">
        <v>8</v>
      </c>
      <c r="B802" s="1043"/>
      <c r="C802" s="800">
        <v>0.10907564990751475</v>
      </c>
      <c r="D802" s="680">
        <v>0.1044281094529875</v>
      </c>
      <c r="E802" s="680">
        <v>0.12716431237314879</v>
      </c>
      <c r="F802" s="680">
        <v>9.6868490293093315E-2</v>
      </c>
      <c r="G802" s="680">
        <v>0.10369134399102133</v>
      </c>
      <c r="H802" s="681">
        <v>0.1068252705176462</v>
      </c>
      <c r="I802" s="409">
        <v>0.10592082796350066</v>
      </c>
      <c r="J802" s="813"/>
      <c r="K802" s="382"/>
      <c r="L802" s="813"/>
    </row>
    <row r="803" spans="1:12" ht="13.5" thickBot="1" x14ac:dyDescent="0.25">
      <c r="A803" s="1044" t="s">
        <v>1</v>
      </c>
      <c r="B803" s="1045"/>
      <c r="C803" s="801">
        <f t="shared" ref="C803:I803" si="175">C800/C797*100-100</f>
        <v>19.184822884244852</v>
      </c>
      <c r="D803" s="691">
        <f t="shared" si="175"/>
        <v>24.489106269453089</v>
      </c>
      <c r="E803" s="691">
        <f t="shared" si="175"/>
        <v>2.2312138728323561</v>
      </c>
      <c r="F803" s="691">
        <f t="shared" si="175"/>
        <v>34.204238921001917</v>
      </c>
      <c r="G803" s="691">
        <f t="shared" si="175"/>
        <v>25.373647547057956</v>
      </c>
      <c r="H803" s="691">
        <f t="shared" si="175"/>
        <v>21.695568400770711</v>
      </c>
      <c r="I803" s="733">
        <f t="shared" si="175"/>
        <v>23.2637317480755</v>
      </c>
      <c r="J803" s="528"/>
      <c r="K803" s="813"/>
      <c r="L803" s="813"/>
    </row>
    <row r="804" spans="1:12" ht="13.5" thickBot="1" x14ac:dyDescent="0.25">
      <c r="A804" s="1042" t="s">
        <v>27</v>
      </c>
      <c r="B804" s="1043"/>
      <c r="C804" s="520">
        <f>C800-C768</f>
        <v>-194.25641025641016</v>
      </c>
      <c r="D804" s="520">
        <f t="shared" ref="D804:I804" si="176">D800-D768</f>
        <v>-3.8461538461542659</v>
      </c>
      <c r="E804" s="520">
        <f t="shared" si="176"/>
        <v>-303.5</v>
      </c>
      <c r="F804" s="520">
        <f t="shared" si="176"/>
        <v>238.33333333333303</v>
      </c>
      <c r="G804" s="520">
        <f t="shared" si="176"/>
        <v>182.41025641025681</v>
      </c>
      <c r="H804" s="520">
        <f t="shared" si="176"/>
        <v>-28.66666666666697</v>
      </c>
      <c r="I804" s="520">
        <f t="shared" si="176"/>
        <v>11.156398104265463</v>
      </c>
      <c r="J804" s="265" t="s">
        <v>56</v>
      </c>
      <c r="K804" s="290">
        <v>14</v>
      </c>
      <c r="L804" s="266">
        <f>K804/I789</f>
        <v>5.4730258014073496E-3</v>
      </c>
    </row>
    <row r="805" spans="1:12" x14ac:dyDescent="0.2">
      <c r="A805" s="1042" t="s">
        <v>51</v>
      </c>
      <c r="B805" s="1043"/>
      <c r="C805" s="722">
        <v>464</v>
      </c>
      <c r="D805" s="720">
        <v>494</v>
      </c>
      <c r="E805" s="720">
        <v>119</v>
      </c>
      <c r="F805" s="720">
        <v>489</v>
      </c>
      <c r="G805" s="720">
        <v>487</v>
      </c>
      <c r="H805" s="721">
        <v>491</v>
      </c>
      <c r="I805" s="371">
        <f>SUM(C805:H805)</f>
        <v>2544</v>
      </c>
      <c r="J805" s="813" t="s">
        <v>57</v>
      </c>
      <c r="K805" s="813">
        <v>155.55000000000001</v>
      </c>
      <c r="L805" s="813"/>
    </row>
    <row r="806" spans="1:12" x14ac:dyDescent="0.2">
      <c r="A806" s="1042" t="s">
        <v>28</v>
      </c>
      <c r="B806" s="1043"/>
      <c r="C806" s="373">
        <v>155.1</v>
      </c>
      <c r="D806" s="818">
        <v>155.1</v>
      </c>
      <c r="E806" s="818">
        <v>155.1</v>
      </c>
      <c r="F806" s="818">
        <v>155.1</v>
      </c>
      <c r="G806" s="818">
        <v>155.1</v>
      </c>
      <c r="H806" s="819">
        <v>155.1</v>
      </c>
      <c r="I806" s="749">
        <f>AVERAGE(C806:H806)</f>
        <v>155.1</v>
      </c>
      <c r="J806" s="813" t="s">
        <v>26</v>
      </c>
      <c r="K806" s="215">
        <f>K805-K789</f>
        <v>0.21000000000000796</v>
      </c>
      <c r="L806" s="228"/>
    </row>
    <row r="807" spans="1:12" ht="13.5" thickBot="1" x14ac:dyDescent="0.25">
      <c r="A807" s="1046" t="s">
        <v>26</v>
      </c>
      <c r="B807" s="1047"/>
      <c r="C807" s="520">
        <f>(C806-C790)</f>
        <v>0</v>
      </c>
      <c r="D807" s="221">
        <f t="shared" ref="D807:H807" si="177">(D806-D790)</f>
        <v>0</v>
      </c>
      <c r="E807" s="221">
        <f t="shared" si="177"/>
        <v>0</v>
      </c>
      <c r="F807" s="221">
        <f t="shared" si="177"/>
        <v>0</v>
      </c>
      <c r="G807" s="221">
        <f t="shared" si="177"/>
        <v>0</v>
      </c>
      <c r="H807" s="226">
        <f t="shared" si="177"/>
        <v>0</v>
      </c>
      <c r="I807" s="333"/>
      <c r="J807" s="813"/>
      <c r="K807" s="813"/>
      <c r="L807" s="813"/>
    </row>
    <row r="808" spans="1:12" x14ac:dyDescent="0.2">
      <c r="A808" s="882"/>
      <c r="B808" s="882"/>
      <c r="C808" s="882"/>
      <c r="D808" s="882"/>
      <c r="E808" s="882"/>
      <c r="F808" s="882"/>
      <c r="G808" s="882"/>
      <c r="H808" s="882"/>
      <c r="I808" s="882"/>
      <c r="J808" s="882"/>
      <c r="K808" s="882"/>
      <c r="L808" s="882"/>
    </row>
    <row r="809" spans="1:12" ht="13.5" thickBot="1" x14ac:dyDescent="0.25">
      <c r="A809" s="882"/>
      <c r="B809" s="882"/>
      <c r="C809" s="882"/>
      <c r="D809" s="882"/>
      <c r="E809" s="882"/>
      <c r="F809" s="882"/>
      <c r="G809" s="882"/>
      <c r="H809" s="882"/>
      <c r="I809" s="882"/>
      <c r="J809" s="882"/>
      <c r="K809" s="882"/>
      <c r="L809" s="882"/>
    </row>
    <row r="810" spans="1:12" ht="13.5" thickBot="1" x14ac:dyDescent="0.25">
      <c r="A810" s="846">
        <f>A794+7</f>
        <v>45805</v>
      </c>
      <c r="B810" s="828"/>
      <c r="C810" s="779">
        <f>C815/C821</f>
        <v>0</v>
      </c>
      <c r="D810" s="779">
        <f t="shared" ref="D810:H810" si="178">D815/D821</f>
        <v>0</v>
      </c>
      <c r="E810" s="779">
        <f t="shared" si="178"/>
        <v>0</v>
      </c>
      <c r="F810" s="779">
        <f t="shared" si="178"/>
        <v>0</v>
      </c>
      <c r="G810" s="779">
        <f t="shared" si="178"/>
        <v>0</v>
      </c>
      <c r="H810" s="779">
        <f t="shared" si="178"/>
        <v>0</v>
      </c>
      <c r="I810" s="882"/>
      <c r="J810" s="882"/>
      <c r="K810" s="882"/>
      <c r="L810" s="882"/>
    </row>
    <row r="811" spans="1:12" ht="13.5" thickBot="1" x14ac:dyDescent="0.25">
      <c r="A811" s="230" t="s">
        <v>268</v>
      </c>
      <c r="B811" s="854">
        <f>B795+1</f>
        <v>54</v>
      </c>
      <c r="C811" s="919" t="s">
        <v>50</v>
      </c>
      <c r="D811" s="919"/>
      <c r="E811" s="919"/>
      <c r="F811" s="919"/>
      <c r="G811" s="919"/>
      <c r="H811" s="920"/>
      <c r="I811" s="880" t="s">
        <v>0</v>
      </c>
      <c r="J811" s="213"/>
      <c r="K811" s="882"/>
      <c r="L811" s="882"/>
    </row>
    <row r="812" spans="1:12" ht="13.5" thickBot="1" x14ac:dyDescent="0.25">
      <c r="A812" s="1048" t="s">
        <v>54</v>
      </c>
      <c r="B812" s="1049"/>
      <c r="C812" s="436">
        <v>1</v>
      </c>
      <c r="D812" s="884">
        <v>2</v>
      </c>
      <c r="E812" s="884">
        <v>3</v>
      </c>
      <c r="F812" s="884">
        <v>4</v>
      </c>
      <c r="G812" s="884">
        <v>5</v>
      </c>
      <c r="H812" s="885">
        <v>6</v>
      </c>
      <c r="I812" s="889"/>
      <c r="J812" s="229"/>
      <c r="K812" s="277"/>
      <c r="L812" s="353"/>
    </row>
    <row r="813" spans="1:12" x14ac:dyDescent="0.2">
      <c r="A813" s="1050" t="s">
        <v>3</v>
      </c>
      <c r="B813" s="1051"/>
      <c r="C813" s="856">
        <v>4345</v>
      </c>
      <c r="D813" s="718">
        <v>4345</v>
      </c>
      <c r="E813" s="718">
        <v>4345</v>
      </c>
      <c r="F813" s="718">
        <v>4345</v>
      </c>
      <c r="G813" s="718">
        <v>4345</v>
      </c>
      <c r="H813" s="738">
        <v>4345</v>
      </c>
      <c r="I813" s="736">
        <v>4345</v>
      </c>
      <c r="J813" s="215">
        <f>I813-I797</f>
        <v>20</v>
      </c>
      <c r="K813" s="277"/>
      <c r="L813" s="353"/>
    </row>
    <row r="814" spans="1:12" x14ac:dyDescent="0.2">
      <c r="A814" s="1050" t="s">
        <v>4</v>
      </c>
      <c r="B814" s="1051"/>
      <c r="C814" s="873"/>
      <c r="D814" s="874"/>
      <c r="E814" s="874"/>
      <c r="F814" s="874"/>
      <c r="G814" s="874"/>
      <c r="H814" s="875"/>
      <c r="I814" s="876"/>
      <c r="J814" s="215"/>
      <c r="K814" s="277"/>
      <c r="L814" s="353"/>
    </row>
    <row r="815" spans="1:12" x14ac:dyDescent="0.2">
      <c r="A815" s="1050" t="s">
        <v>266</v>
      </c>
      <c r="B815" s="1051"/>
      <c r="C815" s="873"/>
      <c r="D815" s="874"/>
      <c r="E815" s="874"/>
      <c r="F815" s="874"/>
      <c r="G815" s="874"/>
      <c r="H815" s="875"/>
      <c r="I815" s="876"/>
      <c r="J815" s="215"/>
      <c r="K815" s="277"/>
      <c r="L815" s="353"/>
    </row>
    <row r="816" spans="1:12" x14ac:dyDescent="0.2">
      <c r="A816" s="1044" t="s">
        <v>6</v>
      </c>
      <c r="B816" s="1045"/>
      <c r="C816" s="431"/>
      <c r="D816" s="243"/>
      <c r="E816" s="243"/>
      <c r="F816" s="243"/>
      <c r="G816" s="243"/>
      <c r="H816" s="244"/>
      <c r="I816" s="366"/>
      <c r="J816" s="406"/>
      <c r="K816" s="399"/>
      <c r="L816" s="399"/>
    </row>
    <row r="817" spans="1:12" x14ac:dyDescent="0.2">
      <c r="A817" s="1042" t="s">
        <v>7</v>
      </c>
      <c r="B817" s="1043"/>
      <c r="C817" s="898"/>
      <c r="D817" s="899"/>
      <c r="E817" s="899"/>
      <c r="F817" s="899"/>
      <c r="G817" s="899"/>
      <c r="H817" s="900"/>
      <c r="I817" s="901"/>
      <c r="J817" s="554"/>
      <c r="K817" s="399"/>
      <c r="L817" s="399"/>
    </row>
    <row r="818" spans="1:12" ht="13.5" thickBot="1" x14ac:dyDescent="0.25">
      <c r="A818" s="1042" t="s">
        <v>8</v>
      </c>
      <c r="B818" s="1043"/>
      <c r="C818" s="800"/>
      <c r="D818" s="680"/>
      <c r="E818" s="680"/>
      <c r="F818" s="680"/>
      <c r="G818" s="680"/>
      <c r="H818" s="681"/>
      <c r="I818" s="409"/>
      <c r="J818" s="882"/>
      <c r="K818" s="382"/>
      <c r="L818" s="882"/>
    </row>
    <row r="819" spans="1:12" ht="13.5" thickBot="1" x14ac:dyDescent="0.25">
      <c r="A819" s="1044" t="s">
        <v>1</v>
      </c>
      <c r="B819" s="1045"/>
      <c r="C819" s="801">
        <f t="shared" ref="C819:I819" si="179">C816/C813*100-100</f>
        <v>-100</v>
      </c>
      <c r="D819" s="691">
        <f t="shared" si="179"/>
        <v>-100</v>
      </c>
      <c r="E819" s="691">
        <f t="shared" si="179"/>
        <v>-100</v>
      </c>
      <c r="F819" s="691">
        <f t="shared" si="179"/>
        <v>-100</v>
      </c>
      <c r="G819" s="691">
        <f t="shared" si="179"/>
        <v>-100</v>
      </c>
      <c r="H819" s="691">
        <f t="shared" si="179"/>
        <v>-100</v>
      </c>
      <c r="I819" s="733">
        <f t="shared" si="179"/>
        <v>-100</v>
      </c>
      <c r="J819" s="528"/>
      <c r="K819" s="882"/>
      <c r="L819" s="882"/>
    </row>
    <row r="820" spans="1:12" ht="13.5" thickBot="1" x14ac:dyDescent="0.25">
      <c r="A820" s="1042" t="s">
        <v>27</v>
      </c>
      <c r="B820" s="1043"/>
      <c r="C820" s="520">
        <f>C816-C784</f>
        <v>0</v>
      </c>
      <c r="D820" s="520">
        <f t="shared" ref="D820:I820" si="180">D816-D784</f>
        <v>0</v>
      </c>
      <c r="E820" s="520">
        <f t="shared" si="180"/>
        <v>0</v>
      </c>
      <c r="F820" s="520">
        <f t="shared" si="180"/>
        <v>0</v>
      </c>
      <c r="G820" s="520">
        <f t="shared" si="180"/>
        <v>0</v>
      </c>
      <c r="H820" s="520">
        <f t="shared" si="180"/>
        <v>0</v>
      </c>
      <c r="I820" s="520">
        <f t="shared" si="180"/>
        <v>0</v>
      </c>
      <c r="J820" s="265" t="s">
        <v>56</v>
      </c>
      <c r="K820" s="290">
        <v>14</v>
      </c>
      <c r="L820" s="266">
        <f>K820/I805</f>
        <v>5.50314465408805E-3</v>
      </c>
    </row>
    <row r="821" spans="1:12" x14ac:dyDescent="0.2">
      <c r="A821" s="1042" t="s">
        <v>51</v>
      </c>
      <c r="B821" s="1043"/>
      <c r="C821" s="722">
        <v>461</v>
      </c>
      <c r="D821" s="720">
        <v>492</v>
      </c>
      <c r="E821" s="720">
        <v>114</v>
      </c>
      <c r="F821" s="720">
        <v>486</v>
      </c>
      <c r="G821" s="720">
        <v>484</v>
      </c>
      <c r="H821" s="721">
        <v>490</v>
      </c>
      <c r="I821" s="371">
        <f>SUM(C821:H821)</f>
        <v>2527</v>
      </c>
      <c r="J821" s="882" t="s">
        <v>57</v>
      </c>
      <c r="K821" s="882">
        <v>155.27000000000001</v>
      </c>
      <c r="L821" s="882"/>
    </row>
    <row r="822" spans="1:12" x14ac:dyDescent="0.2">
      <c r="A822" s="1042" t="s">
        <v>28</v>
      </c>
      <c r="B822" s="1043"/>
      <c r="C822" s="373"/>
      <c r="D822" s="887"/>
      <c r="E822" s="887"/>
      <c r="F822" s="887"/>
      <c r="G822" s="887"/>
      <c r="H822" s="888"/>
      <c r="I822" s="749" t="e">
        <f>AVERAGE(C822:H822)</f>
        <v>#DIV/0!</v>
      </c>
      <c r="J822" s="882" t="s">
        <v>26</v>
      </c>
      <c r="K822" s="215">
        <f>K821-K805</f>
        <v>-0.28000000000000114</v>
      </c>
      <c r="L822" s="228"/>
    </row>
    <row r="823" spans="1:12" ht="13.5" thickBot="1" x14ac:dyDescent="0.25">
      <c r="A823" s="1046" t="s">
        <v>26</v>
      </c>
      <c r="B823" s="1047"/>
      <c r="C823" s="520">
        <f>(C822-C806)</f>
        <v>-155.1</v>
      </c>
      <c r="D823" s="221">
        <f t="shared" ref="D823:H823" si="181">(D822-D806)</f>
        <v>-155.1</v>
      </c>
      <c r="E823" s="221">
        <f t="shared" si="181"/>
        <v>-155.1</v>
      </c>
      <c r="F823" s="221">
        <f t="shared" si="181"/>
        <v>-155.1</v>
      </c>
      <c r="G823" s="221">
        <f t="shared" si="181"/>
        <v>-155.1</v>
      </c>
      <c r="H823" s="226">
        <f t="shared" si="181"/>
        <v>-155.1</v>
      </c>
      <c r="I823" s="333"/>
      <c r="J823" s="882"/>
      <c r="K823" s="882"/>
      <c r="L823" s="882"/>
    </row>
  </sheetData>
  <mergeCells count="198">
    <mergeCell ref="N413:S413"/>
    <mergeCell ref="C595:H595"/>
    <mergeCell ref="C553:H553"/>
    <mergeCell ref="I553:I554"/>
    <mergeCell ref="C539:H539"/>
    <mergeCell ref="I539:I540"/>
    <mergeCell ref="C693:H693"/>
    <mergeCell ref="I693:I694"/>
    <mergeCell ref="C679:H679"/>
    <mergeCell ref="I679:I680"/>
    <mergeCell ref="C637:H637"/>
    <mergeCell ref="I637:I638"/>
    <mergeCell ref="C651:H651"/>
    <mergeCell ref="I651:I652"/>
    <mergeCell ref="C581:H581"/>
    <mergeCell ref="I581:I582"/>
    <mergeCell ref="C567:H567"/>
    <mergeCell ref="I567:I568"/>
    <mergeCell ref="C497:H497"/>
    <mergeCell ref="I497:I498"/>
    <mergeCell ref="I595:I596"/>
    <mergeCell ref="C483:H483"/>
    <mergeCell ref="C370:C373"/>
    <mergeCell ref="H370:H373"/>
    <mergeCell ref="I370:I373"/>
    <mergeCell ref="J370:J373"/>
    <mergeCell ref="K370:K373"/>
    <mergeCell ref="C455:H455"/>
    <mergeCell ref="K374:K377"/>
    <mergeCell ref="C399:H399"/>
    <mergeCell ref="C374:C377"/>
    <mergeCell ref="H374:H377"/>
    <mergeCell ref="I374:I377"/>
    <mergeCell ref="J374:J377"/>
    <mergeCell ref="I427:I428"/>
    <mergeCell ref="I399:I400"/>
    <mergeCell ref="I441:I442"/>
    <mergeCell ref="C427:H427"/>
    <mergeCell ref="I455:I456"/>
    <mergeCell ref="C441:H441"/>
    <mergeCell ref="T413:T414"/>
    <mergeCell ref="C413:H413"/>
    <mergeCell ref="I413:I414"/>
    <mergeCell ref="C358:C361"/>
    <mergeCell ref="H358:H361"/>
    <mergeCell ref="I358:I361"/>
    <mergeCell ref="J358:J361"/>
    <mergeCell ref="K358:K361"/>
    <mergeCell ref="L358:L361"/>
    <mergeCell ref="C362:C365"/>
    <mergeCell ref="H362:H365"/>
    <mergeCell ref="I362:I365"/>
    <mergeCell ref="J362:J365"/>
    <mergeCell ref="K362:K365"/>
    <mergeCell ref="C366:C369"/>
    <mergeCell ref="H366:H369"/>
    <mergeCell ref="C378:C381"/>
    <mergeCell ref="H378:H381"/>
    <mergeCell ref="I378:I381"/>
    <mergeCell ref="J378:J381"/>
    <mergeCell ref="K378:K381"/>
    <mergeCell ref="L370:L373"/>
    <mergeCell ref="M370:M373"/>
    <mergeCell ref="K366:K369"/>
    <mergeCell ref="J227:J229"/>
    <mergeCell ref="C212:I212"/>
    <mergeCell ref="L362:L365"/>
    <mergeCell ref="V270:V272"/>
    <mergeCell ref="C270:I270"/>
    <mergeCell ref="J270:J272"/>
    <mergeCell ref="C284:I284"/>
    <mergeCell ref="J284:J286"/>
    <mergeCell ref="O270:U270"/>
    <mergeCell ref="C312:I312"/>
    <mergeCell ref="J312:J314"/>
    <mergeCell ref="C298:I298"/>
    <mergeCell ref="J298:J300"/>
    <mergeCell ref="Q358:R358"/>
    <mergeCell ref="Q359:R362"/>
    <mergeCell ref="Q363:R363"/>
    <mergeCell ref="J326:J328"/>
    <mergeCell ref="C356:L356"/>
    <mergeCell ref="J340:J342"/>
    <mergeCell ref="C326:I326"/>
    <mergeCell ref="M358:M361"/>
    <mergeCell ref="C340:I340"/>
    <mergeCell ref="M362:M365"/>
    <mergeCell ref="J182:J184"/>
    <mergeCell ref="I366:I369"/>
    <mergeCell ref="J366:J369"/>
    <mergeCell ref="C386:H386"/>
    <mergeCell ref="C8:H8"/>
    <mergeCell ref="C22:H22"/>
    <mergeCell ref="C36:H36"/>
    <mergeCell ref="C152:I152"/>
    <mergeCell ref="C137:I137"/>
    <mergeCell ref="C51:I51"/>
    <mergeCell ref="C122:I122"/>
    <mergeCell ref="J122:J124"/>
    <mergeCell ref="C65:I65"/>
    <mergeCell ref="C167:I167"/>
    <mergeCell ref="C197:I197"/>
    <mergeCell ref="J197:J199"/>
    <mergeCell ref="J152:J154"/>
    <mergeCell ref="J137:J139"/>
    <mergeCell ref="C256:I256"/>
    <mergeCell ref="J256:J258"/>
    <mergeCell ref="C242:I242"/>
    <mergeCell ref="J242:J244"/>
    <mergeCell ref="C227:I227"/>
    <mergeCell ref="J212:J214"/>
    <mergeCell ref="C182:I182"/>
    <mergeCell ref="C525:H525"/>
    <mergeCell ref="I525:I526"/>
    <mergeCell ref="N36:Q36"/>
    <mergeCell ref="N37:Q37"/>
    <mergeCell ref="L378:L381"/>
    <mergeCell ref="M378:M381"/>
    <mergeCell ref="L374:L377"/>
    <mergeCell ref="M374:M377"/>
    <mergeCell ref="L70:Q71"/>
    <mergeCell ref="L56:Q57"/>
    <mergeCell ref="C107:I107"/>
    <mergeCell ref="J107:J109"/>
    <mergeCell ref="C93:I93"/>
    <mergeCell ref="J93:J95"/>
    <mergeCell ref="C79:I79"/>
    <mergeCell ref="L366:L369"/>
    <mergeCell ref="M366:M369"/>
    <mergeCell ref="J167:J169"/>
    <mergeCell ref="I386:I387"/>
    <mergeCell ref="C469:H469"/>
    <mergeCell ref="I469:I470"/>
    <mergeCell ref="C511:H511"/>
    <mergeCell ref="I511:I512"/>
    <mergeCell ref="C779:H779"/>
    <mergeCell ref="C763:H763"/>
    <mergeCell ref="I483:I484"/>
    <mergeCell ref="C721:H721"/>
    <mergeCell ref="C707:H707"/>
    <mergeCell ref="C665:H665"/>
    <mergeCell ref="I665:I666"/>
    <mergeCell ref="C623:H623"/>
    <mergeCell ref="I623:I624"/>
    <mergeCell ref="C609:H609"/>
    <mergeCell ref="I609:I610"/>
    <mergeCell ref="C749:H749"/>
    <mergeCell ref="C735:H735"/>
    <mergeCell ref="A789:B789"/>
    <mergeCell ref="A790:B790"/>
    <mergeCell ref="A791:B791"/>
    <mergeCell ref="A764:B764"/>
    <mergeCell ref="A765:B765"/>
    <mergeCell ref="A766:B766"/>
    <mergeCell ref="A767:B767"/>
    <mergeCell ref="A768:B768"/>
    <mergeCell ref="A769:B769"/>
    <mergeCell ref="A770:B770"/>
    <mergeCell ref="A771:B771"/>
    <mergeCell ref="A772:B772"/>
    <mergeCell ref="A773:B773"/>
    <mergeCell ref="A774:B774"/>
    <mergeCell ref="A775:B775"/>
    <mergeCell ref="A780:B780"/>
    <mergeCell ref="A781:B781"/>
    <mergeCell ref="A782:B782"/>
    <mergeCell ref="A783:B783"/>
    <mergeCell ref="A784:B784"/>
    <mergeCell ref="A785:B785"/>
    <mergeCell ref="A786:B786"/>
    <mergeCell ref="A787:B787"/>
    <mergeCell ref="A788:B788"/>
    <mergeCell ref="A804:B804"/>
    <mergeCell ref="A805:B805"/>
    <mergeCell ref="A806:B806"/>
    <mergeCell ref="A807:B807"/>
    <mergeCell ref="C795:H795"/>
    <mergeCell ref="A796:B796"/>
    <mergeCell ref="A797:B797"/>
    <mergeCell ref="A798:B798"/>
    <mergeCell ref="A799:B799"/>
    <mergeCell ref="A800:B800"/>
    <mergeCell ref="A801:B801"/>
    <mergeCell ref="A802:B802"/>
    <mergeCell ref="A803:B803"/>
    <mergeCell ref="A820:B820"/>
    <mergeCell ref="A821:B821"/>
    <mergeCell ref="A822:B822"/>
    <mergeCell ref="A823:B823"/>
    <mergeCell ref="C811:H811"/>
    <mergeCell ref="A812:B812"/>
    <mergeCell ref="A813:B813"/>
    <mergeCell ref="A814:B814"/>
    <mergeCell ref="A815:B815"/>
    <mergeCell ref="A816:B816"/>
    <mergeCell ref="A817:B817"/>
    <mergeCell ref="A818:B818"/>
    <mergeCell ref="A819:B819"/>
  </mergeCells>
  <conditionalFormatting sqref="C389:H38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2:H4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6:H4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4:H44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8:H45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2:H47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6:H4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0:H5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4:H51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8:H5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2:H5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6:H5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0:H57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4:H5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8:H59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6:H6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0:H6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4:H6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8:H66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2:H68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0:H7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4:H7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8:H7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2:H7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6:I31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0:I33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4:I34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6:S4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8:H7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4:H7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0:H8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6:H8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P718"/>
  <sheetViews>
    <sheetView showGridLines="0" tabSelected="1" topLeftCell="A693" zoomScale="70" zoomScaleNormal="70" workbookViewId="0">
      <selection activeCell="C712" sqref="C712:I713"/>
    </sheetView>
  </sheetViews>
  <sheetFormatPr baseColWidth="10" defaultColWidth="11.42578125" defaultRowHeight="12.75" x14ac:dyDescent="0.2"/>
  <cols>
    <col min="1" max="1" width="16.28515625" style="200" bestFit="1" customWidth="1"/>
    <col min="2" max="2" width="4.28515625" style="813" bestFit="1" customWidth="1"/>
    <col min="3" max="5" width="9" style="200" customWidth="1"/>
    <col min="6" max="6" width="10.140625" style="200" customWidth="1"/>
    <col min="7" max="7" width="10.140625" style="200" bestFit="1" customWidth="1"/>
    <col min="8" max="8" width="9.140625" style="200" bestFit="1" customWidth="1"/>
    <col min="9" max="9" width="13" style="200" bestFit="1" customWidth="1"/>
    <col min="10" max="10" width="13" style="200" customWidth="1"/>
    <col min="11" max="11" width="13.42578125" style="200" customWidth="1"/>
    <col min="12" max="12" width="11.140625" style="200" bestFit="1" customWidth="1"/>
    <col min="13" max="16" width="11.42578125" style="200"/>
    <col min="17" max="17" width="16.28515625" style="200" bestFit="1" customWidth="1"/>
    <col min="18" max="16384" width="11.42578125" style="200"/>
  </cols>
  <sheetData>
    <row r="1" spans="1:12" x14ac:dyDescent="0.2">
      <c r="A1" s="200" t="s">
        <v>58</v>
      </c>
    </row>
    <row r="2" spans="1:12" x14ac:dyDescent="0.2">
      <c r="A2" s="200" t="s">
        <v>59</v>
      </c>
      <c r="C2" s="227">
        <v>38.804878048780488</v>
      </c>
    </row>
    <row r="3" spans="1:12" x14ac:dyDescent="0.2">
      <c r="A3" s="200" t="s">
        <v>7</v>
      </c>
      <c r="C3" s="227">
        <v>64.179104477611943</v>
      </c>
    </row>
    <row r="4" spans="1:12" x14ac:dyDescent="0.2">
      <c r="A4" s="200" t="s">
        <v>60</v>
      </c>
      <c r="C4" s="200">
        <v>3452</v>
      </c>
    </row>
    <row r="6" spans="1:12" x14ac:dyDescent="0.2">
      <c r="A6" s="229" t="s">
        <v>61</v>
      </c>
      <c r="B6" s="229"/>
      <c r="C6" s="227">
        <v>38.804878048780488</v>
      </c>
      <c r="D6" s="227">
        <v>38.804878048780488</v>
      </c>
      <c r="E6" s="227">
        <v>38.804878048780488</v>
      </c>
      <c r="F6" s="227">
        <v>38.804878048780488</v>
      </c>
      <c r="G6" s="227">
        <v>38.804878048780488</v>
      </c>
      <c r="H6" s="227">
        <v>38.804878048780488</v>
      </c>
      <c r="I6" s="227">
        <v>38.804878048780488</v>
      </c>
    </row>
    <row r="7" spans="1:12" ht="13.5" thickBot="1" x14ac:dyDescent="0.25">
      <c r="A7" s="229" t="s">
        <v>62</v>
      </c>
      <c r="B7" s="229"/>
      <c r="C7" s="200">
        <v>30.95</v>
      </c>
      <c r="D7" s="200">
        <v>30.95</v>
      </c>
      <c r="E7" s="200">
        <v>30.95</v>
      </c>
      <c r="F7" s="200">
        <v>30.95</v>
      </c>
      <c r="G7" s="200">
        <v>30.95</v>
      </c>
      <c r="H7" s="200">
        <v>30.95</v>
      </c>
    </row>
    <row r="8" spans="1:12" ht="13.5" thickBot="1" x14ac:dyDescent="0.25">
      <c r="A8" s="272" t="s">
        <v>49</v>
      </c>
      <c r="B8" s="230"/>
      <c r="C8" s="986" t="s">
        <v>53</v>
      </c>
      <c r="D8" s="987"/>
      <c r="E8" s="987"/>
      <c r="F8" s="987"/>
      <c r="G8" s="987"/>
      <c r="H8" s="987"/>
      <c r="I8" s="293" t="s">
        <v>0</v>
      </c>
    </row>
    <row r="9" spans="1:12" ht="13.5" thickBot="1" x14ac:dyDescent="0.25">
      <c r="A9" s="231" t="s">
        <v>2</v>
      </c>
      <c r="B9" s="830"/>
      <c r="C9" s="295">
        <v>1</v>
      </c>
      <c r="D9" s="225">
        <v>2</v>
      </c>
      <c r="E9" s="225">
        <v>3</v>
      </c>
      <c r="F9" s="225">
        <v>4</v>
      </c>
      <c r="G9" s="225">
        <v>5</v>
      </c>
      <c r="H9" s="342">
        <v>6</v>
      </c>
      <c r="I9" s="349">
        <v>335</v>
      </c>
    </row>
    <row r="10" spans="1:12" x14ac:dyDescent="0.2">
      <c r="A10" s="236" t="s">
        <v>3</v>
      </c>
      <c r="B10" s="831"/>
      <c r="C10" s="296">
        <v>140</v>
      </c>
      <c r="D10" s="297">
        <v>140</v>
      </c>
      <c r="E10" s="298">
        <v>140</v>
      </c>
      <c r="F10" s="298">
        <v>140</v>
      </c>
      <c r="G10" s="298">
        <v>140</v>
      </c>
      <c r="H10" s="344">
        <v>140</v>
      </c>
      <c r="I10" s="350">
        <v>140</v>
      </c>
    </row>
    <row r="11" spans="1:12" x14ac:dyDescent="0.2">
      <c r="A11" s="241" t="s">
        <v>6</v>
      </c>
      <c r="B11" s="832"/>
      <c r="C11" s="300">
        <v>164.35593220338984</v>
      </c>
      <c r="D11" s="301">
        <v>170.47368421052633</v>
      </c>
      <c r="E11" s="301">
        <v>167.46296296296296</v>
      </c>
      <c r="F11" s="301">
        <v>163.15789473684211</v>
      </c>
      <c r="G11" s="301">
        <v>154.72727272727272</v>
      </c>
      <c r="H11" s="345">
        <v>172.15094339622641</v>
      </c>
      <c r="I11" s="317">
        <v>165.3462686567164</v>
      </c>
    </row>
    <row r="12" spans="1:12" x14ac:dyDescent="0.2">
      <c r="A12" s="231" t="s">
        <v>7</v>
      </c>
      <c r="B12" s="829"/>
      <c r="C12" s="302">
        <v>66.101694915254242</v>
      </c>
      <c r="D12" s="303">
        <v>56.140350877192979</v>
      </c>
      <c r="E12" s="304">
        <v>59.25925925925926</v>
      </c>
      <c r="F12" s="304">
        <v>64.912280701754383</v>
      </c>
      <c r="G12" s="304">
        <v>78.181818181818187</v>
      </c>
      <c r="H12" s="346">
        <v>77.35849056603773</v>
      </c>
      <c r="I12" s="248">
        <v>64.179104477611943</v>
      </c>
    </row>
    <row r="13" spans="1:12" x14ac:dyDescent="0.2">
      <c r="A13" s="231" t="s">
        <v>8</v>
      </c>
      <c r="B13" s="829"/>
      <c r="C13" s="249">
        <v>0.12861462411387706</v>
      </c>
      <c r="D13" s="250">
        <v>0.10601667846077001</v>
      </c>
      <c r="E13" s="305">
        <v>0.10632342244309383</v>
      </c>
      <c r="F13" s="305">
        <v>0.10439127016924173</v>
      </c>
      <c r="G13" s="305">
        <v>7.9799645827542925E-2</v>
      </c>
      <c r="H13" s="347">
        <v>8.5539250405308895E-2</v>
      </c>
      <c r="I13" s="252">
        <v>0.10921384237861133</v>
      </c>
    </row>
    <row r="14" spans="1:12" x14ac:dyDescent="0.2">
      <c r="A14" s="241" t="s">
        <v>1</v>
      </c>
      <c r="B14" s="832"/>
      <c r="C14" s="253">
        <f t="shared" ref="C14:I14" si="0">C11/C10*100-100</f>
        <v>17.397094430992752</v>
      </c>
      <c r="D14" s="254">
        <f t="shared" si="0"/>
        <v>21.766917293233107</v>
      </c>
      <c r="E14" s="254">
        <f t="shared" si="0"/>
        <v>19.616402116402128</v>
      </c>
      <c r="F14" s="254">
        <f t="shared" si="0"/>
        <v>16.541353383458656</v>
      </c>
      <c r="G14" s="254">
        <f t="shared" ref="G14:H14" si="1">G11/G10*100-100</f>
        <v>10.51948051948051</v>
      </c>
      <c r="H14" s="309">
        <f t="shared" si="1"/>
        <v>22.96495956873315</v>
      </c>
      <c r="I14" s="316">
        <f t="shared" si="0"/>
        <v>18.104477611940297</v>
      </c>
    </row>
    <row r="15" spans="1:12" ht="13.5" thickBot="1" x14ac:dyDescent="0.25">
      <c r="A15" s="231" t="s">
        <v>27</v>
      </c>
      <c r="B15" s="833"/>
      <c r="C15" s="220">
        <f t="shared" ref="C15:H15" si="2">C11-C6</f>
        <v>125.55105415460935</v>
      </c>
      <c r="D15" s="221">
        <f t="shared" si="2"/>
        <v>131.66880616174583</v>
      </c>
      <c r="E15" s="221">
        <f t="shared" si="2"/>
        <v>128.65808491418247</v>
      </c>
      <c r="F15" s="221">
        <f t="shared" si="2"/>
        <v>124.35301668806162</v>
      </c>
      <c r="G15" s="221">
        <f t="shared" si="2"/>
        <v>115.92239467849222</v>
      </c>
      <c r="H15" s="323">
        <f t="shared" si="2"/>
        <v>133.34606534744591</v>
      </c>
      <c r="I15" s="288">
        <f>I11-I6</f>
        <v>126.54139060793591</v>
      </c>
    </row>
    <row r="16" spans="1:12" x14ac:dyDescent="0.2">
      <c r="A16" s="267" t="s">
        <v>52</v>
      </c>
      <c r="B16" s="835"/>
      <c r="C16" s="261">
        <v>553</v>
      </c>
      <c r="D16" s="262">
        <v>533</v>
      </c>
      <c r="E16" s="262">
        <v>527</v>
      </c>
      <c r="F16" s="262">
        <v>566</v>
      </c>
      <c r="G16" s="262">
        <v>532</v>
      </c>
      <c r="H16" s="263">
        <v>520</v>
      </c>
      <c r="I16" s="341">
        <f>SUM(C16:H16)</f>
        <v>3231</v>
      </c>
      <c r="J16" s="200" t="s">
        <v>56</v>
      </c>
      <c r="K16" s="265">
        <f>C4-I16</f>
        <v>221</v>
      </c>
      <c r="L16" s="306">
        <f>K16/C4</f>
        <v>6.4020857473928161E-2</v>
      </c>
    </row>
    <row r="17" spans="1:12" x14ac:dyDescent="0.2">
      <c r="A17" s="267" t="s">
        <v>28</v>
      </c>
      <c r="B17" s="835"/>
      <c r="C17" s="218">
        <v>65</v>
      </c>
      <c r="D17" s="269">
        <v>65</v>
      </c>
      <c r="E17" s="269">
        <v>65</v>
      </c>
      <c r="F17" s="269">
        <v>65</v>
      </c>
      <c r="G17" s="269">
        <v>65</v>
      </c>
      <c r="H17" s="219">
        <v>65</v>
      </c>
      <c r="I17" s="331"/>
      <c r="J17" s="200" t="s">
        <v>57</v>
      </c>
      <c r="K17" s="200">
        <v>30.95</v>
      </c>
    </row>
    <row r="18" spans="1:12" ht="13.5" thickBot="1" x14ac:dyDescent="0.25">
      <c r="A18" s="268" t="s">
        <v>26</v>
      </c>
      <c r="B18" s="836"/>
      <c r="C18" s="216">
        <f>C17-C7</f>
        <v>34.049999999999997</v>
      </c>
      <c r="D18" s="217">
        <f>D17-D7</f>
        <v>34.049999999999997</v>
      </c>
      <c r="E18" s="217">
        <f>E17-E7</f>
        <v>34.049999999999997</v>
      </c>
      <c r="F18" s="217">
        <f>F17-F7</f>
        <v>34.049999999999997</v>
      </c>
      <c r="G18" s="217">
        <f t="shared" ref="G18:H18" si="3">G17-G7</f>
        <v>34.049999999999997</v>
      </c>
      <c r="H18" s="322">
        <f t="shared" si="3"/>
        <v>34.049999999999997</v>
      </c>
      <c r="I18" s="333"/>
      <c r="J18" s="200" t="s">
        <v>26</v>
      </c>
    </row>
    <row r="19" spans="1:12" x14ac:dyDescent="0.2">
      <c r="C19" s="200">
        <v>65</v>
      </c>
      <c r="D19" s="200">
        <v>65</v>
      </c>
      <c r="E19" s="200">
        <v>65</v>
      </c>
      <c r="F19" s="200">
        <v>65</v>
      </c>
      <c r="G19" s="200">
        <v>65</v>
      </c>
      <c r="H19" s="200">
        <v>65</v>
      </c>
    </row>
    <row r="20" spans="1:12" ht="13.5" thickBot="1" x14ac:dyDescent="0.25"/>
    <row r="21" spans="1:12" ht="13.5" thickBot="1" x14ac:dyDescent="0.25">
      <c r="A21" s="272" t="s">
        <v>64</v>
      </c>
      <c r="B21" s="230"/>
      <c r="C21" s="986" t="s">
        <v>53</v>
      </c>
      <c r="D21" s="987"/>
      <c r="E21" s="987"/>
      <c r="F21" s="987"/>
      <c r="G21" s="987"/>
      <c r="H21" s="987"/>
      <c r="I21" s="293" t="s">
        <v>0</v>
      </c>
    </row>
    <row r="22" spans="1:12" ht="13.5" thickBot="1" x14ac:dyDescent="0.25">
      <c r="A22" s="231" t="s">
        <v>2</v>
      </c>
      <c r="B22" s="830"/>
      <c r="C22" s="295">
        <v>1</v>
      </c>
      <c r="D22" s="225">
        <v>2</v>
      </c>
      <c r="E22" s="225">
        <v>3</v>
      </c>
      <c r="F22" s="225">
        <v>4</v>
      </c>
      <c r="G22" s="225">
        <v>5</v>
      </c>
      <c r="H22" s="342">
        <v>6</v>
      </c>
      <c r="I22" s="349">
        <v>321</v>
      </c>
    </row>
    <row r="23" spans="1:12" x14ac:dyDescent="0.2">
      <c r="A23" s="236" t="s">
        <v>3</v>
      </c>
      <c r="B23" s="831"/>
      <c r="C23" s="296">
        <v>300</v>
      </c>
      <c r="D23" s="297">
        <v>300</v>
      </c>
      <c r="E23" s="298">
        <v>300</v>
      </c>
      <c r="F23" s="298">
        <v>300</v>
      </c>
      <c r="G23" s="298">
        <v>300</v>
      </c>
      <c r="H23" s="344">
        <v>300</v>
      </c>
      <c r="I23" s="350">
        <v>300</v>
      </c>
    </row>
    <row r="24" spans="1:12" x14ac:dyDescent="0.2">
      <c r="A24" s="241" t="s">
        <v>6</v>
      </c>
      <c r="B24" s="832"/>
      <c r="C24" s="300">
        <v>420</v>
      </c>
      <c r="D24" s="301">
        <v>395</v>
      </c>
      <c r="E24" s="301">
        <v>401</v>
      </c>
      <c r="F24" s="301">
        <v>456</v>
      </c>
      <c r="G24" s="301">
        <v>427</v>
      </c>
      <c r="H24" s="345">
        <v>433</v>
      </c>
      <c r="I24" s="317">
        <v>422</v>
      </c>
    </row>
    <row r="25" spans="1:12" x14ac:dyDescent="0.2">
      <c r="A25" s="231" t="s">
        <v>7</v>
      </c>
      <c r="B25" s="829"/>
      <c r="C25" s="302">
        <v>70.900000000000006</v>
      </c>
      <c r="D25" s="303">
        <v>64.2</v>
      </c>
      <c r="E25" s="304">
        <v>59.6</v>
      </c>
      <c r="F25" s="304">
        <v>71.2</v>
      </c>
      <c r="G25" s="304">
        <v>66.099999999999994</v>
      </c>
      <c r="H25" s="346">
        <v>79.2</v>
      </c>
      <c r="I25" s="248">
        <v>60.4</v>
      </c>
    </row>
    <row r="26" spans="1:12" x14ac:dyDescent="0.2">
      <c r="A26" s="231" t="s">
        <v>8</v>
      </c>
      <c r="B26" s="829"/>
      <c r="C26" s="249">
        <v>0.10100000000000001</v>
      </c>
      <c r="D26" s="250">
        <v>0.127</v>
      </c>
      <c r="E26" s="305">
        <v>0.111</v>
      </c>
      <c r="F26" s="305">
        <v>8.6999999999999994E-2</v>
      </c>
      <c r="G26" s="305">
        <v>9.7000000000000003E-2</v>
      </c>
      <c r="H26" s="347">
        <v>8.5999999999999993E-2</v>
      </c>
      <c r="I26" s="252">
        <v>0.111</v>
      </c>
    </row>
    <row r="27" spans="1:12" x14ac:dyDescent="0.2">
      <c r="A27" s="241" t="s">
        <v>1</v>
      </c>
      <c r="B27" s="832"/>
      <c r="C27" s="253">
        <f t="shared" ref="C27:I27" si="4">C24/C23*100-100</f>
        <v>40</v>
      </c>
      <c r="D27" s="254">
        <f t="shared" si="4"/>
        <v>31.666666666666657</v>
      </c>
      <c r="E27" s="254">
        <f t="shared" si="4"/>
        <v>33.666666666666657</v>
      </c>
      <c r="F27" s="254">
        <f t="shared" si="4"/>
        <v>52</v>
      </c>
      <c r="G27" s="254">
        <f t="shared" si="4"/>
        <v>42.333333333333343</v>
      </c>
      <c r="H27" s="309">
        <f t="shared" si="4"/>
        <v>44.333333333333343</v>
      </c>
      <c r="I27" s="316">
        <f t="shared" si="4"/>
        <v>40.666666666666686</v>
      </c>
    </row>
    <row r="28" spans="1:12" ht="13.5" thickBot="1" x14ac:dyDescent="0.25">
      <c r="A28" s="231" t="s">
        <v>27</v>
      </c>
      <c r="B28" s="833"/>
      <c r="C28" s="220">
        <f>C24-C11</f>
        <v>255.64406779661016</v>
      </c>
      <c r="D28" s="221">
        <f t="shared" ref="D28:H28" si="5">D24-D11</f>
        <v>224.52631578947367</v>
      </c>
      <c r="E28" s="221">
        <f t="shared" si="5"/>
        <v>233.53703703703704</v>
      </c>
      <c r="F28" s="221">
        <f t="shared" si="5"/>
        <v>292.84210526315792</v>
      </c>
      <c r="G28" s="221">
        <f t="shared" si="5"/>
        <v>272.27272727272725</v>
      </c>
      <c r="H28" s="323">
        <f t="shared" si="5"/>
        <v>260.84905660377359</v>
      </c>
      <c r="I28" s="288">
        <f>I24-I11</f>
        <v>256.6537313432836</v>
      </c>
    </row>
    <row r="29" spans="1:12" x14ac:dyDescent="0.2">
      <c r="A29" s="267" t="s">
        <v>52</v>
      </c>
      <c r="B29" s="835"/>
      <c r="C29" s="261">
        <v>543</v>
      </c>
      <c r="D29" s="262">
        <v>527</v>
      </c>
      <c r="E29" s="262">
        <v>512</v>
      </c>
      <c r="F29" s="262">
        <v>563</v>
      </c>
      <c r="G29" s="262">
        <v>509</v>
      </c>
      <c r="H29" s="263">
        <v>505</v>
      </c>
      <c r="I29" s="341">
        <f>SUM(C29:H29)</f>
        <v>3159</v>
      </c>
      <c r="J29" s="200" t="s">
        <v>56</v>
      </c>
      <c r="K29" s="265">
        <f>I16-I29</f>
        <v>72</v>
      </c>
      <c r="L29" s="306">
        <f>K29/I16</f>
        <v>2.2284122562674095E-2</v>
      </c>
    </row>
    <row r="30" spans="1:12" x14ac:dyDescent="0.2">
      <c r="A30" s="267" t="s">
        <v>28</v>
      </c>
      <c r="B30" s="835"/>
      <c r="C30" s="218">
        <v>95</v>
      </c>
      <c r="D30" s="269">
        <v>95</v>
      </c>
      <c r="E30" s="269">
        <v>95</v>
      </c>
      <c r="F30" s="269">
        <v>95</v>
      </c>
      <c r="G30" s="269">
        <v>95</v>
      </c>
      <c r="H30" s="219">
        <v>95</v>
      </c>
      <c r="I30" s="331"/>
      <c r="J30" s="200" t="s">
        <v>57</v>
      </c>
      <c r="K30" s="200">
        <v>66.34</v>
      </c>
    </row>
    <row r="31" spans="1:12" ht="13.5" thickBot="1" x14ac:dyDescent="0.25">
      <c r="A31" s="268" t="s">
        <v>26</v>
      </c>
      <c r="B31" s="836"/>
      <c r="C31" s="216">
        <f t="shared" ref="C31:H31" si="6">C30-C17</f>
        <v>30</v>
      </c>
      <c r="D31" s="217">
        <f t="shared" si="6"/>
        <v>30</v>
      </c>
      <c r="E31" s="217">
        <f t="shared" si="6"/>
        <v>30</v>
      </c>
      <c r="F31" s="217">
        <f t="shared" si="6"/>
        <v>30</v>
      </c>
      <c r="G31" s="217">
        <f t="shared" si="6"/>
        <v>30</v>
      </c>
      <c r="H31" s="322">
        <f t="shared" si="6"/>
        <v>30</v>
      </c>
      <c r="I31" s="333"/>
      <c r="J31" s="200" t="s">
        <v>26</v>
      </c>
      <c r="K31" s="200">
        <f>K30-K17</f>
        <v>35.39</v>
      </c>
    </row>
    <row r="32" spans="1:12" x14ac:dyDescent="0.2">
      <c r="C32" s="200">
        <v>95</v>
      </c>
      <c r="D32" s="200">
        <v>95</v>
      </c>
      <c r="E32" s="200">
        <v>95</v>
      </c>
      <c r="F32" s="200">
        <v>95</v>
      </c>
      <c r="G32" s="200">
        <v>95</v>
      </c>
      <c r="H32" s="200">
        <v>95</v>
      </c>
    </row>
    <row r="33" spans="1:12" ht="13.5" thickBot="1" x14ac:dyDescent="0.25"/>
    <row r="34" spans="1:12" ht="13.5" thickBot="1" x14ac:dyDescent="0.25">
      <c r="A34" s="272" t="s">
        <v>66</v>
      </c>
      <c r="B34" s="230"/>
      <c r="C34" s="986" t="s">
        <v>53</v>
      </c>
      <c r="D34" s="987"/>
      <c r="E34" s="987"/>
      <c r="F34" s="987"/>
      <c r="G34" s="987"/>
      <c r="H34" s="987"/>
      <c r="I34" s="293" t="s">
        <v>0</v>
      </c>
    </row>
    <row r="35" spans="1:12" ht="13.5" thickBot="1" x14ac:dyDescent="0.25">
      <c r="A35" s="231" t="s">
        <v>2</v>
      </c>
      <c r="B35" s="830"/>
      <c r="C35" s="295">
        <v>1</v>
      </c>
      <c r="D35" s="225">
        <v>2</v>
      </c>
      <c r="E35" s="225">
        <v>3</v>
      </c>
      <c r="F35" s="225">
        <v>4</v>
      </c>
      <c r="G35" s="225">
        <v>5</v>
      </c>
      <c r="H35" s="342">
        <v>6</v>
      </c>
      <c r="I35" s="349">
        <v>363</v>
      </c>
    </row>
    <row r="36" spans="1:12" x14ac:dyDescent="0.2">
      <c r="A36" s="236" t="s">
        <v>3</v>
      </c>
      <c r="B36" s="831"/>
      <c r="C36" s="296">
        <v>490</v>
      </c>
      <c r="D36" s="297"/>
      <c r="E36" s="298"/>
      <c r="F36" s="298"/>
      <c r="G36" s="298"/>
      <c r="H36" s="344"/>
      <c r="I36" s="350">
        <v>490</v>
      </c>
    </row>
    <row r="37" spans="1:12" x14ac:dyDescent="0.2">
      <c r="A37" s="241" t="s">
        <v>6</v>
      </c>
      <c r="B37" s="832"/>
      <c r="C37" s="300">
        <v>849</v>
      </c>
      <c r="D37" s="301"/>
      <c r="E37" s="301"/>
      <c r="F37" s="301"/>
      <c r="G37" s="301"/>
      <c r="H37" s="345"/>
      <c r="I37" s="317">
        <v>849</v>
      </c>
    </row>
    <row r="38" spans="1:12" x14ac:dyDescent="0.2">
      <c r="A38" s="231" t="s">
        <v>7</v>
      </c>
      <c r="B38" s="829"/>
      <c r="C38" s="302">
        <v>73.3</v>
      </c>
      <c r="D38" s="303"/>
      <c r="E38" s="304"/>
      <c r="F38" s="304"/>
      <c r="G38" s="304"/>
      <c r="H38" s="346"/>
      <c r="I38" s="248"/>
    </row>
    <row r="39" spans="1:12" x14ac:dyDescent="0.2">
      <c r="A39" s="231" t="s">
        <v>8</v>
      </c>
      <c r="B39" s="829"/>
      <c r="C39" s="249">
        <v>9.5000000000000001E-2</v>
      </c>
      <c r="D39" s="250"/>
      <c r="E39" s="305"/>
      <c r="F39" s="305"/>
      <c r="G39" s="305"/>
      <c r="H39" s="347"/>
      <c r="I39" s="252"/>
    </row>
    <row r="40" spans="1:12" x14ac:dyDescent="0.2">
      <c r="A40" s="241" t="s">
        <v>1</v>
      </c>
      <c r="B40" s="832"/>
      <c r="C40" s="253">
        <f t="shared" ref="C40:I40" si="7">C37/C36*100-100</f>
        <v>73.265306122448976</v>
      </c>
      <c r="D40" s="254" t="e">
        <f t="shared" si="7"/>
        <v>#DIV/0!</v>
      </c>
      <c r="E40" s="254" t="e">
        <f t="shared" si="7"/>
        <v>#DIV/0!</v>
      </c>
      <c r="F40" s="254" t="e">
        <f t="shared" si="7"/>
        <v>#DIV/0!</v>
      </c>
      <c r="G40" s="254" t="e">
        <f t="shared" si="7"/>
        <v>#DIV/0!</v>
      </c>
      <c r="H40" s="309" t="e">
        <f t="shared" si="7"/>
        <v>#DIV/0!</v>
      </c>
      <c r="I40" s="316">
        <f t="shared" si="7"/>
        <v>73.265306122448976</v>
      </c>
    </row>
    <row r="41" spans="1:12" ht="13.5" thickBot="1" x14ac:dyDescent="0.25">
      <c r="A41" s="231" t="s">
        <v>27</v>
      </c>
      <c r="B41" s="833"/>
      <c r="C41" s="220">
        <f>C37-I24</f>
        <v>427</v>
      </c>
      <c r="D41" s="221">
        <f t="shared" ref="D41:H41" si="8">D37-D32</f>
        <v>-95</v>
      </c>
      <c r="E41" s="221">
        <f t="shared" si="8"/>
        <v>-95</v>
      </c>
      <c r="F41" s="221">
        <f t="shared" si="8"/>
        <v>-95</v>
      </c>
      <c r="G41" s="221">
        <f t="shared" si="8"/>
        <v>-95</v>
      </c>
      <c r="H41" s="323">
        <f t="shared" si="8"/>
        <v>-95</v>
      </c>
      <c r="I41" s="288">
        <f>I37-I24</f>
        <v>427</v>
      </c>
    </row>
    <row r="42" spans="1:12" x14ac:dyDescent="0.2">
      <c r="A42" s="267" t="s">
        <v>52</v>
      </c>
      <c r="B42" s="835"/>
      <c r="C42" s="261">
        <v>3117</v>
      </c>
      <c r="D42" s="262"/>
      <c r="E42" s="262"/>
      <c r="F42" s="262"/>
      <c r="G42" s="262"/>
      <c r="H42" s="263"/>
      <c r="I42" s="341">
        <f>SUM(C42:H42)</f>
        <v>3117</v>
      </c>
      <c r="J42" s="200" t="s">
        <v>56</v>
      </c>
      <c r="K42" s="265">
        <f>I29-I42</f>
        <v>42</v>
      </c>
      <c r="L42" s="306">
        <f>K42/I29</f>
        <v>1.3295346628679962E-2</v>
      </c>
    </row>
    <row r="43" spans="1:12" x14ac:dyDescent="0.2">
      <c r="A43" s="267" t="s">
        <v>28</v>
      </c>
      <c r="B43" s="835"/>
      <c r="C43" s="218">
        <v>125</v>
      </c>
      <c r="D43" s="269"/>
      <c r="E43" s="269"/>
      <c r="F43" s="269"/>
      <c r="G43" s="269"/>
      <c r="H43" s="219"/>
      <c r="I43" s="331"/>
      <c r="J43" s="200" t="s">
        <v>57</v>
      </c>
      <c r="K43" s="200">
        <v>96.1</v>
      </c>
    </row>
    <row r="44" spans="1:12" ht="13.5" thickBot="1" x14ac:dyDescent="0.25">
      <c r="A44" s="268" t="s">
        <v>26</v>
      </c>
      <c r="B44" s="836"/>
      <c r="C44" s="216">
        <f t="shared" ref="C44:H44" si="9">C43-C30</f>
        <v>30</v>
      </c>
      <c r="D44" s="217">
        <f t="shared" si="9"/>
        <v>-95</v>
      </c>
      <c r="E44" s="217">
        <f t="shared" si="9"/>
        <v>-95</v>
      </c>
      <c r="F44" s="217">
        <f t="shared" si="9"/>
        <v>-95</v>
      </c>
      <c r="G44" s="217">
        <f t="shared" si="9"/>
        <v>-95</v>
      </c>
      <c r="H44" s="322">
        <f t="shared" si="9"/>
        <v>-95</v>
      </c>
      <c r="I44" s="333"/>
      <c r="J44" s="200" t="s">
        <v>26</v>
      </c>
      <c r="K44" s="200">
        <f>K43-K30</f>
        <v>29.759999999999991</v>
      </c>
    </row>
    <row r="46" spans="1:12" ht="13.5" thickBot="1" x14ac:dyDescent="0.25"/>
    <row r="47" spans="1:12" ht="13.5" thickBot="1" x14ac:dyDescent="0.25">
      <c r="A47" s="272" t="s">
        <v>76</v>
      </c>
      <c r="B47" s="230"/>
      <c r="C47" s="986" t="s">
        <v>53</v>
      </c>
      <c r="D47" s="987"/>
      <c r="E47" s="987"/>
      <c r="F47" s="987"/>
      <c r="G47" s="987"/>
      <c r="H47" s="987"/>
      <c r="I47" s="293" t="s">
        <v>0</v>
      </c>
    </row>
    <row r="48" spans="1:12" ht="13.5" thickBot="1" x14ac:dyDescent="0.25">
      <c r="A48" s="231" t="s">
        <v>2</v>
      </c>
      <c r="B48" s="830"/>
      <c r="C48" s="295">
        <v>1</v>
      </c>
      <c r="D48" s="225">
        <v>2</v>
      </c>
      <c r="E48" s="225">
        <v>3</v>
      </c>
      <c r="F48" s="225">
        <v>4</v>
      </c>
      <c r="G48" s="225">
        <v>5</v>
      </c>
      <c r="H48" s="342">
        <v>6</v>
      </c>
      <c r="I48" s="349">
        <v>363</v>
      </c>
    </row>
    <row r="49" spans="1:12" x14ac:dyDescent="0.2">
      <c r="A49" s="236" t="s">
        <v>3</v>
      </c>
      <c r="B49" s="831"/>
      <c r="C49" s="296">
        <v>690</v>
      </c>
      <c r="D49" s="297">
        <v>690</v>
      </c>
      <c r="E49" s="298">
        <v>690</v>
      </c>
      <c r="F49" s="298">
        <v>690</v>
      </c>
      <c r="G49" s="298">
        <v>690</v>
      </c>
      <c r="H49" s="344">
        <v>690</v>
      </c>
      <c r="I49" s="350">
        <v>690</v>
      </c>
    </row>
    <row r="50" spans="1:12" x14ac:dyDescent="0.2">
      <c r="A50" s="241" t="s">
        <v>6</v>
      </c>
      <c r="B50" s="832"/>
      <c r="C50" s="300">
        <v>1227</v>
      </c>
      <c r="D50" s="301"/>
      <c r="E50" s="301"/>
      <c r="F50" s="301"/>
      <c r="G50" s="301"/>
      <c r="H50" s="345"/>
      <c r="I50" s="317">
        <v>1227</v>
      </c>
    </row>
    <row r="51" spans="1:12" x14ac:dyDescent="0.2">
      <c r="A51" s="231" t="s">
        <v>7</v>
      </c>
      <c r="B51" s="829"/>
      <c r="C51" s="302">
        <v>50.3</v>
      </c>
      <c r="D51" s="303"/>
      <c r="E51" s="304"/>
      <c r="F51" s="304"/>
      <c r="G51" s="304"/>
      <c r="H51" s="346"/>
      <c r="I51" s="248">
        <v>50.3</v>
      </c>
    </row>
    <row r="52" spans="1:12" x14ac:dyDescent="0.2">
      <c r="A52" s="231" t="s">
        <v>8</v>
      </c>
      <c r="B52" s="829"/>
      <c r="C52" s="249">
        <v>0.153</v>
      </c>
      <c r="D52" s="250"/>
      <c r="E52" s="305"/>
      <c r="F52" s="305"/>
      <c r="G52" s="305"/>
      <c r="H52" s="347"/>
      <c r="I52" s="252">
        <v>0.153</v>
      </c>
    </row>
    <row r="53" spans="1:12" x14ac:dyDescent="0.2">
      <c r="A53" s="241" t="s">
        <v>1</v>
      </c>
      <c r="B53" s="832"/>
      <c r="C53" s="253">
        <f t="shared" ref="C53:I53" si="10">C50/C49*100-100</f>
        <v>77.826086956521721</v>
      </c>
      <c r="D53" s="254">
        <f t="shared" si="10"/>
        <v>-100</v>
      </c>
      <c r="E53" s="254">
        <f t="shared" si="10"/>
        <v>-100</v>
      </c>
      <c r="F53" s="254">
        <f t="shared" si="10"/>
        <v>-100</v>
      </c>
      <c r="G53" s="254">
        <f t="shared" si="10"/>
        <v>-100</v>
      </c>
      <c r="H53" s="309">
        <f t="shared" si="10"/>
        <v>-100</v>
      </c>
      <c r="I53" s="316">
        <f t="shared" si="10"/>
        <v>77.826086956521721</v>
      </c>
    </row>
    <row r="54" spans="1:12" ht="13.5" thickBot="1" x14ac:dyDescent="0.25">
      <c r="A54" s="231" t="s">
        <v>27</v>
      </c>
      <c r="B54" s="833"/>
      <c r="C54" s="220">
        <f>C50-C37</f>
        <v>378</v>
      </c>
      <c r="D54" s="221">
        <f t="shared" ref="D54:H54" si="11">D50-D45</f>
        <v>0</v>
      </c>
      <c r="E54" s="221">
        <f t="shared" si="11"/>
        <v>0</v>
      </c>
      <c r="F54" s="221">
        <f t="shared" si="11"/>
        <v>0</v>
      </c>
      <c r="G54" s="221">
        <f t="shared" si="11"/>
        <v>0</v>
      </c>
      <c r="H54" s="323">
        <f t="shared" si="11"/>
        <v>0</v>
      </c>
      <c r="I54" s="288">
        <f>I50-I37</f>
        <v>378</v>
      </c>
    </row>
    <row r="55" spans="1:12" x14ac:dyDescent="0.2">
      <c r="A55" s="267" t="s">
        <v>52</v>
      </c>
      <c r="B55" s="835"/>
      <c r="C55" s="261">
        <v>3078</v>
      </c>
      <c r="D55" s="262"/>
      <c r="E55" s="262"/>
      <c r="F55" s="262"/>
      <c r="G55" s="262"/>
      <c r="H55" s="263"/>
      <c r="I55" s="341">
        <f>SUM(C55:H55)</f>
        <v>3078</v>
      </c>
      <c r="J55" s="200" t="s">
        <v>56</v>
      </c>
      <c r="K55" s="265">
        <f>I42-I55</f>
        <v>39</v>
      </c>
      <c r="L55" s="306">
        <f>K55/I42</f>
        <v>1.2512030798845043E-2</v>
      </c>
    </row>
    <row r="56" spans="1:12" x14ac:dyDescent="0.2">
      <c r="A56" s="267" t="s">
        <v>28</v>
      </c>
      <c r="B56" s="835"/>
      <c r="C56" s="218">
        <v>90</v>
      </c>
      <c r="D56" s="269"/>
      <c r="E56" s="269"/>
      <c r="F56" s="269"/>
      <c r="G56" s="269"/>
      <c r="H56" s="219"/>
      <c r="I56" s="331"/>
      <c r="J56" s="200" t="s">
        <v>57</v>
      </c>
      <c r="K56" s="200">
        <v>128.25</v>
      </c>
    </row>
    <row r="57" spans="1:12" ht="13.5" thickBot="1" x14ac:dyDescent="0.25">
      <c r="A57" s="268" t="s">
        <v>26</v>
      </c>
      <c r="B57" s="836"/>
      <c r="C57" s="216">
        <f t="shared" ref="C57:H57" si="12">C56-C43</f>
        <v>-35</v>
      </c>
      <c r="D57" s="217">
        <f t="shared" si="12"/>
        <v>0</v>
      </c>
      <c r="E57" s="217">
        <f t="shared" si="12"/>
        <v>0</v>
      </c>
      <c r="F57" s="217">
        <f t="shared" si="12"/>
        <v>0</v>
      </c>
      <c r="G57" s="217">
        <f t="shared" si="12"/>
        <v>0</v>
      </c>
      <c r="H57" s="322">
        <f t="shared" si="12"/>
        <v>0</v>
      </c>
      <c r="I57" s="333"/>
      <c r="J57" s="200" t="s">
        <v>26</v>
      </c>
      <c r="K57" s="200">
        <f>K56-K43</f>
        <v>32.150000000000006</v>
      </c>
    </row>
    <row r="58" spans="1:12" x14ac:dyDescent="0.2">
      <c r="C58" s="200">
        <v>90</v>
      </c>
    </row>
    <row r="59" spans="1:12" ht="13.5" thickBot="1" x14ac:dyDescent="0.25"/>
    <row r="60" spans="1:12" ht="13.5" thickBot="1" x14ac:dyDescent="0.25">
      <c r="A60" s="272" t="s">
        <v>103</v>
      </c>
      <c r="B60" s="230"/>
      <c r="C60" s="986" t="s">
        <v>53</v>
      </c>
      <c r="D60" s="987"/>
      <c r="E60" s="987"/>
      <c r="F60" s="293" t="s">
        <v>0</v>
      </c>
    </row>
    <row r="61" spans="1:12" ht="13.5" thickBot="1" x14ac:dyDescent="0.25">
      <c r="A61" s="231" t="s">
        <v>2</v>
      </c>
      <c r="B61" s="830"/>
      <c r="C61" s="295">
        <v>1</v>
      </c>
      <c r="D61" s="225">
        <v>2</v>
      </c>
      <c r="E61" s="342">
        <v>3</v>
      </c>
      <c r="F61" s="349">
        <v>55</v>
      </c>
    </row>
    <row r="62" spans="1:12" x14ac:dyDescent="0.2">
      <c r="A62" s="236" t="s">
        <v>3</v>
      </c>
      <c r="B62" s="831"/>
      <c r="C62" s="296">
        <v>890</v>
      </c>
      <c r="D62" s="297">
        <v>890</v>
      </c>
      <c r="E62" s="393">
        <v>890</v>
      </c>
      <c r="F62" s="389">
        <v>890</v>
      </c>
    </row>
    <row r="63" spans="1:12" x14ac:dyDescent="0.2">
      <c r="A63" s="241" t="s">
        <v>6</v>
      </c>
      <c r="B63" s="832"/>
      <c r="C63" s="300">
        <v>1657</v>
      </c>
      <c r="D63" s="301">
        <v>1685</v>
      </c>
      <c r="E63" s="394">
        <v>1834</v>
      </c>
      <c r="F63" s="390">
        <v>1743</v>
      </c>
    </row>
    <row r="64" spans="1:12" x14ac:dyDescent="0.2">
      <c r="A64" s="231" t="s">
        <v>7</v>
      </c>
      <c r="B64" s="829"/>
      <c r="C64" s="302">
        <v>100</v>
      </c>
      <c r="D64" s="303">
        <v>100</v>
      </c>
      <c r="E64" s="395">
        <v>100</v>
      </c>
      <c r="F64" s="391">
        <v>96.4</v>
      </c>
    </row>
    <row r="65" spans="1:10" x14ac:dyDescent="0.2">
      <c r="A65" s="231" t="s">
        <v>8</v>
      </c>
      <c r="B65" s="829"/>
      <c r="C65" s="249">
        <v>2.5000000000000001E-2</v>
      </c>
      <c r="D65" s="250">
        <v>2.5000000000000001E-2</v>
      </c>
      <c r="E65" s="396">
        <v>3.6999999999999998E-2</v>
      </c>
      <c r="F65" s="392">
        <v>5.3999999999999999E-2</v>
      </c>
    </row>
    <row r="66" spans="1:10" x14ac:dyDescent="0.2">
      <c r="A66" s="241" t="s">
        <v>1</v>
      </c>
      <c r="B66" s="832"/>
      <c r="C66" s="253">
        <f t="shared" ref="C66:F66" si="13">C63/C62*100-100</f>
        <v>86.179775280898895</v>
      </c>
      <c r="D66" s="254">
        <f t="shared" si="13"/>
        <v>89.325842696629223</v>
      </c>
      <c r="E66" s="255">
        <f t="shared" si="13"/>
        <v>106.06741573033707</v>
      </c>
      <c r="F66" s="369">
        <f t="shared" si="13"/>
        <v>95.842696629213464</v>
      </c>
    </row>
    <row r="67" spans="1:10" ht="13.5" thickBot="1" x14ac:dyDescent="0.25">
      <c r="A67" s="231" t="s">
        <v>27</v>
      </c>
      <c r="B67" s="833"/>
      <c r="C67" s="220">
        <f>C63-C50</f>
        <v>430</v>
      </c>
      <c r="D67" s="221">
        <f>D63-D50</f>
        <v>1685</v>
      </c>
      <c r="E67" s="226">
        <f t="shared" ref="E67" si="14">E63-E50</f>
        <v>1834</v>
      </c>
      <c r="F67" s="370">
        <f>F63-I50</f>
        <v>516</v>
      </c>
    </row>
    <row r="68" spans="1:10" x14ac:dyDescent="0.2">
      <c r="A68" s="267" t="s">
        <v>52</v>
      </c>
      <c r="B68" s="835"/>
      <c r="C68" s="261">
        <v>82</v>
      </c>
      <c r="D68" s="262">
        <v>242</v>
      </c>
      <c r="E68" s="312">
        <v>203</v>
      </c>
      <c r="F68" s="264">
        <f>SUM(C68:E68)</f>
        <v>527</v>
      </c>
      <c r="G68" s="200" t="s">
        <v>56</v>
      </c>
      <c r="H68" s="387">
        <f>I55-F68</f>
        <v>2551</v>
      </c>
      <c r="I68" s="306">
        <f>H68/I55</f>
        <v>0.82878492527615333</v>
      </c>
      <c r="J68" s="388" t="s">
        <v>104</v>
      </c>
    </row>
    <row r="69" spans="1:10" x14ac:dyDescent="0.2">
      <c r="A69" s="267" t="s">
        <v>28</v>
      </c>
      <c r="B69" s="835"/>
      <c r="C69" s="218">
        <v>62</v>
      </c>
      <c r="D69" s="269">
        <v>62</v>
      </c>
      <c r="E69" s="311">
        <v>62</v>
      </c>
      <c r="F69" s="222"/>
      <c r="G69" s="200" t="s">
        <v>57</v>
      </c>
      <c r="H69" s="200">
        <v>90.84</v>
      </c>
    </row>
    <row r="70" spans="1:10" ht="13.5" thickBot="1" x14ac:dyDescent="0.25">
      <c r="A70" s="268" t="s">
        <v>26</v>
      </c>
      <c r="B70" s="836"/>
      <c r="C70" s="216">
        <f t="shared" ref="C70:E70" si="15">C69-C56</f>
        <v>-28</v>
      </c>
      <c r="D70" s="217">
        <f t="shared" si="15"/>
        <v>62</v>
      </c>
      <c r="E70" s="332">
        <f t="shared" si="15"/>
        <v>62</v>
      </c>
      <c r="F70" s="223"/>
      <c r="G70" s="200" t="s">
        <v>26</v>
      </c>
      <c r="H70" s="200">
        <f>H69-K56</f>
        <v>-37.409999999999997</v>
      </c>
    </row>
    <row r="72" spans="1:10" ht="13.5" thickBot="1" x14ac:dyDescent="0.25"/>
    <row r="73" spans="1:10" ht="13.5" thickBot="1" x14ac:dyDescent="0.25">
      <c r="A73" s="272" t="s">
        <v>105</v>
      </c>
      <c r="B73" s="230"/>
      <c r="C73" s="986" t="s">
        <v>53</v>
      </c>
      <c r="D73" s="987"/>
      <c r="E73" s="987"/>
      <c r="F73" s="293" t="s">
        <v>0</v>
      </c>
    </row>
    <row r="74" spans="1:10" ht="13.5" thickBot="1" x14ac:dyDescent="0.25">
      <c r="A74" s="231" t="s">
        <v>2</v>
      </c>
      <c r="B74" s="830"/>
      <c r="C74" s="295">
        <v>1</v>
      </c>
      <c r="D74" s="225">
        <v>2</v>
      </c>
      <c r="E74" s="342">
        <v>3</v>
      </c>
      <c r="F74" s="349">
        <v>52</v>
      </c>
    </row>
    <row r="75" spans="1:10" x14ac:dyDescent="0.2">
      <c r="A75" s="236" t="s">
        <v>3</v>
      </c>
      <c r="B75" s="831"/>
      <c r="C75" s="296">
        <v>1080</v>
      </c>
      <c r="D75" s="297">
        <v>1080</v>
      </c>
      <c r="E75" s="393">
        <v>1080</v>
      </c>
      <c r="F75" s="389">
        <v>1080</v>
      </c>
    </row>
    <row r="76" spans="1:10" x14ac:dyDescent="0.2">
      <c r="A76" s="241" t="s">
        <v>6</v>
      </c>
      <c r="B76" s="832"/>
      <c r="C76" s="300">
        <v>1758</v>
      </c>
      <c r="D76" s="301">
        <v>1786</v>
      </c>
      <c r="E76" s="394">
        <v>1898</v>
      </c>
      <c r="F76" s="390">
        <v>1825</v>
      </c>
    </row>
    <row r="77" spans="1:10" x14ac:dyDescent="0.2">
      <c r="A77" s="231" t="s">
        <v>7</v>
      </c>
      <c r="B77" s="829"/>
      <c r="C77" s="302">
        <v>100</v>
      </c>
      <c r="D77" s="303">
        <v>100</v>
      </c>
      <c r="E77" s="395">
        <v>100</v>
      </c>
      <c r="F77" s="391">
        <v>96.2</v>
      </c>
    </row>
    <row r="78" spans="1:10" x14ac:dyDescent="0.2">
      <c r="A78" s="231" t="s">
        <v>8</v>
      </c>
      <c r="B78" s="829"/>
      <c r="C78" s="249">
        <v>3.3000000000000002E-2</v>
      </c>
      <c r="D78" s="250">
        <v>0.04</v>
      </c>
      <c r="E78" s="396">
        <v>4.2000000000000003E-2</v>
      </c>
      <c r="F78" s="392">
        <v>5.0999999999999997E-2</v>
      </c>
    </row>
    <row r="79" spans="1:10" x14ac:dyDescent="0.2">
      <c r="A79" s="241" t="s">
        <v>1</v>
      </c>
      <c r="B79" s="832"/>
      <c r="C79" s="253">
        <f t="shared" ref="C79:F79" si="16">C76/C75*100-100</f>
        <v>62.777777777777771</v>
      </c>
      <c r="D79" s="254">
        <f t="shared" si="16"/>
        <v>65.370370370370381</v>
      </c>
      <c r="E79" s="255">
        <f t="shared" si="16"/>
        <v>75.740740740740733</v>
      </c>
      <c r="F79" s="369">
        <f t="shared" si="16"/>
        <v>68.981481481481495</v>
      </c>
    </row>
    <row r="80" spans="1:10" ht="13.5" thickBot="1" x14ac:dyDescent="0.25">
      <c r="A80" s="231" t="s">
        <v>27</v>
      </c>
      <c r="B80" s="833"/>
      <c r="C80" s="220">
        <f>C76-C63</f>
        <v>101</v>
      </c>
      <c r="D80" s="221">
        <f>D76-D63</f>
        <v>101</v>
      </c>
      <c r="E80" s="226">
        <f t="shared" ref="E80" si="17">E76-E63</f>
        <v>64</v>
      </c>
      <c r="F80" s="370">
        <f>F76-F63</f>
        <v>82</v>
      </c>
    </row>
    <row r="81" spans="1:10" x14ac:dyDescent="0.2">
      <c r="A81" s="267" t="s">
        <v>52</v>
      </c>
      <c r="B81" s="835"/>
      <c r="C81" s="261">
        <v>82</v>
      </c>
      <c r="D81" s="262">
        <v>242</v>
      </c>
      <c r="E81" s="312">
        <v>203</v>
      </c>
      <c r="F81" s="264">
        <f>SUM(C81:E81)</f>
        <v>527</v>
      </c>
      <c r="G81" s="200" t="s">
        <v>56</v>
      </c>
      <c r="H81" s="397">
        <f>F68-F81</f>
        <v>0</v>
      </c>
      <c r="I81" s="306">
        <f>H81/F68</f>
        <v>0</v>
      </c>
    </row>
    <row r="82" spans="1:10" x14ac:dyDescent="0.2">
      <c r="A82" s="267" t="s">
        <v>28</v>
      </c>
      <c r="B82" s="835"/>
      <c r="C82" s="218">
        <v>63</v>
      </c>
      <c r="D82" s="218">
        <v>63</v>
      </c>
      <c r="E82" s="218">
        <v>63</v>
      </c>
      <c r="F82" s="222"/>
      <c r="G82" s="200" t="s">
        <v>57</v>
      </c>
      <c r="H82" s="200">
        <v>62</v>
      </c>
    </row>
    <row r="83" spans="1:10" ht="13.5" thickBot="1" x14ac:dyDescent="0.25">
      <c r="A83" s="268" t="s">
        <v>26</v>
      </c>
      <c r="B83" s="836"/>
      <c r="C83" s="216">
        <f t="shared" ref="C83:E83" si="18">C82-C69</f>
        <v>1</v>
      </c>
      <c r="D83" s="217">
        <f t="shared" si="18"/>
        <v>1</v>
      </c>
      <c r="E83" s="332">
        <f t="shared" si="18"/>
        <v>1</v>
      </c>
      <c r="F83" s="223"/>
      <c r="G83" s="200" t="s">
        <v>26</v>
      </c>
      <c r="H83" s="200">
        <f>H82-H69</f>
        <v>-28.840000000000003</v>
      </c>
    </row>
    <row r="85" spans="1:10" ht="13.5" thickBot="1" x14ac:dyDescent="0.25"/>
    <row r="86" spans="1:10" ht="13.5" thickBot="1" x14ac:dyDescent="0.25">
      <c r="A86" s="272" t="s">
        <v>109</v>
      </c>
      <c r="B86" s="230"/>
      <c r="C86" s="1063" t="s">
        <v>53</v>
      </c>
      <c r="D86" s="1064"/>
      <c r="E86" s="1064"/>
      <c r="F86" s="1052" t="s">
        <v>0</v>
      </c>
    </row>
    <row r="87" spans="1:10" ht="13.5" thickBot="1" x14ac:dyDescent="0.25">
      <c r="A87" s="231" t="s">
        <v>2</v>
      </c>
      <c r="B87" s="830"/>
      <c r="C87" s="295">
        <v>1</v>
      </c>
      <c r="D87" s="225">
        <v>2</v>
      </c>
      <c r="E87" s="342">
        <v>3</v>
      </c>
      <c r="F87" s="1062"/>
    </row>
    <row r="88" spans="1:10" x14ac:dyDescent="0.2">
      <c r="A88" s="236" t="s">
        <v>3</v>
      </c>
      <c r="B88" s="831"/>
      <c r="C88" s="296">
        <v>1250</v>
      </c>
      <c r="D88" s="297">
        <v>1250</v>
      </c>
      <c r="E88" s="393">
        <v>1250</v>
      </c>
      <c r="F88" s="389">
        <v>1250</v>
      </c>
    </row>
    <row r="89" spans="1:10" x14ac:dyDescent="0.2">
      <c r="A89" s="241" t="s">
        <v>6</v>
      </c>
      <c r="B89" s="832"/>
      <c r="C89" s="300">
        <v>1911</v>
      </c>
      <c r="D89" s="301">
        <v>2036</v>
      </c>
      <c r="E89" s="394">
        <v>2058</v>
      </c>
      <c r="F89" s="390">
        <v>2025</v>
      </c>
    </row>
    <row r="90" spans="1:10" x14ac:dyDescent="0.2">
      <c r="A90" s="231" t="s">
        <v>7</v>
      </c>
      <c r="B90" s="829"/>
      <c r="C90" s="302">
        <v>100</v>
      </c>
      <c r="D90" s="303">
        <v>95.8</v>
      </c>
      <c r="E90" s="395">
        <v>100</v>
      </c>
      <c r="F90" s="391">
        <v>94.2</v>
      </c>
    </row>
    <row r="91" spans="1:10" ht="13.5" thickBot="1" x14ac:dyDescent="0.25">
      <c r="A91" s="231" t="s">
        <v>8</v>
      </c>
      <c r="B91" s="833"/>
      <c r="C91" s="324">
        <v>4.5999999999999999E-2</v>
      </c>
      <c r="D91" s="325">
        <v>6.6000000000000003E-2</v>
      </c>
      <c r="E91" s="412">
        <v>4.5999999999999999E-2</v>
      </c>
      <c r="F91" s="413">
        <v>0.06</v>
      </c>
    </row>
    <row r="92" spans="1:10" x14ac:dyDescent="0.2">
      <c r="A92" s="241" t="s">
        <v>1</v>
      </c>
      <c r="B92" s="834"/>
      <c r="C92" s="327">
        <f t="shared" ref="C92:F92" si="19">C89/C88*100-100</f>
        <v>52.879999999999995</v>
      </c>
      <c r="D92" s="328">
        <f t="shared" si="19"/>
        <v>62.879999999999995</v>
      </c>
      <c r="E92" s="410">
        <f t="shared" si="19"/>
        <v>64.640000000000015</v>
      </c>
      <c r="F92" s="411">
        <f t="shared" si="19"/>
        <v>62</v>
      </c>
    </row>
    <row r="93" spans="1:10" ht="13.5" thickBot="1" x14ac:dyDescent="0.25">
      <c r="A93" s="231" t="s">
        <v>27</v>
      </c>
      <c r="B93" s="833"/>
      <c r="C93" s="257">
        <f>C89-C76</f>
        <v>153</v>
      </c>
      <c r="D93" s="258">
        <f>D89-D76</f>
        <v>250</v>
      </c>
      <c r="E93" s="259">
        <f t="shared" ref="E93" si="20">E89-E76</f>
        <v>160</v>
      </c>
      <c r="F93" s="370">
        <f>F89-F76</f>
        <v>200</v>
      </c>
    </row>
    <row r="94" spans="1:10" x14ac:dyDescent="0.2">
      <c r="A94" s="267" t="s">
        <v>52</v>
      </c>
      <c r="B94" s="835"/>
      <c r="C94" s="417">
        <v>79</v>
      </c>
      <c r="D94" s="262">
        <v>241</v>
      </c>
      <c r="E94" s="263">
        <v>203</v>
      </c>
      <c r="F94" s="371">
        <f>SUM(C94:E94)</f>
        <v>523</v>
      </c>
      <c r="G94" s="200" t="s">
        <v>56</v>
      </c>
      <c r="H94" s="397">
        <f>F81-F94</f>
        <v>4</v>
      </c>
      <c r="I94" s="306">
        <f>H94/F81</f>
        <v>7.5901328273244783E-3</v>
      </c>
      <c r="J94" s="403" t="s">
        <v>111</v>
      </c>
    </row>
    <row r="95" spans="1:10" x14ac:dyDescent="0.2">
      <c r="A95" s="267" t="s">
        <v>28</v>
      </c>
      <c r="B95" s="835"/>
      <c r="C95" s="218">
        <v>64</v>
      </c>
      <c r="D95" s="269">
        <v>64</v>
      </c>
      <c r="E95" s="219">
        <v>64</v>
      </c>
      <c r="F95" s="331"/>
      <c r="G95" s="200" t="s">
        <v>57</v>
      </c>
      <c r="H95" s="200">
        <v>63</v>
      </c>
    </row>
    <row r="96" spans="1:10" ht="13.5" thickBot="1" x14ac:dyDescent="0.25">
      <c r="A96" s="268" t="s">
        <v>26</v>
      </c>
      <c r="B96" s="836"/>
      <c r="C96" s="216">
        <f t="shared" ref="C96:E96" si="21">C95-C82</f>
        <v>1</v>
      </c>
      <c r="D96" s="217">
        <f t="shared" si="21"/>
        <v>1</v>
      </c>
      <c r="E96" s="322">
        <f t="shared" si="21"/>
        <v>1</v>
      </c>
      <c r="F96" s="333"/>
      <c r="G96" s="200" t="s">
        <v>26</v>
      </c>
      <c r="H96" s="200">
        <f>H95-H82</f>
        <v>1</v>
      </c>
    </row>
    <row r="98" spans="1:16" ht="13.5" thickBot="1" x14ac:dyDescent="0.25"/>
    <row r="99" spans="1:16" ht="13.5" thickBot="1" x14ac:dyDescent="0.25">
      <c r="A99" s="272" t="s">
        <v>112</v>
      </c>
      <c r="B99" s="230"/>
      <c r="C99" s="1063" t="s">
        <v>53</v>
      </c>
      <c r="D99" s="1064"/>
      <c r="E99" s="1064"/>
      <c r="F99" s="1052" t="s">
        <v>0</v>
      </c>
      <c r="G99" s="200">
        <v>52</v>
      </c>
    </row>
    <row r="100" spans="1:16" ht="13.5" thickBot="1" x14ac:dyDescent="0.25">
      <c r="A100" s="231" t="s">
        <v>2</v>
      </c>
      <c r="B100" s="830"/>
      <c r="C100" s="295">
        <v>1</v>
      </c>
      <c r="D100" s="225">
        <v>2</v>
      </c>
      <c r="E100" s="342">
        <v>3</v>
      </c>
      <c r="F100" s="1062"/>
    </row>
    <row r="101" spans="1:16" x14ac:dyDescent="0.2">
      <c r="A101" s="236" t="s">
        <v>3</v>
      </c>
      <c r="B101" s="831"/>
      <c r="C101" s="296">
        <v>1400</v>
      </c>
      <c r="D101" s="297">
        <v>1400</v>
      </c>
      <c r="E101" s="393">
        <v>1400</v>
      </c>
      <c r="F101" s="389">
        <v>1400</v>
      </c>
    </row>
    <row r="102" spans="1:16" x14ac:dyDescent="0.2">
      <c r="A102" s="241" t="s">
        <v>6</v>
      </c>
      <c r="B102" s="832"/>
      <c r="C102" s="300">
        <v>2020</v>
      </c>
      <c r="D102" s="301">
        <v>2086</v>
      </c>
      <c r="E102" s="394">
        <v>2123</v>
      </c>
      <c r="F102" s="390">
        <v>2090</v>
      </c>
    </row>
    <row r="103" spans="1:16" x14ac:dyDescent="0.2">
      <c r="A103" s="231" t="s">
        <v>7</v>
      </c>
      <c r="B103" s="829"/>
      <c r="C103" s="302">
        <v>100</v>
      </c>
      <c r="D103" s="303">
        <v>83.3</v>
      </c>
      <c r="E103" s="395">
        <v>100</v>
      </c>
      <c r="F103" s="391">
        <v>86.5</v>
      </c>
    </row>
    <row r="104" spans="1:16" ht="13.5" thickBot="1" x14ac:dyDescent="0.25">
      <c r="A104" s="231" t="s">
        <v>8</v>
      </c>
      <c r="B104" s="833"/>
      <c r="C104" s="324">
        <v>4.4999999999999998E-2</v>
      </c>
      <c r="D104" s="325">
        <v>7.0000000000000007E-2</v>
      </c>
      <c r="E104" s="412">
        <v>5.6000000000000001E-2</v>
      </c>
      <c r="F104" s="413">
        <v>6.2E-2</v>
      </c>
    </row>
    <row r="105" spans="1:16" x14ac:dyDescent="0.2">
      <c r="A105" s="241" t="s">
        <v>1</v>
      </c>
      <c r="B105" s="834"/>
      <c r="C105" s="327">
        <f t="shared" ref="C105:F105" si="22">C102/C101*100-100</f>
        <v>44.285714285714278</v>
      </c>
      <c r="D105" s="328">
        <f t="shared" si="22"/>
        <v>49</v>
      </c>
      <c r="E105" s="410">
        <f t="shared" si="22"/>
        <v>51.642857142857139</v>
      </c>
      <c r="F105" s="411">
        <f t="shared" si="22"/>
        <v>49.285714285714278</v>
      </c>
    </row>
    <row r="106" spans="1:16" ht="13.5" thickBot="1" x14ac:dyDescent="0.25">
      <c r="A106" s="231" t="s">
        <v>27</v>
      </c>
      <c r="B106" s="833"/>
      <c r="C106" s="257">
        <f>C102-C89</f>
        <v>109</v>
      </c>
      <c r="D106" s="258">
        <f>D102-D89</f>
        <v>50</v>
      </c>
      <c r="E106" s="259">
        <f t="shared" ref="E106" si="23">E102-E89</f>
        <v>65</v>
      </c>
      <c r="F106" s="370">
        <f>F102-F89</f>
        <v>65</v>
      </c>
    </row>
    <row r="107" spans="1:16" x14ac:dyDescent="0.2">
      <c r="A107" s="267" t="s">
        <v>52</v>
      </c>
      <c r="B107" s="835"/>
      <c r="C107" s="261">
        <v>79</v>
      </c>
      <c r="D107" s="262">
        <v>240</v>
      </c>
      <c r="E107" s="263">
        <v>203</v>
      </c>
      <c r="F107" s="371">
        <f>SUM(C107:E107)</f>
        <v>522</v>
      </c>
      <c r="G107" s="200" t="s">
        <v>56</v>
      </c>
      <c r="H107" s="397">
        <f>F94-F107</f>
        <v>1</v>
      </c>
      <c r="I107" s="306">
        <f>H107/F94</f>
        <v>1.9120458891013384E-3</v>
      </c>
    </row>
    <row r="108" spans="1:16" x14ac:dyDescent="0.2">
      <c r="A108" s="267" t="s">
        <v>28</v>
      </c>
      <c r="B108" s="835"/>
      <c r="C108" s="218">
        <v>65</v>
      </c>
      <c r="D108" s="269">
        <v>65</v>
      </c>
      <c r="E108" s="219">
        <v>65</v>
      </c>
      <c r="F108" s="331"/>
      <c r="G108" s="200" t="s">
        <v>57</v>
      </c>
      <c r="H108" s="200">
        <v>64.12</v>
      </c>
    </row>
    <row r="109" spans="1:16" ht="13.5" thickBot="1" x14ac:dyDescent="0.25">
      <c r="A109" s="268" t="s">
        <v>26</v>
      </c>
      <c r="B109" s="836"/>
      <c r="C109" s="216">
        <f t="shared" ref="C109:E109" si="24">C108-C95</f>
        <v>1</v>
      </c>
      <c r="D109" s="217">
        <f t="shared" si="24"/>
        <v>1</v>
      </c>
      <c r="E109" s="322">
        <f t="shared" si="24"/>
        <v>1</v>
      </c>
      <c r="F109" s="333"/>
      <c r="G109" s="200" t="s">
        <v>26</v>
      </c>
      <c r="H109" s="200">
        <f>H108-H95</f>
        <v>1.1200000000000045</v>
      </c>
    </row>
    <row r="111" spans="1:16" ht="13.5" thickBot="1" x14ac:dyDescent="0.25"/>
    <row r="112" spans="1:16" ht="13.5" thickBot="1" x14ac:dyDescent="0.25">
      <c r="A112" s="272" t="s">
        <v>113</v>
      </c>
      <c r="B112" s="230"/>
      <c r="C112" s="1063" t="s">
        <v>53</v>
      </c>
      <c r="D112" s="1064"/>
      <c r="E112" s="1064"/>
      <c r="F112" s="1052" t="s">
        <v>0</v>
      </c>
      <c r="G112" s="200">
        <v>48</v>
      </c>
      <c r="L112" s="498" t="s">
        <v>117</v>
      </c>
      <c r="M112" s="507" t="s">
        <v>128</v>
      </c>
      <c r="N112" s="499" t="s">
        <v>129</v>
      </c>
      <c r="O112" s="499" t="s">
        <v>120</v>
      </c>
      <c r="P112" s="500" t="s">
        <v>121</v>
      </c>
    </row>
    <row r="113" spans="1:16" ht="13.5" thickBot="1" x14ac:dyDescent="0.25">
      <c r="A113" s="231" t="s">
        <v>2</v>
      </c>
      <c r="B113" s="830"/>
      <c r="C113" s="295">
        <v>1</v>
      </c>
      <c r="D113" s="225">
        <v>2</v>
      </c>
      <c r="E113" s="342">
        <v>3</v>
      </c>
      <c r="F113" s="1062"/>
      <c r="L113" s="515" t="s">
        <v>137</v>
      </c>
      <c r="M113" s="514">
        <v>42</v>
      </c>
      <c r="N113" s="516">
        <v>1800</v>
      </c>
      <c r="O113" s="516"/>
      <c r="P113" s="517"/>
    </row>
    <row r="114" spans="1:16" x14ac:dyDescent="0.2">
      <c r="A114" s="236" t="s">
        <v>3</v>
      </c>
      <c r="B114" s="831"/>
      <c r="C114" s="296">
        <v>1540</v>
      </c>
      <c r="D114" s="297">
        <v>1540</v>
      </c>
      <c r="E114" s="393">
        <v>1540</v>
      </c>
      <c r="F114" s="393">
        <v>1540</v>
      </c>
      <c r="L114" s="501">
        <v>1</v>
      </c>
      <c r="M114" s="508">
        <v>68</v>
      </c>
      <c r="N114" s="502" t="s">
        <v>145</v>
      </c>
      <c r="O114" s="502">
        <v>1.6</v>
      </c>
      <c r="P114" s="503">
        <v>3</v>
      </c>
    </row>
    <row r="115" spans="1:16" x14ac:dyDescent="0.2">
      <c r="A115" s="241" t="s">
        <v>6</v>
      </c>
      <c r="B115" s="832"/>
      <c r="C115" s="300">
        <v>2006</v>
      </c>
      <c r="D115" s="301">
        <v>2076</v>
      </c>
      <c r="E115" s="394">
        <v>2196</v>
      </c>
      <c r="F115" s="390">
        <v>2116</v>
      </c>
      <c r="L115" s="501">
        <v>2</v>
      </c>
      <c r="M115" s="508">
        <v>210</v>
      </c>
      <c r="N115" s="502" t="s">
        <v>146</v>
      </c>
      <c r="O115" s="502">
        <v>5</v>
      </c>
      <c r="P115" s="503">
        <v>10</v>
      </c>
    </row>
    <row r="116" spans="1:16" ht="13.5" thickBot="1" x14ac:dyDescent="0.25">
      <c r="A116" s="231" t="s">
        <v>7</v>
      </c>
      <c r="B116" s="829"/>
      <c r="C116" s="302">
        <v>100</v>
      </c>
      <c r="D116" s="303">
        <v>100</v>
      </c>
      <c r="E116" s="395">
        <v>100</v>
      </c>
      <c r="F116" s="391">
        <v>95.8</v>
      </c>
      <c r="L116" s="511">
        <v>3</v>
      </c>
      <c r="M116" s="509">
        <v>202</v>
      </c>
      <c r="N116" s="512">
        <v>2000</v>
      </c>
      <c r="O116" s="512">
        <v>4.4000000000000004</v>
      </c>
      <c r="P116" s="513">
        <v>10</v>
      </c>
    </row>
    <row r="117" spans="1:16" ht="13.5" thickBot="1" x14ac:dyDescent="0.25">
      <c r="A117" s="231" t="s">
        <v>8</v>
      </c>
      <c r="B117" s="833"/>
      <c r="C117" s="324">
        <v>4.3999999999999997E-2</v>
      </c>
      <c r="D117" s="325">
        <v>3.3399999999999999E-2</v>
      </c>
      <c r="E117" s="412">
        <v>3.4000000000000002E-2</v>
      </c>
      <c r="F117" s="413">
        <v>4.8000000000000001E-2</v>
      </c>
      <c r="M117" s="509">
        <f>SUM(M113:M116)</f>
        <v>522</v>
      </c>
    </row>
    <row r="118" spans="1:16" x14ac:dyDescent="0.2">
      <c r="A118" s="241" t="s">
        <v>1</v>
      </c>
      <c r="B118" s="834"/>
      <c r="C118" s="327">
        <f t="shared" ref="C118:E118" si="25">C115/C114*100-100</f>
        <v>30.259740259740255</v>
      </c>
      <c r="D118" s="328">
        <f t="shared" si="25"/>
        <v>34.805194805194787</v>
      </c>
      <c r="E118" s="410">
        <f t="shared" si="25"/>
        <v>42.597402597402578</v>
      </c>
      <c r="F118" s="411">
        <f>F115/F114*100-100</f>
        <v>37.402597402597394</v>
      </c>
    </row>
    <row r="119" spans="1:16" ht="13.5" thickBot="1" x14ac:dyDescent="0.25">
      <c r="A119" s="231" t="s">
        <v>27</v>
      </c>
      <c r="B119" s="833"/>
      <c r="C119" s="257">
        <f>C115-C102</f>
        <v>-14</v>
      </c>
      <c r="D119" s="258">
        <f>D115-D102</f>
        <v>-10</v>
      </c>
      <c r="E119" s="259">
        <f t="shared" ref="E119" si="26">E115-E102</f>
        <v>73</v>
      </c>
      <c r="F119" s="370">
        <f>F115-F102</f>
        <v>26</v>
      </c>
    </row>
    <row r="120" spans="1:16" x14ac:dyDescent="0.2">
      <c r="A120" s="267" t="s">
        <v>52</v>
      </c>
      <c r="B120" s="835"/>
      <c r="C120" s="261">
        <v>68</v>
      </c>
      <c r="D120" s="262">
        <v>210</v>
      </c>
      <c r="E120" s="263">
        <v>202</v>
      </c>
      <c r="F120" s="371">
        <f>SUM(C120:E120)</f>
        <v>480</v>
      </c>
      <c r="G120" s="200" t="s">
        <v>56</v>
      </c>
      <c r="H120" s="439">
        <f>F107-F120</f>
        <v>42</v>
      </c>
      <c r="I120" s="306">
        <f>H120/F107</f>
        <v>8.0459770114942528E-2</v>
      </c>
      <c r="J120" s="438" t="s">
        <v>116</v>
      </c>
    </row>
    <row r="121" spans="1:16" x14ac:dyDescent="0.2">
      <c r="A121" s="267" t="s">
        <v>28</v>
      </c>
      <c r="B121" s="835"/>
      <c r="C121" s="218">
        <v>66.5</v>
      </c>
      <c r="D121" s="269">
        <v>66.5</v>
      </c>
      <c r="E121" s="219">
        <v>66.5</v>
      </c>
      <c r="F121" s="331"/>
      <c r="G121" s="200" t="s">
        <v>57</v>
      </c>
      <c r="H121" s="200">
        <v>64.97</v>
      </c>
    </row>
    <row r="122" spans="1:16" ht="13.5" thickBot="1" x14ac:dyDescent="0.25">
      <c r="A122" s="268" t="s">
        <v>26</v>
      </c>
      <c r="B122" s="836"/>
      <c r="C122" s="216">
        <f t="shared" ref="C122:E122" si="27">C121-C108</f>
        <v>1.5</v>
      </c>
      <c r="D122" s="217">
        <f t="shared" si="27"/>
        <v>1.5</v>
      </c>
      <c r="E122" s="322">
        <f t="shared" si="27"/>
        <v>1.5</v>
      </c>
      <c r="F122" s="333"/>
      <c r="G122" s="200" t="s">
        <v>26</v>
      </c>
      <c r="H122" s="200">
        <f>H121-H108</f>
        <v>0.84999999999999432</v>
      </c>
    </row>
    <row r="124" spans="1:16" ht="13.5" thickBot="1" x14ac:dyDescent="0.25"/>
    <row r="125" spans="1:16" ht="13.5" thickBot="1" x14ac:dyDescent="0.25">
      <c r="A125" s="272" t="s">
        <v>148</v>
      </c>
      <c r="B125" s="230"/>
      <c r="C125" s="1063" t="s">
        <v>53</v>
      </c>
      <c r="D125" s="1064"/>
      <c r="E125" s="1064"/>
      <c r="F125" s="1052" t="s">
        <v>0</v>
      </c>
    </row>
    <row r="126" spans="1:16" ht="13.5" thickBot="1" x14ac:dyDescent="0.25">
      <c r="A126" s="231" t="s">
        <v>2</v>
      </c>
      <c r="B126" s="830"/>
      <c r="C126" s="295">
        <v>1</v>
      </c>
      <c r="D126" s="225">
        <v>2</v>
      </c>
      <c r="E126" s="342">
        <v>3</v>
      </c>
      <c r="F126" s="1062"/>
    </row>
    <row r="127" spans="1:16" x14ac:dyDescent="0.2">
      <c r="A127" s="236" t="s">
        <v>3</v>
      </c>
      <c r="B127" s="831"/>
      <c r="C127" s="296">
        <v>1670</v>
      </c>
      <c r="D127" s="297">
        <v>1670</v>
      </c>
      <c r="E127" s="393">
        <v>1670</v>
      </c>
      <c r="F127" s="393">
        <v>1670</v>
      </c>
    </row>
    <row r="128" spans="1:16" x14ac:dyDescent="0.2">
      <c r="A128" s="241" t="s">
        <v>6</v>
      </c>
      <c r="B128" s="832"/>
      <c r="C128" s="300">
        <v>2036</v>
      </c>
      <c r="D128" s="301">
        <v>2115</v>
      </c>
      <c r="E128" s="394">
        <v>2249</v>
      </c>
      <c r="F128" s="390">
        <v>2159</v>
      </c>
    </row>
    <row r="129" spans="1:9" x14ac:dyDescent="0.2">
      <c r="A129" s="231" t="s">
        <v>7</v>
      </c>
      <c r="B129" s="829"/>
      <c r="C129" s="302">
        <v>100</v>
      </c>
      <c r="D129" s="303">
        <v>100</v>
      </c>
      <c r="E129" s="395">
        <v>95</v>
      </c>
      <c r="F129" s="391">
        <v>91.7</v>
      </c>
    </row>
    <row r="130" spans="1:9" ht="13.5" thickBot="1" x14ac:dyDescent="0.25">
      <c r="A130" s="231" t="s">
        <v>8</v>
      </c>
      <c r="B130" s="833"/>
      <c r="C130" s="324">
        <v>2.5999999999999999E-2</v>
      </c>
      <c r="D130" s="325">
        <v>2.8000000000000001E-2</v>
      </c>
      <c r="E130" s="412">
        <v>5.1999999999999998E-2</v>
      </c>
      <c r="F130" s="413">
        <v>5.5E-2</v>
      </c>
    </row>
    <row r="131" spans="1:9" x14ac:dyDescent="0.2">
      <c r="A131" s="241" t="s">
        <v>1</v>
      </c>
      <c r="B131" s="834"/>
      <c r="C131" s="327">
        <f t="shared" ref="C131:E131" si="28">C128/C127*100-100</f>
        <v>21.916167664670667</v>
      </c>
      <c r="D131" s="328">
        <f t="shared" si="28"/>
        <v>26.646706586826355</v>
      </c>
      <c r="E131" s="410">
        <f t="shared" si="28"/>
        <v>34.670658682634723</v>
      </c>
      <c r="F131" s="411">
        <f>F128/F127*100-100</f>
        <v>29.281437125748511</v>
      </c>
    </row>
    <row r="132" spans="1:9" ht="13.5" thickBot="1" x14ac:dyDescent="0.25">
      <c r="A132" s="231" t="s">
        <v>27</v>
      </c>
      <c r="B132" s="833"/>
      <c r="C132" s="257">
        <f>C128-C115</f>
        <v>30</v>
      </c>
      <c r="D132" s="258">
        <f>D128-D115</f>
        <v>39</v>
      </c>
      <c r="E132" s="259">
        <f t="shared" ref="E132" si="29">E128-E115</f>
        <v>53</v>
      </c>
      <c r="F132" s="370">
        <f>F128-F115</f>
        <v>43</v>
      </c>
    </row>
    <row r="133" spans="1:9" x14ac:dyDescent="0.2">
      <c r="A133" s="267" t="s">
        <v>52</v>
      </c>
      <c r="B133" s="835"/>
      <c r="C133" s="261">
        <v>68</v>
      </c>
      <c r="D133" s="262">
        <v>209</v>
      </c>
      <c r="E133" s="263">
        <v>202</v>
      </c>
      <c r="F133" s="371">
        <f>SUM(C133:E133)</f>
        <v>479</v>
      </c>
      <c r="G133" s="200" t="s">
        <v>56</v>
      </c>
      <c r="H133" s="397">
        <f>F120-F133</f>
        <v>1</v>
      </c>
      <c r="I133" s="306">
        <f>H133/F120</f>
        <v>2.0833333333333333E-3</v>
      </c>
    </row>
    <row r="134" spans="1:9" x14ac:dyDescent="0.2">
      <c r="A134" s="267" t="s">
        <v>28</v>
      </c>
      <c r="B134" s="835"/>
      <c r="C134" s="218">
        <v>68.5</v>
      </c>
      <c r="D134" s="269">
        <v>68.5</v>
      </c>
      <c r="E134" s="219">
        <v>68.5</v>
      </c>
      <c r="F134" s="331"/>
      <c r="G134" s="200" t="s">
        <v>57</v>
      </c>
      <c r="H134" s="200">
        <v>66.66</v>
      </c>
    </row>
    <row r="135" spans="1:9" ht="13.5" thickBot="1" x14ac:dyDescent="0.25">
      <c r="A135" s="268" t="s">
        <v>26</v>
      </c>
      <c r="B135" s="836"/>
      <c r="C135" s="216">
        <f t="shared" ref="C135:E135" si="30">C134-C121</f>
        <v>2</v>
      </c>
      <c r="D135" s="217">
        <f t="shared" si="30"/>
        <v>2</v>
      </c>
      <c r="E135" s="322">
        <f t="shared" si="30"/>
        <v>2</v>
      </c>
      <c r="F135" s="333"/>
      <c r="G135" s="200" t="s">
        <v>26</v>
      </c>
      <c r="H135" s="200">
        <f>H134-H121</f>
        <v>1.6899999999999977</v>
      </c>
    </row>
    <row r="137" spans="1:9" ht="13.5" thickBot="1" x14ac:dyDescent="0.25"/>
    <row r="138" spans="1:9" ht="13.5" thickBot="1" x14ac:dyDescent="0.25">
      <c r="A138" s="272" t="s">
        <v>150</v>
      </c>
      <c r="B138" s="230"/>
      <c r="C138" s="1063" t="s">
        <v>53</v>
      </c>
      <c r="D138" s="1064"/>
      <c r="E138" s="1064"/>
      <c r="F138" s="1052" t="s">
        <v>0</v>
      </c>
      <c r="G138" s="200">
        <v>48</v>
      </c>
    </row>
    <row r="139" spans="1:9" ht="13.5" thickBot="1" x14ac:dyDescent="0.25">
      <c r="A139" s="231" t="s">
        <v>2</v>
      </c>
      <c r="B139" s="830"/>
      <c r="C139" s="295">
        <v>1</v>
      </c>
      <c r="D139" s="225">
        <v>2</v>
      </c>
      <c r="E139" s="342">
        <v>3</v>
      </c>
      <c r="F139" s="1062"/>
    </row>
    <row r="140" spans="1:9" x14ac:dyDescent="0.2">
      <c r="A140" s="236" t="s">
        <v>3</v>
      </c>
      <c r="B140" s="831"/>
      <c r="C140" s="296">
        <v>1800</v>
      </c>
      <c r="D140" s="297">
        <v>1800</v>
      </c>
      <c r="E140" s="393">
        <v>1800</v>
      </c>
      <c r="F140" s="393">
        <v>1800</v>
      </c>
    </row>
    <row r="141" spans="1:9" x14ac:dyDescent="0.2">
      <c r="A141" s="241" t="s">
        <v>6</v>
      </c>
      <c r="B141" s="832"/>
      <c r="C141" s="300">
        <v>2094</v>
      </c>
      <c r="D141" s="301">
        <v>2196</v>
      </c>
      <c r="E141" s="394">
        <v>2305</v>
      </c>
      <c r="F141" s="390">
        <v>2227</v>
      </c>
    </row>
    <row r="142" spans="1:9" x14ac:dyDescent="0.2">
      <c r="A142" s="231" t="s">
        <v>7</v>
      </c>
      <c r="B142" s="829"/>
      <c r="C142" s="302">
        <v>100</v>
      </c>
      <c r="D142" s="303">
        <v>95.2</v>
      </c>
      <c r="E142" s="395">
        <v>90</v>
      </c>
      <c r="F142" s="391">
        <v>89.6</v>
      </c>
    </row>
    <row r="143" spans="1:9" ht="13.5" thickBot="1" x14ac:dyDescent="0.25">
      <c r="A143" s="231" t="s">
        <v>8</v>
      </c>
      <c r="B143" s="833"/>
      <c r="C143" s="324">
        <v>4.3999999999999997E-2</v>
      </c>
      <c r="D143" s="325">
        <v>5.1999999999999998E-2</v>
      </c>
      <c r="E143" s="412">
        <v>5.0999999999999997E-2</v>
      </c>
      <c r="F143" s="413">
        <v>0.06</v>
      </c>
    </row>
    <row r="144" spans="1:9" x14ac:dyDescent="0.2">
      <c r="A144" s="241" t="s">
        <v>1</v>
      </c>
      <c r="B144" s="834"/>
      <c r="C144" s="327">
        <f t="shared" ref="C144:E144" si="31">C141/C140*100-100</f>
        <v>16.333333333333329</v>
      </c>
      <c r="D144" s="328">
        <f t="shared" si="31"/>
        <v>22</v>
      </c>
      <c r="E144" s="410">
        <f t="shared" si="31"/>
        <v>28.055555555555543</v>
      </c>
      <c r="F144" s="411">
        <f>F141/F140*100-100</f>
        <v>23.722222222222229</v>
      </c>
    </row>
    <row r="145" spans="1:9" ht="13.5" thickBot="1" x14ac:dyDescent="0.25">
      <c r="A145" s="231" t="s">
        <v>27</v>
      </c>
      <c r="B145" s="833"/>
      <c r="C145" s="257">
        <f>C141-C128</f>
        <v>58</v>
      </c>
      <c r="D145" s="258">
        <f>D141-D128</f>
        <v>81</v>
      </c>
      <c r="E145" s="259">
        <f t="shared" ref="E145" si="32">E141-E128</f>
        <v>56</v>
      </c>
      <c r="F145" s="370">
        <f>F141-F128</f>
        <v>68</v>
      </c>
    </row>
    <row r="146" spans="1:9" x14ac:dyDescent="0.2">
      <c r="A146" s="267" t="s">
        <v>52</v>
      </c>
      <c r="B146" s="835"/>
      <c r="C146" s="261">
        <v>67</v>
      </c>
      <c r="D146" s="262">
        <v>209</v>
      </c>
      <c r="E146" s="263">
        <v>202</v>
      </c>
      <c r="F146" s="371">
        <f>SUM(C146:E146)</f>
        <v>478</v>
      </c>
      <c r="G146" s="200" t="s">
        <v>56</v>
      </c>
      <c r="H146" s="397">
        <f>F133-F146</f>
        <v>1</v>
      </c>
      <c r="I146" s="306">
        <f>H146/F133</f>
        <v>2.0876826722338203E-3</v>
      </c>
    </row>
    <row r="147" spans="1:9" x14ac:dyDescent="0.2">
      <c r="A147" s="267" t="s">
        <v>28</v>
      </c>
      <c r="B147" s="835"/>
      <c r="C147" s="218">
        <v>70.5</v>
      </c>
      <c r="D147" s="269">
        <v>70.5</v>
      </c>
      <c r="E147" s="219">
        <v>70.5</v>
      </c>
      <c r="F147" s="331"/>
      <c r="G147" s="200" t="s">
        <v>57</v>
      </c>
      <c r="H147" s="200">
        <v>68.650000000000006</v>
      </c>
    </row>
    <row r="148" spans="1:9" ht="13.5" thickBot="1" x14ac:dyDescent="0.25">
      <c r="A148" s="268" t="s">
        <v>26</v>
      </c>
      <c r="B148" s="836"/>
      <c r="C148" s="216">
        <f t="shared" ref="C148:E148" si="33">C147-C134</f>
        <v>2</v>
      </c>
      <c r="D148" s="217">
        <f t="shared" si="33"/>
        <v>2</v>
      </c>
      <c r="E148" s="322">
        <f t="shared" si="33"/>
        <v>2</v>
      </c>
      <c r="F148" s="333"/>
      <c r="G148" s="200" t="s">
        <v>26</v>
      </c>
      <c r="H148" s="200">
        <f>H147-H134</f>
        <v>1.9900000000000091</v>
      </c>
    </row>
    <row r="150" spans="1:9" ht="13.5" thickBot="1" x14ac:dyDescent="0.25"/>
    <row r="151" spans="1:9" ht="13.5" thickBot="1" x14ac:dyDescent="0.25">
      <c r="A151" s="272" t="s">
        <v>151</v>
      </c>
      <c r="B151" s="230"/>
      <c r="C151" s="1063" t="s">
        <v>53</v>
      </c>
      <c r="D151" s="1064"/>
      <c r="E151" s="1064"/>
      <c r="F151" s="1052" t="s">
        <v>0</v>
      </c>
    </row>
    <row r="152" spans="1:9" ht="13.5" thickBot="1" x14ac:dyDescent="0.25">
      <c r="A152" s="231" t="s">
        <v>2</v>
      </c>
      <c r="B152" s="830"/>
      <c r="C152" s="295">
        <v>1</v>
      </c>
      <c r="D152" s="225">
        <v>2</v>
      </c>
      <c r="E152" s="342">
        <v>3</v>
      </c>
      <c r="F152" s="1062"/>
    </row>
    <row r="153" spans="1:9" x14ac:dyDescent="0.2">
      <c r="A153" s="236" t="s">
        <v>3</v>
      </c>
      <c r="B153" s="831"/>
      <c r="C153" s="296">
        <v>1920</v>
      </c>
      <c r="D153" s="297">
        <v>1920</v>
      </c>
      <c r="E153" s="393">
        <v>1920</v>
      </c>
      <c r="F153" s="393">
        <v>1920</v>
      </c>
    </row>
    <row r="154" spans="1:9" x14ac:dyDescent="0.2">
      <c r="A154" s="241" t="s">
        <v>6</v>
      </c>
      <c r="B154" s="832"/>
      <c r="C154" s="300">
        <v>2199</v>
      </c>
      <c r="D154" s="301">
        <v>2305</v>
      </c>
      <c r="E154" s="394">
        <v>2442</v>
      </c>
      <c r="F154" s="390">
        <v>2348</v>
      </c>
    </row>
    <row r="155" spans="1:9" x14ac:dyDescent="0.2">
      <c r="A155" s="231" t="s">
        <v>7</v>
      </c>
      <c r="B155" s="829"/>
      <c r="C155" s="302">
        <v>100</v>
      </c>
      <c r="D155" s="303">
        <v>80</v>
      </c>
      <c r="E155" s="395">
        <v>85</v>
      </c>
      <c r="F155" s="391">
        <v>87.2</v>
      </c>
    </row>
    <row r="156" spans="1:9" ht="13.5" thickBot="1" x14ac:dyDescent="0.25">
      <c r="A156" s="231" t="s">
        <v>8</v>
      </c>
      <c r="B156" s="833"/>
      <c r="C156" s="324">
        <v>5.1999999999999998E-2</v>
      </c>
      <c r="D156" s="325">
        <v>6.0999999999999999E-2</v>
      </c>
      <c r="E156" s="412">
        <v>6.6000000000000003E-2</v>
      </c>
      <c r="F156" s="413">
        <v>7.1999999999999995E-2</v>
      </c>
    </row>
    <row r="157" spans="1:9" x14ac:dyDescent="0.2">
      <c r="A157" s="241" t="s">
        <v>1</v>
      </c>
      <c r="B157" s="834"/>
      <c r="C157" s="327">
        <f t="shared" ref="C157:E157" si="34">C154/C153*100-100</f>
        <v>14.53125</v>
      </c>
      <c r="D157" s="328">
        <f t="shared" si="34"/>
        <v>20.052083333333329</v>
      </c>
      <c r="E157" s="410">
        <f t="shared" si="34"/>
        <v>27.187500000000014</v>
      </c>
      <c r="F157" s="411">
        <f>F154/F153*100-100</f>
        <v>22.291666666666671</v>
      </c>
    </row>
    <row r="158" spans="1:9" ht="13.5" thickBot="1" x14ac:dyDescent="0.25">
      <c r="A158" s="231" t="s">
        <v>27</v>
      </c>
      <c r="B158" s="833"/>
      <c r="C158" s="257">
        <f>C154-C141</f>
        <v>105</v>
      </c>
      <c r="D158" s="258">
        <f>D154-D141</f>
        <v>109</v>
      </c>
      <c r="E158" s="259">
        <f t="shared" ref="E158" si="35">E154-E141</f>
        <v>137</v>
      </c>
      <c r="F158" s="370">
        <f>F154-F141</f>
        <v>121</v>
      </c>
    </row>
    <row r="159" spans="1:9" x14ac:dyDescent="0.2">
      <c r="A159" s="267" t="s">
        <v>52</v>
      </c>
      <c r="B159" s="835"/>
      <c r="C159" s="261">
        <v>67</v>
      </c>
      <c r="D159" s="262">
        <v>207</v>
      </c>
      <c r="E159" s="263">
        <v>202</v>
      </c>
      <c r="F159" s="371">
        <f>SUM(C159:E159)</f>
        <v>476</v>
      </c>
      <c r="G159" s="200" t="s">
        <v>56</v>
      </c>
      <c r="H159" s="397">
        <f>F146-F159</f>
        <v>2</v>
      </c>
      <c r="I159" s="306">
        <f>H159/F146</f>
        <v>4.1841004184100415E-3</v>
      </c>
    </row>
    <row r="160" spans="1:9" x14ac:dyDescent="0.2">
      <c r="A160" s="267" t="s">
        <v>28</v>
      </c>
      <c r="B160" s="835"/>
      <c r="C160" s="218">
        <v>73</v>
      </c>
      <c r="D160" s="269">
        <v>73</v>
      </c>
      <c r="E160" s="219">
        <v>73</v>
      </c>
      <c r="F160" s="331"/>
      <c r="G160" s="200" t="s">
        <v>57</v>
      </c>
      <c r="H160" s="200">
        <v>70.8</v>
      </c>
    </row>
    <row r="161" spans="1:9" ht="13.5" thickBot="1" x14ac:dyDescent="0.25">
      <c r="A161" s="268" t="s">
        <v>26</v>
      </c>
      <c r="B161" s="836"/>
      <c r="C161" s="216">
        <f t="shared" ref="C161:E161" si="36">C160-C147</f>
        <v>2.5</v>
      </c>
      <c r="D161" s="217">
        <f t="shared" si="36"/>
        <v>2.5</v>
      </c>
      <c r="E161" s="322">
        <f t="shared" si="36"/>
        <v>2.5</v>
      </c>
      <c r="F161" s="333"/>
      <c r="G161" s="200" t="s">
        <v>26</v>
      </c>
      <c r="H161" s="200">
        <f>H160-H147</f>
        <v>2.1499999999999915</v>
      </c>
    </row>
    <row r="163" spans="1:9" ht="13.5" thickBot="1" x14ac:dyDescent="0.25"/>
    <row r="164" spans="1:9" ht="13.5" thickBot="1" x14ac:dyDescent="0.25">
      <c r="A164" s="272" t="s">
        <v>152</v>
      </c>
      <c r="B164" s="230"/>
      <c r="C164" s="1063" t="s">
        <v>53</v>
      </c>
      <c r="D164" s="1064"/>
      <c r="E164" s="1064"/>
      <c r="F164" s="1052" t="s">
        <v>0</v>
      </c>
      <c r="G164" s="200">
        <v>46</v>
      </c>
    </row>
    <row r="165" spans="1:9" ht="13.5" thickBot="1" x14ac:dyDescent="0.25">
      <c r="A165" s="231" t="s">
        <v>2</v>
      </c>
      <c r="B165" s="830"/>
      <c r="C165" s="295">
        <v>1</v>
      </c>
      <c r="D165" s="225">
        <v>2</v>
      </c>
      <c r="E165" s="342">
        <v>3</v>
      </c>
      <c r="F165" s="1062"/>
    </row>
    <row r="166" spans="1:9" x14ac:dyDescent="0.2">
      <c r="A166" s="236" t="s">
        <v>3</v>
      </c>
      <c r="B166" s="831"/>
      <c r="C166" s="296">
        <v>2040</v>
      </c>
      <c r="D166" s="297">
        <v>2040</v>
      </c>
      <c r="E166" s="393">
        <v>2040</v>
      </c>
      <c r="F166" s="393">
        <v>2040</v>
      </c>
    </row>
    <row r="167" spans="1:9" x14ac:dyDescent="0.2">
      <c r="A167" s="241" t="s">
        <v>6</v>
      </c>
      <c r="B167" s="832"/>
      <c r="C167" s="300">
        <v>2292</v>
      </c>
      <c r="D167" s="301">
        <v>2371</v>
      </c>
      <c r="E167" s="394">
        <v>2508</v>
      </c>
      <c r="F167" s="390">
        <v>2420</v>
      </c>
    </row>
    <row r="168" spans="1:9" x14ac:dyDescent="0.2">
      <c r="A168" s="231" t="s">
        <v>7</v>
      </c>
      <c r="B168" s="829"/>
      <c r="C168" s="302">
        <v>100</v>
      </c>
      <c r="D168" s="303">
        <v>90</v>
      </c>
      <c r="E168" s="395">
        <v>95</v>
      </c>
      <c r="F168" s="391">
        <v>84.8</v>
      </c>
    </row>
    <row r="169" spans="1:9" ht="13.5" thickBot="1" x14ac:dyDescent="0.25">
      <c r="A169" s="231" t="s">
        <v>8</v>
      </c>
      <c r="B169" s="833"/>
      <c r="C169" s="324">
        <v>5.3999999999999999E-2</v>
      </c>
      <c r="D169" s="325">
        <v>5.3999999999999999E-2</v>
      </c>
      <c r="E169" s="412">
        <v>5.5E-2</v>
      </c>
      <c r="F169" s="413">
        <v>6.3E-2</v>
      </c>
    </row>
    <row r="170" spans="1:9" x14ac:dyDescent="0.2">
      <c r="A170" s="241" t="s">
        <v>1</v>
      </c>
      <c r="B170" s="834"/>
      <c r="C170" s="327">
        <f t="shared" ref="C170:E170" si="37">C167/C166*100-100</f>
        <v>12.352941176470594</v>
      </c>
      <c r="D170" s="328">
        <f t="shared" si="37"/>
        <v>16.225490196078439</v>
      </c>
      <c r="E170" s="410">
        <f t="shared" si="37"/>
        <v>22.941176470588246</v>
      </c>
      <c r="F170" s="411">
        <f>F167/F166*100-100</f>
        <v>18.627450980392155</v>
      </c>
    </row>
    <row r="171" spans="1:9" ht="13.5" thickBot="1" x14ac:dyDescent="0.25">
      <c r="A171" s="231" t="s">
        <v>27</v>
      </c>
      <c r="B171" s="833"/>
      <c r="C171" s="257">
        <f>C167-C154</f>
        <v>93</v>
      </c>
      <c r="D171" s="258">
        <f>D167-D154</f>
        <v>66</v>
      </c>
      <c r="E171" s="259">
        <f t="shared" ref="E171" si="38">E167-E154</f>
        <v>66</v>
      </c>
      <c r="F171" s="370">
        <f>F167-F154</f>
        <v>72</v>
      </c>
    </row>
    <row r="172" spans="1:9" x14ac:dyDescent="0.2">
      <c r="A172" s="267" t="s">
        <v>52</v>
      </c>
      <c r="B172" s="835"/>
      <c r="C172" s="261">
        <v>67</v>
      </c>
      <c r="D172" s="262">
        <v>207</v>
      </c>
      <c r="E172" s="263">
        <v>202</v>
      </c>
      <c r="F172" s="371">
        <f>SUM(C172:E172)</f>
        <v>476</v>
      </c>
      <c r="G172" s="200" t="s">
        <v>56</v>
      </c>
      <c r="H172" s="397">
        <f>F159-F172</f>
        <v>0</v>
      </c>
      <c r="I172" s="306">
        <f>H172/F159</f>
        <v>0</v>
      </c>
    </row>
    <row r="173" spans="1:9" x14ac:dyDescent="0.2">
      <c r="A173" s="267" t="s">
        <v>28</v>
      </c>
      <c r="B173" s="835"/>
      <c r="C173" s="218">
        <v>75.5</v>
      </c>
      <c r="D173" s="269">
        <v>75.5</v>
      </c>
      <c r="E173" s="219">
        <v>75.5</v>
      </c>
      <c r="F173" s="331"/>
      <c r="G173" s="200" t="s">
        <v>57</v>
      </c>
      <c r="H173" s="200">
        <v>72.989999999999995</v>
      </c>
    </row>
    <row r="174" spans="1:9" ht="13.5" thickBot="1" x14ac:dyDescent="0.25">
      <c r="A174" s="268" t="s">
        <v>26</v>
      </c>
      <c r="B174" s="836"/>
      <c r="C174" s="216">
        <f t="shared" ref="C174:E174" si="39">C173-C160</f>
        <v>2.5</v>
      </c>
      <c r="D174" s="217">
        <f t="shared" si="39"/>
        <v>2.5</v>
      </c>
      <c r="E174" s="322">
        <f t="shared" si="39"/>
        <v>2.5</v>
      </c>
      <c r="F174" s="333"/>
      <c r="G174" s="200" t="s">
        <v>26</v>
      </c>
      <c r="H174" s="200">
        <f>H173-H160</f>
        <v>2.1899999999999977</v>
      </c>
    </row>
    <row r="176" spans="1:9" ht="13.5" thickBot="1" x14ac:dyDescent="0.25"/>
    <row r="177" spans="1:10" ht="13.5" thickBot="1" x14ac:dyDescent="0.25">
      <c r="A177" s="272" t="s">
        <v>153</v>
      </c>
      <c r="B177" s="230"/>
      <c r="C177" s="1063" t="s">
        <v>53</v>
      </c>
      <c r="D177" s="1064"/>
      <c r="E177" s="1064"/>
      <c r="F177" s="1052" t="s">
        <v>0</v>
      </c>
      <c r="G177" s="200">
        <v>43</v>
      </c>
    </row>
    <row r="178" spans="1:10" ht="13.5" thickBot="1" x14ac:dyDescent="0.25">
      <c r="A178" s="231" t="s">
        <v>2</v>
      </c>
      <c r="B178" s="830"/>
      <c r="C178" s="295">
        <v>1</v>
      </c>
      <c r="D178" s="225">
        <v>2</v>
      </c>
      <c r="E178" s="342">
        <v>3</v>
      </c>
      <c r="F178" s="1062"/>
    </row>
    <row r="179" spans="1:10" x14ac:dyDescent="0.2">
      <c r="A179" s="236" t="s">
        <v>3</v>
      </c>
      <c r="B179" s="831"/>
      <c r="C179" s="296">
        <v>2160</v>
      </c>
      <c r="D179" s="297">
        <v>2160</v>
      </c>
      <c r="E179" s="393">
        <v>2160</v>
      </c>
      <c r="F179" s="393">
        <v>2160</v>
      </c>
    </row>
    <row r="180" spans="1:10" x14ac:dyDescent="0.2">
      <c r="A180" s="241" t="s">
        <v>6</v>
      </c>
      <c r="B180" s="832"/>
      <c r="C180" s="300">
        <v>2344</v>
      </c>
      <c r="D180" s="301">
        <v>2501</v>
      </c>
      <c r="E180" s="394">
        <v>2662</v>
      </c>
      <c r="F180" s="390">
        <v>2372</v>
      </c>
    </row>
    <row r="181" spans="1:10" x14ac:dyDescent="0.2">
      <c r="A181" s="231" t="s">
        <v>7</v>
      </c>
      <c r="B181" s="829"/>
      <c r="C181" s="302">
        <v>92.3</v>
      </c>
      <c r="D181" s="541">
        <v>95</v>
      </c>
      <c r="E181" s="542">
        <v>100</v>
      </c>
      <c r="F181" s="543">
        <v>90.7</v>
      </c>
      <c r="G181" s="544" t="s">
        <v>157</v>
      </c>
    </row>
    <row r="182" spans="1:10" ht="13.5" thickBot="1" x14ac:dyDescent="0.25">
      <c r="A182" s="231" t="s">
        <v>8</v>
      </c>
      <c r="B182" s="833"/>
      <c r="C182" s="324">
        <v>5.0999999999999997E-2</v>
      </c>
      <c r="D182" s="325">
        <v>5.1999999999999998E-2</v>
      </c>
      <c r="E182" s="412">
        <v>3.4000000000000002E-2</v>
      </c>
      <c r="F182" s="413">
        <v>6.6000000000000003E-2</v>
      </c>
    </row>
    <row r="183" spans="1:10" x14ac:dyDescent="0.2">
      <c r="A183" s="241" t="s">
        <v>1</v>
      </c>
      <c r="B183" s="834"/>
      <c r="C183" s="327">
        <f t="shared" ref="C183:E183" si="40">C180/C179*100-100</f>
        <v>8.518518518518519</v>
      </c>
      <c r="D183" s="328">
        <f t="shared" si="40"/>
        <v>15.787037037037038</v>
      </c>
      <c r="E183" s="410">
        <f t="shared" si="40"/>
        <v>23.240740740740733</v>
      </c>
      <c r="F183" s="411">
        <f>F180/F179*100-100</f>
        <v>9.8148148148148096</v>
      </c>
    </row>
    <row r="184" spans="1:10" ht="13.5" thickBot="1" x14ac:dyDescent="0.25">
      <c r="A184" s="231" t="s">
        <v>27</v>
      </c>
      <c r="B184" s="833"/>
      <c r="C184" s="257">
        <f>C180-C167</f>
        <v>52</v>
      </c>
      <c r="D184" s="258">
        <f>D180-D167</f>
        <v>130</v>
      </c>
      <c r="E184" s="259">
        <f t="shared" ref="E184" si="41">E180-E167</f>
        <v>154</v>
      </c>
      <c r="F184" s="370">
        <f>F180-F167</f>
        <v>-48</v>
      </c>
    </row>
    <row r="185" spans="1:10" x14ac:dyDescent="0.2">
      <c r="A185" s="267" t="s">
        <v>52</v>
      </c>
      <c r="B185" s="835"/>
      <c r="C185" s="261">
        <v>108</v>
      </c>
      <c r="D185" s="262">
        <v>203</v>
      </c>
      <c r="E185" s="263">
        <v>131</v>
      </c>
      <c r="F185" s="371">
        <f>SUM(C185:E185)</f>
        <v>442</v>
      </c>
      <c r="G185" s="200" t="s">
        <v>56</v>
      </c>
      <c r="H185" s="439">
        <f>F172-F185</f>
        <v>34</v>
      </c>
      <c r="I185" s="306">
        <f>H185/F172</f>
        <v>7.1428571428571425E-2</v>
      </c>
      <c r="J185" s="536" t="s">
        <v>154</v>
      </c>
    </row>
    <row r="186" spans="1:10" x14ac:dyDescent="0.2">
      <c r="A186" s="267" t="s">
        <v>28</v>
      </c>
      <c r="B186" s="835"/>
      <c r="C186" s="218">
        <v>78.5</v>
      </c>
      <c r="D186" s="269">
        <v>78.5</v>
      </c>
      <c r="E186" s="219">
        <v>78.5</v>
      </c>
      <c r="F186" s="331"/>
      <c r="G186" s="200" t="s">
        <v>57</v>
      </c>
      <c r="H186" s="200">
        <v>75.510000000000005</v>
      </c>
    </row>
    <row r="187" spans="1:10" ht="13.5" thickBot="1" x14ac:dyDescent="0.25">
      <c r="A187" s="268" t="s">
        <v>26</v>
      </c>
      <c r="B187" s="836"/>
      <c r="C187" s="216">
        <f t="shared" ref="C187:E187" si="42">C186-C173</f>
        <v>3</v>
      </c>
      <c r="D187" s="217">
        <f t="shared" si="42"/>
        <v>3</v>
      </c>
      <c r="E187" s="322">
        <f t="shared" si="42"/>
        <v>3</v>
      </c>
      <c r="F187" s="333"/>
      <c r="G187" s="200" t="s">
        <v>26</v>
      </c>
      <c r="H187" s="200">
        <f>H186-H173</f>
        <v>2.5200000000000102</v>
      </c>
    </row>
    <row r="189" spans="1:10" ht="13.5" thickBot="1" x14ac:dyDescent="0.25"/>
    <row r="190" spans="1:10" ht="13.5" thickBot="1" x14ac:dyDescent="0.25">
      <c r="A190" s="272" t="s">
        <v>158</v>
      </c>
      <c r="B190" s="230"/>
      <c r="C190" s="1063" t="s">
        <v>53</v>
      </c>
      <c r="D190" s="1064"/>
      <c r="E190" s="1064"/>
      <c r="F190" s="1052" t="s">
        <v>0</v>
      </c>
    </row>
    <row r="191" spans="1:10" ht="13.5" thickBot="1" x14ac:dyDescent="0.25">
      <c r="A191" s="231" t="s">
        <v>2</v>
      </c>
      <c r="B191" s="830"/>
      <c r="C191" s="295">
        <v>1</v>
      </c>
      <c r="D191" s="225">
        <v>2</v>
      </c>
      <c r="E191" s="342">
        <v>3</v>
      </c>
      <c r="F191" s="1062"/>
    </row>
    <row r="192" spans="1:10" x14ac:dyDescent="0.2">
      <c r="A192" s="236" t="s">
        <v>3</v>
      </c>
      <c r="B192" s="831"/>
      <c r="C192" s="296">
        <v>2290</v>
      </c>
      <c r="D192" s="297">
        <v>2290</v>
      </c>
      <c r="E192" s="393">
        <v>2290</v>
      </c>
      <c r="F192" s="393">
        <v>2290</v>
      </c>
    </row>
    <row r="193" spans="1:9" x14ac:dyDescent="0.2">
      <c r="A193" s="241" t="s">
        <v>6</v>
      </c>
      <c r="B193" s="832"/>
      <c r="C193" s="548">
        <v>2445</v>
      </c>
      <c r="D193" s="304">
        <v>2635</v>
      </c>
      <c r="E193" s="395">
        <v>2922</v>
      </c>
      <c r="F193" s="549">
        <v>2678</v>
      </c>
    </row>
    <row r="194" spans="1:9" x14ac:dyDescent="0.2">
      <c r="A194" s="231" t="s">
        <v>7</v>
      </c>
      <c r="B194" s="829"/>
      <c r="C194" s="302">
        <v>90</v>
      </c>
      <c r="D194" s="303">
        <v>100</v>
      </c>
      <c r="E194" s="395">
        <v>76.900000000000006</v>
      </c>
      <c r="F194" s="391">
        <v>81.400000000000006</v>
      </c>
      <c r="G194" s="228"/>
    </row>
    <row r="195" spans="1:9" ht="13.5" thickBot="1" x14ac:dyDescent="0.25">
      <c r="A195" s="231" t="s">
        <v>8</v>
      </c>
      <c r="B195" s="833"/>
      <c r="C195" s="324">
        <v>6.3E-2</v>
      </c>
      <c r="D195" s="325">
        <v>4.1000000000000002E-2</v>
      </c>
      <c r="E195" s="412">
        <v>0.107</v>
      </c>
      <c r="F195" s="413">
        <v>9.9000000000000005E-2</v>
      </c>
    </row>
    <row r="196" spans="1:9" x14ac:dyDescent="0.2">
      <c r="A196" s="241" t="s">
        <v>1</v>
      </c>
      <c r="B196" s="834"/>
      <c r="C196" s="327">
        <f t="shared" ref="C196:E196" si="43">C193/C192*100-100</f>
        <v>6.768558951965062</v>
      </c>
      <c r="D196" s="328">
        <f t="shared" si="43"/>
        <v>15.065502183406124</v>
      </c>
      <c r="E196" s="410">
        <f t="shared" si="43"/>
        <v>27.598253275109158</v>
      </c>
      <c r="F196" s="411">
        <f>F193/F192*100-100</f>
        <v>16.943231441048027</v>
      </c>
    </row>
    <row r="197" spans="1:9" ht="13.5" thickBot="1" x14ac:dyDescent="0.25">
      <c r="A197" s="231" t="s">
        <v>27</v>
      </c>
      <c r="B197" s="833"/>
      <c r="C197" s="257">
        <f>C193-C180</f>
        <v>101</v>
      </c>
      <c r="D197" s="258">
        <f>D193-D180</f>
        <v>134</v>
      </c>
      <c r="E197" s="259">
        <f t="shared" ref="E197" si="44">E193-E180</f>
        <v>260</v>
      </c>
      <c r="F197" s="370">
        <f>F193-F180</f>
        <v>306</v>
      </c>
    </row>
    <row r="198" spans="1:9" x14ac:dyDescent="0.2">
      <c r="A198" s="267" t="s">
        <v>52</v>
      </c>
      <c r="B198" s="835"/>
      <c r="C198" s="261">
        <v>108</v>
      </c>
      <c r="D198" s="262">
        <v>203</v>
      </c>
      <c r="E198" s="263">
        <v>131</v>
      </c>
      <c r="F198" s="371">
        <f>SUM(C198:E198)</f>
        <v>442</v>
      </c>
      <c r="G198" s="200" t="s">
        <v>56</v>
      </c>
      <c r="H198" s="397">
        <f>F185-F198</f>
        <v>0</v>
      </c>
      <c r="I198" s="306">
        <f>H198/F185</f>
        <v>0</v>
      </c>
    </row>
    <row r="199" spans="1:9" x14ac:dyDescent="0.2">
      <c r="A199" s="267" t="s">
        <v>28</v>
      </c>
      <c r="B199" s="835"/>
      <c r="C199" s="218">
        <v>82.5</v>
      </c>
      <c r="D199" s="269">
        <v>82.5</v>
      </c>
      <c r="E199" s="219">
        <v>82.5</v>
      </c>
      <c r="F199" s="331"/>
      <c r="G199" s="200" t="s">
        <v>57</v>
      </c>
      <c r="H199" s="200">
        <v>78.47</v>
      </c>
    </row>
    <row r="200" spans="1:9" ht="13.5" thickBot="1" x14ac:dyDescent="0.25">
      <c r="A200" s="268" t="s">
        <v>26</v>
      </c>
      <c r="B200" s="836"/>
      <c r="C200" s="216">
        <f t="shared" ref="C200:E200" si="45">C199-C186</f>
        <v>4</v>
      </c>
      <c r="D200" s="217">
        <f t="shared" si="45"/>
        <v>4</v>
      </c>
      <c r="E200" s="322">
        <f t="shared" si="45"/>
        <v>4</v>
      </c>
      <c r="F200" s="333"/>
      <c r="G200" s="200" t="s">
        <v>26</v>
      </c>
      <c r="H200" s="200">
        <f>H199-H186</f>
        <v>2.9599999999999937</v>
      </c>
    </row>
    <row r="202" spans="1:9" ht="13.5" thickBot="1" x14ac:dyDescent="0.25"/>
    <row r="203" spans="1:9" ht="13.5" thickBot="1" x14ac:dyDescent="0.25">
      <c r="A203" s="272" t="s">
        <v>159</v>
      </c>
      <c r="B203" s="230"/>
      <c r="C203" s="1063" t="s">
        <v>53</v>
      </c>
      <c r="D203" s="1064"/>
      <c r="E203" s="1064"/>
      <c r="F203" s="1052" t="s">
        <v>0</v>
      </c>
      <c r="G203" s="200">
        <v>43</v>
      </c>
    </row>
    <row r="204" spans="1:9" ht="13.5" thickBot="1" x14ac:dyDescent="0.25">
      <c r="A204" s="231" t="s">
        <v>2</v>
      </c>
      <c r="B204" s="830"/>
      <c r="C204" s="295">
        <v>1</v>
      </c>
      <c r="D204" s="225">
        <v>2</v>
      </c>
      <c r="E204" s="342">
        <v>3</v>
      </c>
      <c r="F204" s="1062"/>
    </row>
    <row r="205" spans="1:9" x14ac:dyDescent="0.2">
      <c r="A205" s="236" t="s">
        <v>3</v>
      </c>
      <c r="B205" s="831"/>
      <c r="C205" s="296">
        <v>2420</v>
      </c>
      <c r="D205" s="297">
        <v>2420</v>
      </c>
      <c r="E205" s="393">
        <v>2420</v>
      </c>
      <c r="F205" s="393">
        <v>2420</v>
      </c>
    </row>
    <row r="206" spans="1:9" x14ac:dyDescent="0.2">
      <c r="A206" s="241" t="s">
        <v>6</v>
      </c>
      <c r="B206" s="832"/>
      <c r="C206" s="300">
        <v>2611</v>
      </c>
      <c r="D206" s="301">
        <v>2743</v>
      </c>
      <c r="E206" s="394">
        <v>2935</v>
      </c>
      <c r="F206" s="549">
        <v>2770</v>
      </c>
    </row>
    <row r="207" spans="1:9" x14ac:dyDescent="0.2">
      <c r="A207" s="231" t="s">
        <v>7</v>
      </c>
      <c r="B207" s="829"/>
      <c r="C207" s="302">
        <v>90</v>
      </c>
      <c r="D207" s="303">
        <v>95</v>
      </c>
      <c r="E207" s="395">
        <v>92.3</v>
      </c>
      <c r="F207" s="391">
        <v>88.4</v>
      </c>
      <c r="G207" s="228"/>
    </row>
    <row r="208" spans="1:9" ht="13.5" thickBot="1" x14ac:dyDescent="0.25">
      <c r="A208" s="231" t="s">
        <v>8</v>
      </c>
      <c r="B208" s="833"/>
      <c r="C208" s="324">
        <v>5.5E-2</v>
      </c>
      <c r="D208" s="325">
        <v>4.5999999999999999E-2</v>
      </c>
      <c r="E208" s="412">
        <v>5.7000000000000002E-2</v>
      </c>
      <c r="F208" s="413">
        <v>6.7000000000000004E-2</v>
      </c>
    </row>
    <row r="209" spans="1:9" x14ac:dyDescent="0.2">
      <c r="A209" s="241" t="s">
        <v>1</v>
      </c>
      <c r="B209" s="834"/>
      <c r="C209" s="327">
        <f t="shared" ref="C209:E209" si="46">C206/C205*100-100</f>
        <v>7.892561983471083</v>
      </c>
      <c r="D209" s="328">
        <f t="shared" si="46"/>
        <v>13.347107438016522</v>
      </c>
      <c r="E209" s="410">
        <f t="shared" si="46"/>
        <v>21.280991735537185</v>
      </c>
      <c r="F209" s="411">
        <f>F206/F205*100-100</f>
        <v>14.462809917355372</v>
      </c>
    </row>
    <row r="210" spans="1:9" ht="13.5" thickBot="1" x14ac:dyDescent="0.25">
      <c r="A210" s="231" t="s">
        <v>27</v>
      </c>
      <c r="B210" s="833"/>
      <c r="C210" s="257">
        <f>C206-C193</f>
        <v>166</v>
      </c>
      <c r="D210" s="258">
        <f>D206-D193</f>
        <v>108</v>
      </c>
      <c r="E210" s="259">
        <f t="shared" ref="E210" si="47">E206-E193</f>
        <v>13</v>
      </c>
      <c r="F210" s="370">
        <f>F206-F193</f>
        <v>92</v>
      </c>
    </row>
    <row r="211" spans="1:9" x14ac:dyDescent="0.2">
      <c r="A211" s="267" t="s">
        <v>52</v>
      </c>
      <c r="B211" s="835"/>
      <c r="C211" s="261">
        <v>108</v>
      </c>
      <c r="D211" s="262">
        <v>202</v>
      </c>
      <c r="E211" s="263">
        <v>131</v>
      </c>
      <c r="F211" s="371">
        <f>SUM(C211:E211)</f>
        <v>441</v>
      </c>
      <c r="G211" s="200" t="s">
        <v>56</v>
      </c>
      <c r="H211" s="397">
        <f>F198-F211</f>
        <v>1</v>
      </c>
      <c r="I211" s="306">
        <f>H211/F198</f>
        <v>2.2624434389140274E-3</v>
      </c>
    </row>
    <row r="212" spans="1:9" x14ac:dyDescent="0.2">
      <c r="A212" s="267" t="s">
        <v>28</v>
      </c>
      <c r="B212" s="835"/>
      <c r="C212" s="218">
        <v>87.5</v>
      </c>
      <c r="D212" s="269">
        <v>87</v>
      </c>
      <c r="E212" s="219">
        <v>87</v>
      </c>
      <c r="F212" s="331"/>
      <c r="G212" s="200" t="s">
        <v>57</v>
      </c>
      <c r="H212" s="200">
        <v>82.7</v>
      </c>
    </row>
    <row r="213" spans="1:9" ht="13.5" thickBot="1" x14ac:dyDescent="0.25">
      <c r="A213" s="268" t="s">
        <v>26</v>
      </c>
      <c r="B213" s="836"/>
      <c r="C213" s="216">
        <f t="shared" ref="C213:E213" si="48">C212-C199</f>
        <v>5</v>
      </c>
      <c r="D213" s="217">
        <f t="shared" si="48"/>
        <v>4.5</v>
      </c>
      <c r="E213" s="322">
        <f t="shared" si="48"/>
        <v>4.5</v>
      </c>
      <c r="F213" s="333"/>
      <c r="G213" s="200" t="s">
        <v>26</v>
      </c>
      <c r="H213" s="200">
        <f>H212-H199</f>
        <v>4.230000000000004</v>
      </c>
    </row>
    <row r="215" spans="1:9" ht="13.5" thickBot="1" x14ac:dyDescent="0.25"/>
    <row r="216" spans="1:9" ht="13.5" thickBot="1" x14ac:dyDescent="0.25">
      <c r="A216" s="272" t="s">
        <v>161</v>
      </c>
      <c r="B216" s="230"/>
      <c r="C216" s="1063" t="s">
        <v>53</v>
      </c>
      <c r="D216" s="1064"/>
      <c r="E216" s="1064"/>
      <c r="F216" s="1052" t="s">
        <v>0</v>
      </c>
      <c r="G216" s="200">
        <v>43</v>
      </c>
    </row>
    <row r="217" spans="1:9" ht="13.5" thickBot="1" x14ac:dyDescent="0.25">
      <c r="A217" s="231" t="s">
        <v>2</v>
      </c>
      <c r="B217" s="830"/>
      <c r="C217" s="295">
        <v>1</v>
      </c>
      <c r="D217" s="225">
        <v>2</v>
      </c>
      <c r="E217" s="342">
        <v>3</v>
      </c>
      <c r="F217" s="1062"/>
    </row>
    <row r="218" spans="1:9" x14ac:dyDescent="0.2">
      <c r="A218" s="236" t="s">
        <v>3</v>
      </c>
      <c r="B218" s="831"/>
      <c r="C218" s="296">
        <v>2560</v>
      </c>
      <c r="D218" s="297">
        <v>2560</v>
      </c>
      <c r="E218" s="393">
        <v>2560</v>
      </c>
      <c r="F218" s="393">
        <v>2560</v>
      </c>
    </row>
    <row r="219" spans="1:9" x14ac:dyDescent="0.2">
      <c r="A219" s="241" t="s">
        <v>6</v>
      </c>
      <c r="B219" s="832"/>
      <c r="C219" s="300">
        <v>2698</v>
      </c>
      <c r="D219" s="301">
        <v>2836</v>
      </c>
      <c r="E219" s="394">
        <v>3049</v>
      </c>
      <c r="F219" s="549">
        <v>2844</v>
      </c>
    </row>
    <row r="220" spans="1:9" x14ac:dyDescent="0.2">
      <c r="A220" s="231" t="s">
        <v>7</v>
      </c>
      <c r="B220" s="829"/>
      <c r="C220" s="302">
        <v>92.3</v>
      </c>
      <c r="D220" s="303">
        <v>100</v>
      </c>
      <c r="E220" s="395">
        <v>80</v>
      </c>
      <c r="F220" s="391">
        <v>90.7</v>
      </c>
      <c r="G220" s="228"/>
    </row>
    <row r="221" spans="1:9" ht="13.5" thickBot="1" x14ac:dyDescent="0.25">
      <c r="A221" s="231" t="s">
        <v>8</v>
      </c>
      <c r="B221" s="833"/>
      <c r="C221" s="324">
        <v>4.2999999999999997E-2</v>
      </c>
      <c r="D221" s="325">
        <v>4.1000000000000002E-2</v>
      </c>
      <c r="E221" s="412">
        <v>0.123</v>
      </c>
      <c r="F221" s="413">
        <v>8.4000000000000005E-2</v>
      </c>
    </row>
    <row r="222" spans="1:9" x14ac:dyDescent="0.2">
      <c r="A222" s="241" t="s">
        <v>1</v>
      </c>
      <c r="B222" s="834"/>
      <c r="C222" s="327">
        <f t="shared" ref="C222:E222" si="49">C219/C218*100-100</f>
        <v>5.390625</v>
      </c>
      <c r="D222" s="328">
        <f t="shared" si="49"/>
        <v>10.781250000000014</v>
      </c>
      <c r="E222" s="410">
        <f t="shared" si="49"/>
        <v>19.101562499999986</v>
      </c>
      <c r="F222" s="411">
        <f>F219/F218*100-100</f>
        <v>11.093749999999986</v>
      </c>
    </row>
    <row r="223" spans="1:9" ht="13.5" thickBot="1" x14ac:dyDescent="0.25">
      <c r="A223" s="231" t="s">
        <v>27</v>
      </c>
      <c r="B223" s="833"/>
      <c r="C223" s="257">
        <f>C219-C206</f>
        <v>87</v>
      </c>
      <c r="D223" s="258">
        <f>D219-D206</f>
        <v>93</v>
      </c>
      <c r="E223" s="259">
        <f t="shared" ref="E223" si="50">E219-E206</f>
        <v>114</v>
      </c>
      <c r="F223" s="370">
        <f>F219-F206</f>
        <v>74</v>
      </c>
    </row>
    <row r="224" spans="1:9" x14ac:dyDescent="0.2">
      <c r="A224" s="267" t="s">
        <v>52</v>
      </c>
      <c r="B224" s="835"/>
      <c r="C224" s="261">
        <v>107</v>
      </c>
      <c r="D224" s="262">
        <v>200</v>
      </c>
      <c r="E224" s="263">
        <v>130</v>
      </c>
      <c r="F224" s="371">
        <f>SUM(C224:E224)</f>
        <v>437</v>
      </c>
      <c r="G224" s="200" t="s">
        <v>56</v>
      </c>
      <c r="H224" s="397">
        <f>F211-F224</f>
        <v>4</v>
      </c>
      <c r="I224" s="306">
        <f>H224/F211</f>
        <v>9.0702947845804991E-3</v>
      </c>
    </row>
    <row r="225" spans="1:9" x14ac:dyDescent="0.2">
      <c r="A225" s="267" t="s">
        <v>28</v>
      </c>
      <c r="B225" s="835"/>
      <c r="C225" s="218">
        <v>93</v>
      </c>
      <c r="D225" s="269">
        <v>92.5</v>
      </c>
      <c r="E225" s="219">
        <v>92.5</v>
      </c>
      <c r="F225" s="331"/>
      <c r="G225" s="200" t="s">
        <v>57</v>
      </c>
      <c r="H225" s="200">
        <v>87.94</v>
      </c>
    </row>
    <row r="226" spans="1:9" ht="13.5" thickBot="1" x14ac:dyDescent="0.25">
      <c r="A226" s="268" t="s">
        <v>26</v>
      </c>
      <c r="B226" s="836"/>
      <c r="C226" s="216">
        <f t="shared" ref="C226:E226" si="51">C225-C212</f>
        <v>5.5</v>
      </c>
      <c r="D226" s="217">
        <f t="shared" si="51"/>
        <v>5.5</v>
      </c>
      <c r="E226" s="322">
        <f t="shared" si="51"/>
        <v>5.5</v>
      </c>
      <c r="F226" s="333"/>
      <c r="G226" s="200" t="s">
        <v>26</v>
      </c>
      <c r="H226" s="200">
        <f>H225-H212</f>
        <v>5.2399999999999949</v>
      </c>
    </row>
    <row r="228" spans="1:9" ht="13.5" thickBot="1" x14ac:dyDescent="0.25"/>
    <row r="229" spans="1:9" ht="13.5" thickBot="1" x14ac:dyDescent="0.25">
      <c r="A229" s="272" t="s">
        <v>162</v>
      </c>
      <c r="B229" s="230"/>
      <c r="C229" s="1063" t="s">
        <v>53</v>
      </c>
      <c r="D229" s="1064"/>
      <c r="E229" s="1064"/>
      <c r="F229" s="1052" t="s">
        <v>0</v>
      </c>
      <c r="G229" s="200">
        <v>43</v>
      </c>
    </row>
    <row r="230" spans="1:9" ht="13.5" thickBot="1" x14ac:dyDescent="0.25">
      <c r="A230" s="231" t="s">
        <v>2</v>
      </c>
      <c r="B230" s="830"/>
      <c r="C230" s="295">
        <v>1</v>
      </c>
      <c r="D230" s="225">
        <v>2</v>
      </c>
      <c r="E230" s="342">
        <v>3</v>
      </c>
      <c r="F230" s="1062"/>
    </row>
    <row r="231" spans="1:9" x14ac:dyDescent="0.2">
      <c r="A231" s="236" t="s">
        <v>3</v>
      </c>
      <c r="B231" s="831"/>
      <c r="C231" s="296">
        <v>2710</v>
      </c>
      <c r="D231" s="297">
        <v>2710</v>
      </c>
      <c r="E231" s="393">
        <v>2710</v>
      </c>
      <c r="F231" s="393">
        <v>2710</v>
      </c>
    </row>
    <row r="232" spans="1:9" x14ac:dyDescent="0.2">
      <c r="A232" s="241" t="s">
        <v>6</v>
      </c>
      <c r="B232" s="832"/>
      <c r="C232" s="300">
        <v>2840</v>
      </c>
      <c r="D232" s="301">
        <v>2939</v>
      </c>
      <c r="E232" s="394">
        <v>3261</v>
      </c>
      <c r="F232" s="549">
        <v>2984</v>
      </c>
    </row>
    <row r="233" spans="1:9" x14ac:dyDescent="0.2">
      <c r="A233" s="231" t="s">
        <v>7</v>
      </c>
      <c r="B233" s="829"/>
      <c r="C233" s="302">
        <v>92.3</v>
      </c>
      <c r="D233" s="303">
        <v>95</v>
      </c>
      <c r="E233" s="395">
        <v>80</v>
      </c>
      <c r="F233" s="391">
        <v>83.7</v>
      </c>
      <c r="G233" s="228"/>
    </row>
    <row r="234" spans="1:9" ht="13.5" thickBot="1" x14ac:dyDescent="0.25">
      <c r="A234" s="231" t="s">
        <v>8</v>
      </c>
      <c r="B234" s="833"/>
      <c r="C234" s="324">
        <v>0.05</v>
      </c>
      <c r="D234" s="325">
        <v>5.3999999999999999E-2</v>
      </c>
      <c r="E234" s="412">
        <v>8.7999999999999995E-2</v>
      </c>
      <c r="F234" s="413">
        <v>8.3000000000000004E-2</v>
      </c>
    </row>
    <row r="235" spans="1:9" x14ac:dyDescent="0.2">
      <c r="A235" s="241" t="s">
        <v>1</v>
      </c>
      <c r="B235" s="834"/>
      <c r="C235" s="327">
        <f t="shared" ref="C235:E235" si="52">C232/C231*100-100</f>
        <v>4.79704797047971</v>
      </c>
      <c r="D235" s="328">
        <f t="shared" si="52"/>
        <v>8.4501845018450297</v>
      </c>
      <c r="E235" s="410">
        <f t="shared" si="52"/>
        <v>20.332103321033216</v>
      </c>
      <c r="F235" s="411">
        <f>F232/F231*100-100</f>
        <v>10.110701107011067</v>
      </c>
    </row>
    <row r="236" spans="1:9" ht="13.5" thickBot="1" x14ac:dyDescent="0.25">
      <c r="A236" s="231" t="s">
        <v>27</v>
      </c>
      <c r="B236" s="833"/>
      <c r="C236" s="257">
        <f>C232-C219</f>
        <v>142</v>
      </c>
      <c r="D236" s="258">
        <f>D232-D219</f>
        <v>103</v>
      </c>
      <c r="E236" s="259">
        <f t="shared" ref="E236" si="53">E232-E219</f>
        <v>212</v>
      </c>
      <c r="F236" s="370">
        <f>F232-F219</f>
        <v>140</v>
      </c>
    </row>
    <row r="237" spans="1:9" x14ac:dyDescent="0.2">
      <c r="A237" s="267" t="s">
        <v>52</v>
      </c>
      <c r="B237" s="835"/>
      <c r="C237" s="261">
        <v>105</v>
      </c>
      <c r="D237" s="262">
        <v>200</v>
      </c>
      <c r="E237" s="263">
        <v>130</v>
      </c>
      <c r="F237" s="371">
        <f>SUM(C237:E237)</f>
        <v>435</v>
      </c>
      <c r="G237" s="200" t="s">
        <v>56</v>
      </c>
      <c r="H237" s="397">
        <f>F224-F237</f>
        <v>2</v>
      </c>
      <c r="I237" s="306">
        <f>H237/F224</f>
        <v>4.5766590389016018E-3</v>
      </c>
    </row>
    <row r="238" spans="1:9" x14ac:dyDescent="0.2">
      <c r="A238" s="267" t="s">
        <v>28</v>
      </c>
      <c r="B238" s="835"/>
      <c r="C238" s="218">
        <v>98.5</v>
      </c>
      <c r="D238" s="269">
        <v>98</v>
      </c>
      <c r="E238" s="219">
        <v>98</v>
      </c>
      <c r="F238" s="331"/>
      <c r="G238" s="200" t="s">
        <v>57</v>
      </c>
      <c r="H238" s="200">
        <v>93.07</v>
      </c>
    </row>
    <row r="239" spans="1:9" ht="13.5" thickBot="1" x14ac:dyDescent="0.25">
      <c r="A239" s="268" t="s">
        <v>26</v>
      </c>
      <c r="B239" s="836"/>
      <c r="C239" s="216">
        <f t="shared" ref="C239:E239" si="54">C238-C225</f>
        <v>5.5</v>
      </c>
      <c r="D239" s="217">
        <f t="shared" si="54"/>
        <v>5.5</v>
      </c>
      <c r="E239" s="322">
        <f t="shared" si="54"/>
        <v>5.5</v>
      </c>
      <c r="F239" s="333"/>
      <c r="G239" s="200" t="s">
        <v>26</v>
      </c>
      <c r="H239" s="200">
        <f>H238-H225</f>
        <v>5.1299999999999955</v>
      </c>
    </row>
    <row r="241" spans="1:9" ht="13.5" thickBot="1" x14ac:dyDescent="0.25"/>
    <row r="242" spans="1:9" ht="13.5" thickBot="1" x14ac:dyDescent="0.25">
      <c r="A242" s="272" t="s">
        <v>163</v>
      </c>
      <c r="B242" s="230"/>
      <c r="C242" s="1063" t="s">
        <v>53</v>
      </c>
      <c r="D242" s="1064"/>
      <c r="E242" s="1064"/>
      <c r="F242" s="1052" t="s">
        <v>0</v>
      </c>
    </row>
    <row r="243" spans="1:9" ht="13.5" thickBot="1" x14ac:dyDescent="0.25">
      <c r="A243" s="231" t="s">
        <v>2</v>
      </c>
      <c r="B243" s="830"/>
      <c r="C243" s="295">
        <v>1</v>
      </c>
      <c r="D243" s="225">
        <v>2</v>
      </c>
      <c r="E243" s="342">
        <v>3</v>
      </c>
      <c r="F243" s="1062"/>
    </row>
    <row r="244" spans="1:9" x14ac:dyDescent="0.2">
      <c r="A244" s="236" t="s">
        <v>3</v>
      </c>
      <c r="B244" s="831"/>
      <c r="C244" s="296">
        <v>2870</v>
      </c>
      <c r="D244" s="297">
        <v>2870</v>
      </c>
      <c r="E244" s="393">
        <v>2870</v>
      </c>
      <c r="F244" s="393">
        <v>2870</v>
      </c>
    </row>
    <row r="245" spans="1:9" x14ac:dyDescent="0.2">
      <c r="A245" s="241" t="s">
        <v>6</v>
      </c>
      <c r="B245" s="832"/>
      <c r="C245" s="300">
        <v>2857</v>
      </c>
      <c r="D245" s="301">
        <v>3092</v>
      </c>
      <c r="E245" s="394">
        <v>3412</v>
      </c>
      <c r="F245" s="549">
        <v>3096</v>
      </c>
    </row>
    <row r="246" spans="1:9" x14ac:dyDescent="0.2">
      <c r="A246" s="231" t="s">
        <v>7</v>
      </c>
      <c r="B246" s="829"/>
      <c r="C246" s="302">
        <v>84.6</v>
      </c>
      <c r="D246" s="303">
        <v>85</v>
      </c>
      <c r="E246" s="395">
        <v>60</v>
      </c>
      <c r="F246" s="391">
        <v>72.099999999999994</v>
      </c>
      <c r="G246" s="228"/>
    </row>
    <row r="247" spans="1:9" ht="13.5" thickBot="1" x14ac:dyDescent="0.25">
      <c r="A247" s="231" t="s">
        <v>8</v>
      </c>
      <c r="B247" s="833"/>
      <c r="C247" s="324">
        <v>6.6000000000000003E-2</v>
      </c>
      <c r="D247" s="325">
        <v>7.3999999999999996E-2</v>
      </c>
      <c r="E247" s="412">
        <v>0.14399999999999999</v>
      </c>
      <c r="F247" s="413">
        <v>0.115</v>
      </c>
    </row>
    <row r="248" spans="1:9" x14ac:dyDescent="0.2">
      <c r="A248" s="241" t="s">
        <v>1</v>
      </c>
      <c r="B248" s="834"/>
      <c r="C248" s="327">
        <f t="shared" ref="C248:E248" si="55">C245/C244*100-100</f>
        <v>-0.45296167247387586</v>
      </c>
      <c r="D248" s="328">
        <f t="shared" si="55"/>
        <v>7.7351916376306633</v>
      </c>
      <c r="E248" s="410">
        <f t="shared" si="55"/>
        <v>18.885017421602782</v>
      </c>
      <c r="F248" s="411">
        <f>F245/F244*100-100</f>
        <v>7.874564459930312</v>
      </c>
    </row>
    <row r="249" spans="1:9" ht="13.5" thickBot="1" x14ac:dyDescent="0.25">
      <c r="A249" s="231" t="s">
        <v>27</v>
      </c>
      <c r="B249" s="833"/>
      <c r="C249" s="257">
        <f>C245-C232</f>
        <v>17</v>
      </c>
      <c r="D249" s="258">
        <f>D245-D232</f>
        <v>153</v>
      </c>
      <c r="E249" s="259">
        <f t="shared" ref="E249" si="56">E245-E232</f>
        <v>151</v>
      </c>
      <c r="F249" s="370">
        <f>F245-F232</f>
        <v>112</v>
      </c>
    </row>
    <row r="250" spans="1:9" x14ac:dyDescent="0.2">
      <c r="A250" s="267" t="s">
        <v>52</v>
      </c>
      <c r="B250" s="835"/>
      <c r="C250" s="261">
        <v>105</v>
      </c>
      <c r="D250" s="262">
        <v>197</v>
      </c>
      <c r="E250" s="263">
        <v>130</v>
      </c>
      <c r="F250" s="371">
        <f>SUM(C250:E250)</f>
        <v>432</v>
      </c>
      <c r="G250" s="200" t="s">
        <v>56</v>
      </c>
      <c r="H250" s="397">
        <f>F237-F250</f>
        <v>3</v>
      </c>
      <c r="I250" s="306">
        <f>H250/F237</f>
        <v>6.8965517241379309E-3</v>
      </c>
    </row>
    <row r="251" spans="1:9" x14ac:dyDescent="0.2">
      <c r="A251" s="267" t="s">
        <v>28</v>
      </c>
      <c r="B251" s="835"/>
      <c r="C251" s="218">
        <v>105.5</v>
      </c>
      <c r="D251" s="269">
        <v>104</v>
      </c>
      <c r="E251" s="219">
        <v>104</v>
      </c>
      <c r="F251" s="331"/>
      <c r="G251" s="200" t="s">
        <v>57</v>
      </c>
      <c r="H251" s="200">
        <v>98.81</v>
      </c>
    </row>
    <row r="252" spans="1:9" ht="13.5" thickBot="1" x14ac:dyDescent="0.25">
      <c r="A252" s="268" t="s">
        <v>26</v>
      </c>
      <c r="B252" s="836"/>
      <c r="C252" s="216">
        <f t="shared" ref="C252:E252" si="57">C251-C238</f>
        <v>7</v>
      </c>
      <c r="D252" s="217">
        <f t="shared" si="57"/>
        <v>6</v>
      </c>
      <c r="E252" s="322">
        <f t="shared" si="57"/>
        <v>6</v>
      </c>
      <c r="F252" s="333"/>
      <c r="G252" s="200" t="s">
        <v>26</v>
      </c>
      <c r="H252" s="200">
        <f>H251-H238</f>
        <v>5.7400000000000091</v>
      </c>
    </row>
    <row r="254" spans="1:9" ht="13.5" thickBot="1" x14ac:dyDescent="0.25"/>
    <row r="255" spans="1:9" ht="13.5" thickBot="1" x14ac:dyDescent="0.25">
      <c r="A255" s="272" t="s">
        <v>165</v>
      </c>
      <c r="B255" s="230"/>
      <c r="C255" s="1063" t="s">
        <v>53</v>
      </c>
      <c r="D255" s="1064"/>
      <c r="E255" s="1064"/>
      <c r="F255" s="1052" t="s">
        <v>0</v>
      </c>
    </row>
    <row r="256" spans="1:9" ht="13.5" thickBot="1" x14ac:dyDescent="0.25">
      <c r="A256" s="231" t="s">
        <v>2</v>
      </c>
      <c r="B256" s="830"/>
      <c r="C256" s="295">
        <v>1</v>
      </c>
      <c r="D256" s="225">
        <v>2</v>
      </c>
      <c r="E256" s="342">
        <v>3</v>
      </c>
      <c r="F256" s="1062"/>
    </row>
    <row r="257" spans="1:9" x14ac:dyDescent="0.2">
      <c r="A257" s="236" t="s">
        <v>3</v>
      </c>
      <c r="B257" s="831"/>
      <c r="C257" s="296">
        <v>3040</v>
      </c>
      <c r="D257" s="297">
        <v>3040</v>
      </c>
      <c r="E257" s="393">
        <v>3040</v>
      </c>
      <c r="F257" s="393">
        <v>3040</v>
      </c>
    </row>
    <row r="258" spans="1:9" x14ac:dyDescent="0.2">
      <c r="A258" s="241" t="s">
        <v>6</v>
      </c>
      <c r="B258" s="832"/>
      <c r="C258" s="300">
        <v>3175</v>
      </c>
      <c r="D258" s="301">
        <v>3157</v>
      </c>
      <c r="E258" s="394">
        <v>3436</v>
      </c>
      <c r="F258" s="549">
        <v>3245</v>
      </c>
    </row>
    <row r="259" spans="1:9" x14ac:dyDescent="0.2">
      <c r="A259" s="231" t="s">
        <v>7</v>
      </c>
      <c r="B259" s="829"/>
      <c r="C259" s="302">
        <v>100</v>
      </c>
      <c r="D259" s="303">
        <v>85</v>
      </c>
      <c r="E259" s="395">
        <v>92.3</v>
      </c>
      <c r="F259" s="391">
        <v>81.400000000000006</v>
      </c>
      <c r="G259" s="228"/>
    </row>
    <row r="260" spans="1:9" ht="13.5" thickBot="1" x14ac:dyDescent="0.25">
      <c r="A260" s="231" t="s">
        <v>8</v>
      </c>
      <c r="B260" s="833"/>
      <c r="C260" s="324">
        <v>7.0999999999999994E-2</v>
      </c>
      <c r="D260" s="325">
        <v>7.8E-2</v>
      </c>
      <c r="E260" s="412">
        <v>3.3000000000000002E-2</v>
      </c>
      <c r="F260" s="413">
        <v>7.6999999999999999E-2</v>
      </c>
    </row>
    <row r="261" spans="1:9" x14ac:dyDescent="0.2">
      <c r="A261" s="241" t="s">
        <v>1</v>
      </c>
      <c r="B261" s="834"/>
      <c r="C261" s="327">
        <f t="shared" ref="C261:E261" si="58">C258/C257*100-100</f>
        <v>4.4407894736842053</v>
      </c>
      <c r="D261" s="328">
        <f t="shared" si="58"/>
        <v>3.848684210526315</v>
      </c>
      <c r="E261" s="410">
        <f t="shared" si="58"/>
        <v>13.026315789473685</v>
      </c>
      <c r="F261" s="411">
        <f>F258/F257*100-100</f>
        <v>6.7434210526315752</v>
      </c>
    </row>
    <row r="262" spans="1:9" ht="13.5" thickBot="1" x14ac:dyDescent="0.25">
      <c r="A262" s="231" t="s">
        <v>27</v>
      </c>
      <c r="B262" s="833"/>
      <c r="C262" s="257">
        <f>C258-C245</f>
        <v>318</v>
      </c>
      <c r="D262" s="258">
        <f>D258-D245</f>
        <v>65</v>
      </c>
      <c r="E262" s="259">
        <f t="shared" ref="E262" si="59">E258-E245</f>
        <v>24</v>
      </c>
      <c r="F262" s="370">
        <f>F258-F245</f>
        <v>149</v>
      </c>
    </row>
    <row r="263" spans="1:9" x14ac:dyDescent="0.2">
      <c r="A263" s="267" t="s">
        <v>52</v>
      </c>
      <c r="B263" s="835"/>
      <c r="C263" s="261">
        <v>104</v>
      </c>
      <c r="D263" s="262">
        <v>195</v>
      </c>
      <c r="E263" s="263">
        <v>130</v>
      </c>
      <c r="F263" s="371">
        <f>SUM(C263:E263)</f>
        <v>429</v>
      </c>
      <c r="G263" s="200" t="s">
        <v>56</v>
      </c>
      <c r="H263" s="397">
        <f>F250-F263</f>
        <v>3</v>
      </c>
      <c r="I263" s="306">
        <f>H263/F250</f>
        <v>6.9444444444444441E-3</v>
      </c>
    </row>
    <row r="264" spans="1:9" x14ac:dyDescent="0.2">
      <c r="A264" s="267" t="s">
        <v>28</v>
      </c>
      <c r="B264" s="835"/>
      <c r="C264" s="218">
        <v>112</v>
      </c>
      <c r="D264" s="269">
        <v>111.5</v>
      </c>
      <c r="E264" s="219">
        <v>111.5</v>
      </c>
      <c r="F264" s="331"/>
      <c r="G264" s="200" t="s">
        <v>57</v>
      </c>
      <c r="H264" s="200">
        <v>104.6</v>
      </c>
    </row>
    <row r="265" spans="1:9" ht="13.5" thickBot="1" x14ac:dyDescent="0.25">
      <c r="A265" s="268" t="s">
        <v>26</v>
      </c>
      <c r="B265" s="836"/>
      <c r="C265" s="216">
        <f t="shared" ref="C265:E265" si="60">C264-C251</f>
        <v>6.5</v>
      </c>
      <c r="D265" s="217">
        <f t="shared" si="60"/>
        <v>7.5</v>
      </c>
      <c r="E265" s="322">
        <f t="shared" si="60"/>
        <v>7.5</v>
      </c>
      <c r="F265" s="333"/>
      <c r="G265" s="200" t="s">
        <v>26</v>
      </c>
      <c r="H265" s="200">
        <f>H264-H251</f>
        <v>5.789999999999992</v>
      </c>
    </row>
    <row r="267" spans="1:9" ht="13.5" thickBot="1" x14ac:dyDescent="0.25"/>
    <row r="268" spans="1:9" ht="13.5" thickBot="1" x14ac:dyDescent="0.25">
      <c r="A268" s="272" t="s">
        <v>167</v>
      </c>
      <c r="B268" s="230"/>
      <c r="C268" s="1063" t="s">
        <v>53</v>
      </c>
      <c r="D268" s="1064"/>
      <c r="E268" s="1064"/>
      <c r="F268" s="1052" t="s">
        <v>0</v>
      </c>
      <c r="G268" s="200">
        <v>42</v>
      </c>
    </row>
    <row r="269" spans="1:9" ht="13.5" thickBot="1" x14ac:dyDescent="0.25">
      <c r="A269" s="231" t="s">
        <v>2</v>
      </c>
      <c r="B269" s="830"/>
      <c r="C269" s="295">
        <v>1</v>
      </c>
      <c r="D269" s="225">
        <v>2</v>
      </c>
      <c r="E269" s="342">
        <v>3</v>
      </c>
      <c r="F269" s="1062"/>
    </row>
    <row r="270" spans="1:9" x14ac:dyDescent="0.2">
      <c r="A270" s="236" t="s">
        <v>3</v>
      </c>
      <c r="B270" s="831"/>
      <c r="C270" s="296">
        <v>3240</v>
      </c>
      <c r="D270" s="297">
        <v>3240</v>
      </c>
      <c r="E270" s="393">
        <v>3240</v>
      </c>
      <c r="F270" s="393">
        <v>3240</v>
      </c>
    </row>
    <row r="271" spans="1:9" x14ac:dyDescent="0.2">
      <c r="A271" s="241" t="s">
        <v>6</v>
      </c>
      <c r="B271" s="832"/>
      <c r="C271" s="300">
        <v>3317</v>
      </c>
      <c r="D271" s="301">
        <v>3394</v>
      </c>
      <c r="E271" s="394">
        <v>3600</v>
      </c>
      <c r="F271" s="549">
        <v>3439</v>
      </c>
    </row>
    <row r="272" spans="1:9" x14ac:dyDescent="0.2">
      <c r="A272" s="231" t="s">
        <v>7</v>
      </c>
      <c r="B272" s="829"/>
      <c r="C272" s="302">
        <v>90</v>
      </c>
      <c r="D272" s="303">
        <v>68.400000000000006</v>
      </c>
      <c r="E272" s="395">
        <v>100</v>
      </c>
      <c r="F272" s="391">
        <v>71.400000000000006</v>
      </c>
      <c r="G272" s="228"/>
    </row>
    <row r="273" spans="1:9" ht="13.5" thickBot="1" x14ac:dyDescent="0.25">
      <c r="A273" s="231" t="s">
        <v>8</v>
      </c>
      <c r="B273" s="833"/>
      <c r="C273" s="324">
        <v>5.7000000000000002E-2</v>
      </c>
      <c r="D273" s="325">
        <v>9.1999999999999998E-2</v>
      </c>
      <c r="E273" s="412">
        <v>6.8000000000000005E-2</v>
      </c>
      <c r="F273" s="413">
        <v>8.3000000000000004E-2</v>
      </c>
    </row>
    <row r="274" spans="1:9" x14ac:dyDescent="0.2">
      <c r="A274" s="241" t="s">
        <v>1</v>
      </c>
      <c r="B274" s="834"/>
      <c r="C274" s="327">
        <f t="shared" ref="C274:E274" si="61">C271/C270*100-100</f>
        <v>2.3765432098765444</v>
      </c>
      <c r="D274" s="328">
        <f t="shared" si="61"/>
        <v>4.7530864197530889</v>
      </c>
      <c r="E274" s="410">
        <f t="shared" si="61"/>
        <v>11.111111111111114</v>
      </c>
      <c r="F274" s="411">
        <f>F271/F270*100-100</f>
        <v>6.1419753086419746</v>
      </c>
    </row>
    <row r="275" spans="1:9" ht="13.5" thickBot="1" x14ac:dyDescent="0.25">
      <c r="A275" s="231" t="s">
        <v>27</v>
      </c>
      <c r="B275" s="833"/>
      <c r="C275" s="257">
        <f>C271-C258</f>
        <v>142</v>
      </c>
      <c r="D275" s="258">
        <f>D271-D258</f>
        <v>237</v>
      </c>
      <c r="E275" s="259">
        <f t="shared" ref="E275" si="62">E271-E258</f>
        <v>164</v>
      </c>
      <c r="F275" s="370">
        <f>F271-F258</f>
        <v>194</v>
      </c>
    </row>
    <row r="276" spans="1:9" x14ac:dyDescent="0.2">
      <c r="A276" s="267" t="s">
        <v>52</v>
      </c>
      <c r="B276" s="835"/>
      <c r="C276" s="261">
        <v>103</v>
      </c>
      <c r="D276" s="262">
        <v>194</v>
      </c>
      <c r="E276" s="263">
        <v>130</v>
      </c>
      <c r="F276" s="371">
        <f>SUM(C276:E276)</f>
        <v>427</v>
      </c>
      <c r="G276" s="200" t="s">
        <v>56</v>
      </c>
      <c r="H276" s="397">
        <f>F263-F276</f>
        <v>2</v>
      </c>
      <c r="I276" s="306">
        <f>H276/F263</f>
        <v>4.662004662004662E-3</v>
      </c>
    </row>
    <row r="277" spans="1:9" x14ac:dyDescent="0.2">
      <c r="A277" s="267" t="s">
        <v>28</v>
      </c>
      <c r="B277" s="835"/>
      <c r="C277" s="218">
        <v>119</v>
      </c>
      <c r="D277" s="269">
        <v>118.5</v>
      </c>
      <c r="E277" s="219">
        <v>118.5</v>
      </c>
      <c r="F277" s="331"/>
      <c r="G277" s="200" t="s">
        <v>57</v>
      </c>
      <c r="H277" s="200">
        <v>111.94</v>
      </c>
    </row>
    <row r="278" spans="1:9" ht="13.5" thickBot="1" x14ac:dyDescent="0.25">
      <c r="A278" s="268" t="s">
        <v>26</v>
      </c>
      <c r="B278" s="836"/>
      <c r="C278" s="216">
        <f t="shared" ref="C278:E278" si="63">C277-C264</f>
        <v>7</v>
      </c>
      <c r="D278" s="217">
        <f t="shared" si="63"/>
        <v>7</v>
      </c>
      <c r="E278" s="322">
        <f t="shared" si="63"/>
        <v>7</v>
      </c>
      <c r="F278" s="333"/>
      <c r="G278" s="200" t="s">
        <v>26</v>
      </c>
      <c r="H278" s="200">
        <f>H277-H264</f>
        <v>7.3400000000000034</v>
      </c>
    </row>
    <row r="281" spans="1:9" ht="13.5" thickBot="1" x14ac:dyDescent="0.25">
      <c r="A281" s="200" t="s">
        <v>169</v>
      </c>
      <c r="C281" s="215">
        <v>123.4</v>
      </c>
      <c r="D281" s="215">
        <v>120.8</v>
      </c>
      <c r="E281" s="200">
        <v>119.41</v>
      </c>
    </row>
    <row r="282" spans="1:9" ht="13.5" thickBot="1" x14ac:dyDescent="0.25">
      <c r="A282" s="272" t="s">
        <v>168</v>
      </c>
      <c r="B282" s="230"/>
      <c r="C282" s="1063" t="s">
        <v>53</v>
      </c>
      <c r="D282" s="1064"/>
      <c r="E282" s="1064"/>
      <c r="F282" s="1052" t="s">
        <v>0</v>
      </c>
      <c r="G282" s="200">
        <v>31</v>
      </c>
    </row>
    <row r="283" spans="1:9" ht="13.5" thickBot="1" x14ac:dyDescent="0.25">
      <c r="A283" s="231" t="s">
        <v>2</v>
      </c>
      <c r="B283" s="830"/>
      <c r="C283" s="295">
        <v>1</v>
      </c>
      <c r="D283" s="225">
        <v>2</v>
      </c>
      <c r="E283" s="342">
        <v>3</v>
      </c>
      <c r="F283" s="1062"/>
    </row>
    <row r="284" spans="1:9" x14ac:dyDescent="0.2">
      <c r="A284" s="236" t="s">
        <v>3</v>
      </c>
      <c r="B284" s="831"/>
      <c r="C284" s="296">
        <v>3470</v>
      </c>
      <c r="D284" s="297">
        <v>3470</v>
      </c>
      <c r="E284" s="393">
        <v>3470</v>
      </c>
      <c r="F284" s="393">
        <v>3470</v>
      </c>
    </row>
    <row r="285" spans="1:9" x14ac:dyDescent="0.2">
      <c r="A285" s="241" t="s">
        <v>6</v>
      </c>
      <c r="B285" s="832"/>
      <c r="C285" s="300">
        <v>3438</v>
      </c>
      <c r="D285" s="301">
        <v>3872</v>
      </c>
      <c r="E285" s="394">
        <v>3619</v>
      </c>
      <c r="F285" s="549">
        <v>3648</v>
      </c>
      <c r="G285" s="404" t="s">
        <v>170</v>
      </c>
    </row>
    <row r="286" spans="1:9" x14ac:dyDescent="0.2">
      <c r="A286" s="231" t="s">
        <v>7</v>
      </c>
      <c r="B286" s="829"/>
      <c r="C286" s="302">
        <v>100</v>
      </c>
      <c r="D286" s="303">
        <v>90</v>
      </c>
      <c r="E286" s="395">
        <v>100</v>
      </c>
      <c r="F286" s="391">
        <v>87.1</v>
      </c>
      <c r="G286" s="228"/>
    </row>
    <row r="287" spans="1:9" ht="13.5" thickBot="1" x14ac:dyDescent="0.25">
      <c r="A287" s="231" t="s">
        <v>8</v>
      </c>
      <c r="B287" s="833"/>
      <c r="C287" s="324">
        <v>3.6999999999999998E-2</v>
      </c>
      <c r="D287" s="325">
        <v>5.6000000000000001E-2</v>
      </c>
      <c r="E287" s="412">
        <v>3.5000000000000003E-2</v>
      </c>
      <c r="F287" s="413">
        <v>6.4000000000000001E-2</v>
      </c>
    </row>
    <row r="288" spans="1:9" x14ac:dyDescent="0.2">
      <c r="A288" s="241" t="s">
        <v>1</v>
      </c>
      <c r="B288" s="834"/>
      <c r="C288" s="327">
        <f t="shared" ref="C288:E288" si="64">C285/C284*100-100</f>
        <v>-0.92219020172910859</v>
      </c>
      <c r="D288" s="328">
        <f t="shared" si="64"/>
        <v>11.585014409221913</v>
      </c>
      <c r="E288" s="410">
        <f t="shared" si="64"/>
        <v>4.2939481268011548</v>
      </c>
      <c r="F288" s="411">
        <f>F285/F284*100-100</f>
        <v>5.1296829971181523</v>
      </c>
    </row>
    <row r="289" spans="1:9" ht="13.5" thickBot="1" x14ac:dyDescent="0.25">
      <c r="A289" s="231" t="s">
        <v>27</v>
      </c>
      <c r="B289" s="833"/>
      <c r="C289" s="257">
        <f>C285-C271</f>
        <v>121</v>
      </c>
      <c r="D289" s="258">
        <f>D285-D271</f>
        <v>478</v>
      </c>
      <c r="E289" s="259">
        <f t="shared" ref="E289" si="65">E285-E271</f>
        <v>19</v>
      </c>
      <c r="F289" s="370">
        <f>F285-F271</f>
        <v>209</v>
      </c>
    </row>
    <row r="290" spans="1:9" x14ac:dyDescent="0.2">
      <c r="A290" s="267" t="s">
        <v>52</v>
      </c>
      <c r="B290" s="835"/>
      <c r="C290" s="261">
        <v>94</v>
      </c>
      <c r="D290" s="262">
        <v>125</v>
      </c>
      <c r="E290" s="263">
        <v>103</v>
      </c>
      <c r="F290" s="371">
        <f>SUM(C290:E290)</f>
        <v>322</v>
      </c>
      <c r="G290" s="200" t="s">
        <v>56</v>
      </c>
      <c r="H290" s="397">
        <f>F276-F290</f>
        <v>105</v>
      </c>
      <c r="I290" s="306">
        <f>H290/F276</f>
        <v>0.24590163934426229</v>
      </c>
    </row>
    <row r="291" spans="1:9" x14ac:dyDescent="0.2">
      <c r="A291" s="267" t="s">
        <v>28</v>
      </c>
      <c r="B291" s="835"/>
      <c r="C291" s="218">
        <v>129.5</v>
      </c>
      <c r="D291" s="269">
        <v>126</v>
      </c>
      <c r="E291" s="219">
        <v>125.5</v>
      </c>
      <c r="F291" s="331"/>
      <c r="G291" s="200" t="s">
        <v>57</v>
      </c>
      <c r="H291" s="200">
        <v>119.41</v>
      </c>
    </row>
    <row r="292" spans="1:9" ht="13.5" thickBot="1" x14ac:dyDescent="0.25">
      <c r="A292" s="268" t="s">
        <v>26</v>
      </c>
      <c r="B292" s="836"/>
      <c r="C292" s="220">
        <f>C291-C281</f>
        <v>6.0999999999999943</v>
      </c>
      <c r="D292" s="220">
        <f t="shared" ref="D292:E292" si="66">D291-D281</f>
        <v>5.2000000000000028</v>
      </c>
      <c r="E292" s="220">
        <f t="shared" si="66"/>
        <v>6.0900000000000034</v>
      </c>
      <c r="F292" s="333"/>
      <c r="G292" s="200" t="s">
        <v>26</v>
      </c>
      <c r="H292" s="200">
        <f>H291-H277</f>
        <v>7.4699999999999989</v>
      </c>
    </row>
    <row r="293" spans="1:9" x14ac:dyDescent="0.2">
      <c r="D293" s="200" t="s">
        <v>65</v>
      </c>
    </row>
    <row r="295" spans="1:9" ht="13.5" thickBot="1" x14ac:dyDescent="0.25">
      <c r="C295" s="215"/>
      <c r="D295" s="215"/>
    </row>
    <row r="296" spans="1:9" ht="13.5" thickBot="1" x14ac:dyDescent="0.25">
      <c r="A296" s="272" t="s">
        <v>171</v>
      </c>
      <c r="B296" s="230"/>
      <c r="C296" s="1063" t="s">
        <v>53</v>
      </c>
      <c r="D296" s="1064"/>
      <c r="E296" s="1064"/>
      <c r="F296" s="1052" t="s">
        <v>0</v>
      </c>
      <c r="G296" s="200">
        <v>33</v>
      </c>
    </row>
    <row r="297" spans="1:9" ht="13.5" thickBot="1" x14ac:dyDescent="0.25">
      <c r="A297" s="231" t="s">
        <v>2</v>
      </c>
      <c r="B297" s="830"/>
      <c r="C297" s="295">
        <v>1</v>
      </c>
      <c r="D297" s="225">
        <v>2</v>
      </c>
      <c r="E297" s="342">
        <v>3</v>
      </c>
      <c r="F297" s="1062"/>
    </row>
    <row r="298" spans="1:9" x14ac:dyDescent="0.2">
      <c r="A298" s="236" t="s">
        <v>3</v>
      </c>
      <c r="B298" s="831"/>
      <c r="C298" s="296">
        <v>3660</v>
      </c>
      <c r="D298" s="297">
        <v>3660</v>
      </c>
      <c r="E298" s="393">
        <v>3660</v>
      </c>
      <c r="F298" s="393">
        <v>3660</v>
      </c>
    </row>
    <row r="299" spans="1:9" x14ac:dyDescent="0.2">
      <c r="A299" s="241" t="s">
        <v>6</v>
      </c>
      <c r="B299" s="832"/>
      <c r="C299" s="300">
        <v>3649</v>
      </c>
      <c r="D299" s="301">
        <v>3806</v>
      </c>
      <c r="E299" s="394">
        <v>4094</v>
      </c>
      <c r="F299" s="549">
        <v>3855</v>
      </c>
      <c r="G299" s="210"/>
    </row>
    <row r="300" spans="1:9" x14ac:dyDescent="0.2">
      <c r="A300" s="231" t="s">
        <v>7</v>
      </c>
      <c r="B300" s="829"/>
      <c r="C300" s="302">
        <v>100</v>
      </c>
      <c r="D300" s="303">
        <v>91.7</v>
      </c>
      <c r="E300" s="395">
        <v>81.8</v>
      </c>
      <c r="F300" s="391">
        <v>87.9</v>
      </c>
      <c r="G300" s="228"/>
    </row>
    <row r="301" spans="1:9" ht="13.5" thickBot="1" x14ac:dyDescent="0.25">
      <c r="A301" s="231" t="s">
        <v>8</v>
      </c>
      <c r="B301" s="833"/>
      <c r="C301" s="324">
        <v>0.03</v>
      </c>
      <c r="D301" s="325">
        <v>3.7999999999999999E-2</v>
      </c>
      <c r="E301" s="412">
        <v>6.9000000000000006E-2</v>
      </c>
      <c r="F301" s="413">
        <v>6.8000000000000005E-2</v>
      </c>
    </row>
    <row r="302" spans="1:9" x14ac:dyDescent="0.2">
      <c r="A302" s="241" t="s">
        <v>1</v>
      </c>
      <c r="B302" s="834"/>
      <c r="C302" s="327">
        <f t="shared" ref="C302:E302" si="67">C299/C298*100-100</f>
        <v>-0.30054644808743092</v>
      </c>
      <c r="D302" s="328">
        <f t="shared" si="67"/>
        <v>3.9890710382513674</v>
      </c>
      <c r="E302" s="410">
        <f t="shared" si="67"/>
        <v>11.857923497267748</v>
      </c>
      <c r="F302" s="411">
        <f>F299/F298*100-100</f>
        <v>5.3278688524590194</v>
      </c>
    </row>
    <row r="303" spans="1:9" ht="13.5" thickBot="1" x14ac:dyDescent="0.25">
      <c r="A303" s="231" t="s">
        <v>27</v>
      </c>
      <c r="B303" s="833"/>
      <c r="C303" s="257">
        <f>C299-C285</f>
        <v>211</v>
      </c>
      <c r="D303" s="258">
        <f>D299-D285</f>
        <v>-66</v>
      </c>
      <c r="E303" s="259">
        <f t="shared" ref="E303" si="68">E299-E285</f>
        <v>475</v>
      </c>
      <c r="F303" s="370">
        <f>F299-F285</f>
        <v>207</v>
      </c>
    </row>
    <row r="304" spans="1:9" x14ac:dyDescent="0.2">
      <c r="A304" s="267" t="s">
        <v>52</v>
      </c>
      <c r="B304" s="835"/>
      <c r="C304" s="261">
        <v>94</v>
      </c>
      <c r="D304" s="262">
        <v>123</v>
      </c>
      <c r="E304" s="263">
        <v>103</v>
      </c>
      <c r="F304" s="371">
        <f>SUM(C304:E304)</f>
        <v>320</v>
      </c>
      <c r="G304" s="200" t="s">
        <v>56</v>
      </c>
      <c r="H304" s="397">
        <f>F290-F304</f>
        <v>2</v>
      </c>
      <c r="I304" s="306">
        <f>H304/F290</f>
        <v>6.2111801242236021E-3</v>
      </c>
    </row>
    <row r="305" spans="1:12" x14ac:dyDescent="0.2">
      <c r="A305" s="267" t="s">
        <v>28</v>
      </c>
      <c r="B305" s="835"/>
      <c r="C305" s="218">
        <v>135</v>
      </c>
      <c r="D305" s="269">
        <v>131.5</v>
      </c>
      <c r="E305" s="219">
        <v>130.5</v>
      </c>
      <c r="F305" s="331"/>
      <c r="G305" s="200" t="s">
        <v>57</v>
      </c>
      <c r="H305" s="200">
        <v>127.63</v>
      </c>
    </row>
    <row r="306" spans="1:12" ht="13.5" thickBot="1" x14ac:dyDescent="0.25">
      <c r="A306" s="268" t="s">
        <v>26</v>
      </c>
      <c r="B306" s="836"/>
      <c r="C306" s="220">
        <f>C305-C291</f>
        <v>5.5</v>
      </c>
      <c r="D306" s="221">
        <f>D305-D291</f>
        <v>5.5</v>
      </c>
      <c r="E306" s="226">
        <f>E305-E291</f>
        <v>5</v>
      </c>
      <c r="F306" s="333"/>
      <c r="G306" s="200" t="s">
        <v>26</v>
      </c>
      <c r="H306" s="200">
        <f>H305-H291</f>
        <v>8.2199999999999989</v>
      </c>
    </row>
    <row r="308" spans="1:12" x14ac:dyDescent="0.2">
      <c r="C308" s="200">
        <v>135</v>
      </c>
      <c r="D308" s="200">
        <v>135</v>
      </c>
      <c r="E308" s="200">
        <v>131.5</v>
      </c>
      <c r="F308" s="200">
        <v>131.5</v>
      </c>
      <c r="G308" s="200">
        <v>131.5</v>
      </c>
      <c r="H308" s="200">
        <v>130.5</v>
      </c>
    </row>
    <row r="309" spans="1:12" ht="13.5" thickBot="1" x14ac:dyDescent="0.25">
      <c r="C309" s="200">
        <v>3855</v>
      </c>
      <c r="D309" s="200">
        <v>3855</v>
      </c>
      <c r="E309" s="200">
        <v>3855</v>
      </c>
      <c r="F309" s="200">
        <v>3855</v>
      </c>
      <c r="G309" s="200">
        <v>3855</v>
      </c>
      <c r="H309" s="200">
        <v>3855</v>
      </c>
      <c r="I309" s="200">
        <v>3855</v>
      </c>
    </row>
    <row r="310" spans="1:12" ht="13.5" thickBot="1" x14ac:dyDescent="0.25">
      <c r="A310" s="272" t="s">
        <v>237</v>
      </c>
      <c r="B310" s="844"/>
      <c r="C310" s="677" t="s">
        <v>50</v>
      </c>
      <c r="D310" s="677"/>
      <c r="E310" s="677"/>
      <c r="F310" s="677"/>
      <c r="G310" s="677"/>
      <c r="H310" s="677"/>
      <c r="I310" s="932" t="s">
        <v>0</v>
      </c>
      <c r="J310" s="213">
        <v>60</v>
      </c>
    </row>
    <row r="311" spans="1:12" ht="13.5" thickBot="1" x14ac:dyDescent="0.25">
      <c r="A311" s="231" t="s">
        <v>54</v>
      </c>
      <c r="B311" s="830"/>
      <c r="C311" s="356">
        <v>1</v>
      </c>
      <c r="D311" s="357">
        <v>2</v>
      </c>
      <c r="E311" s="357">
        <v>3</v>
      </c>
      <c r="F311" s="357">
        <v>4</v>
      </c>
      <c r="G311" s="357">
        <v>5</v>
      </c>
      <c r="H311" s="362">
        <v>6</v>
      </c>
      <c r="I311" s="971"/>
      <c r="J311" s="229"/>
      <c r="K311" s="277"/>
      <c r="L311" s="353"/>
    </row>
    <row r="312" spans="1:12" x14ac:dyDescent="0.2">
      <c r="A312" s="236" t="s">
        <v>3</v>
      </c>
      <c r="B312" s="831"/>
      <c r="C312" s="237">
        <v>3820</v>
      </c>
      <c r="D312" s="238">
        <v>3820</v>
      </c>
      <c r="E312" s="238">
        <v>3820</v>
      </c>
      <c r="F312" s="238">
        <v>3820</v>
      </c>
      <c r="G312" s="238">
        <v>3820</v>
      </c>
      <c r="H312" s="239">
        <v>3820</v>
      </c>
      <c r="I312" s="678">
        <v>3820</v>
      </c>
      <c r="K312" s="277"/>
      <c r="L312" s="353"/>
    </row>
    <row r="313" spans="1:12" x14ac:dyDescent="0.2">
      <c r="A313" s="241" t="s">
        <v>6</v>
      </c>
      <c r="B313" s="832"/>
      <c r="C313" s="242">
        <v>3915</v>
      </c>
      <c r="D313" s="243">
        <v>3836</v>
      </c>
      <c r="E313" s="243">
        <v>4015</v>
      </c>
      <c r="F313" s="243">
        <v>4019</v>
      </c>
      <c r="G313" s="243">
        <v>4086</v>
      </c>
      <c r="H313" s="244">
        <v>4203</v>
      </c>
      <c r="I313" s="366">
        <v>4009</v>
      </c>
      <c r="J313" s="406"/>
      <c r="K313" s="399"/>
      <c r="L313" s="399"/>
    </row>
    <row r="314" spans="1:12" x14ac:dyDescent="0.2">
      <c r="A314" s="231" t="s">
        <v>7</v>
      </c>
      <c r="B314" s="829"/>
      <c r="C314" s="245">
        <v>100</v>
      </c>
      <c r="D314" s="246">
        <v>83.3</v>
      </c>
      <c r="E314" s="246">
        <v>100</v>
      </c>
      <c r="F314" s="246">
        <v>90.9</v>
      </c>
      <c r="G314" s="246">
        <v>100</v>
      </c>
      <c r="H314" s="247">
        <v>100</v>
      </c>
      <c r="I314" s="367">
        <v>93.3</v>
      </c>
      <c r="J314" s="554"/>
      <c r="K314" s="399"/>
      <c r="L314" s="399"/>
    </row>
    <row r="315" spans="1:12" ht="13.5" thickBot="1" x14ac:dyDescent="0.25">
      <c r="A315" s="231" t="s">
        <v>8</v>
      </c>
      <c r="B315" s="833"/>
      <c r="C315" s="679">
        <v>3.7999999999999999E-2</v>
      </c>
      <c r="D315" s="680">
        <v>5.8999999999999997E-2</v>
      </c>
      <c r="E315" s="680">
        <v>0.06</v>
      </c>
      <c r="F315" s="680">
        <v>0.04</v>
      </c>
      <c r="G315" s="680">
        <v>4.2000000000000003E-2</v>
      </c>
      <c r="H315" s="681">
        <v>0.04</v>
      </c>
      <c r="I315" s="409">
        <v>5.3999999999999999E-2</v>
      </c>
      <c r="K315" s="382"/>
    </row>
    <row r="316" spans="1:12" x14ac:dyDescent="0.2">
      <c r="A316" s="241" t="s">
        <v>1</v>
      </c>
      <c r="B316" s="834"/>
      <c r="C316" s="327">
        <f t="shared" ref="C316:I316" si="69">C313/C312*100-100</f>
        <v>2.4869109947643864</v>
      </c>
      <c r="D316" s="328">
        <f t="shared" si="69"/>
        <v>0.41884816753928078</v>
      </c>
      <c r="E316" s="328">
        <f t="shared" si="69"/>
        <v>5.1047120418848095</v>
      </c>
      <c r="F316" s="328">
        <f t="shared" si="69"/>
        <v>5.2094240837696333</v>
      </c>
      <c r="G316" s="328">
        <f t="shared" si="69"/>
        <v>6.9633507853403103</v>
      </c>
      <c r="H316" s="410">
        <f t="shared" si="69"/>
        <v>10.026178010471213</v>
      </c>
      <c r="I316" s="369">
        <f t="shared" si="69"/>
        <v>4.9476439790575739</v>
      </c>
      <c r="J316" s="528"/>
    </row>
    <row r="317" spans="1:12" ht="13.5" thickBot="1" x14ac:dyDescent="0.25">
      <c r="A317" s="231" t="s">
        <v>27</v>
      </c>
      <c r="B317" s="833"/>
      <c r="C317" s="220">
        <f>C313-C309</f>
        <v>60</v>
      </c>
      <c r="D317" s="221">
        <f t="shared" ref="D317:I317" si="70">D313-D309</f>
        <v>-19</v>
      </c>
      <c r="E317" s="221">
        <f t="shared" si="70"/>
        <v>160</v>
      </c>
      <c r="F317" s="221">
        <f t="shared" si="70"/>
        <v>164</v>
      </c>
      <c r="G317" s="221">
        <f t="shared" si="70"/>
        <v>231</v>
      </c>
      <c r="H317" s="226">
        <f t="shared" si="70"/>
        <v>348</v>
      </c>
      <c r="I317" s="370">
        <f t="shared" si="70"/>
        <v>154</v>
      </c>
      <c r="J317" s="265" t="s">
        <v>56</v>
      </c>
      <c r="K317" s="290">
        <f>F304-I318</f>
        <v>8</v>
      </c>
      <c r="L317" s="266">
        <f>K317/F303</f>
        <v>3.864734299516908E-2</v>
      </c>
    </row>
    <row r="318" spans="1:12" x14ac:dyDescent="0.2">
      <c r="A318" s="267" t="s">
        <v>51</v>
      </c>
      <c r="B318" s="835"/>
      <c r="C318" s="261">
        <v>59</v>
      </c>
      <c r="D318" s="262">
        <v>59</v>
      </c>
      <c r="E318" s="262">
        <v>17</v>
      </c>
      <c r="F318" s="262">
        <v>59</v>
      </c>
      <c r="G318" s="262">
        <v>59</v>
      </c>
      <c r="H318" s="263">
        <v>59</v>
      </c>
      <c r="I318" s="371">
        <f>SUM(C318:H318)</f>
        <v>312</v>
      </c>
      <c r="J318" s="200" t="s">
        <v>57</v>
      </c>
      <c r="K318" s="200">
        <v>132.55000000000001</v>
      </c>
    </row>
    <row r="319" spans="1:12" x14ac:dyDescent="0.2">
      <c r="A319" s="267" t="s">
        <v>28</v>
      </c>
      <c r="B319" s="835"/>
      <c r="C319" s="218">
        <v>139</v>
      </c>
      <c r="D319" s="269">
        <v>139.5</v>
      </c>
      <c r="E319" s="269">
        <v>135.5</v>
      </c>
      <c r="F319" s="269">
        <v>135.5</v>
      </c>
      <c r="G319" s="269">
        <v>135.5</v>
      </c>
      <c r="H319" s="219">
        <v>134.5</v>
      </c>
      <c r="I319" s="331"/>
      <c r="J319" s="200" t="s">
        <v>26</v>
      </c>
      <c r="K319" s="215">
        <f>K318-H305</f>
        <v>4.9200000000000159</v>
      </c>
      <c r="L319" s="228"/>
    </row>
    <row r="320" spans="1:12" ht="13.5" thickBot="1" x14ac:dyDescent="0.25">
      <c r="A320" s="268" t="s">
        <v>26</v>
      </c>
      <c r="B320" s="836"/>
      <c r="C320" s="220">
        <f t="shared" ref="C320:H320" si="71">(C319-C308)</f>
        <v>4</v>
      </c>
      <c r="D320" s="221">
        <f t="shared" si="71"/>
        <v>4.5</v>
      </c>
      <c r="E320" s="221">
        <f t="shared" si="71"/>
        <v>4</v>
      </c>
      <c r="F320" s="221">
        <f t="shared" si="71"/>
        <v>4</v>
      </c>
      <c r="G320" s="221">
        <f t="shared" si="71"/>
        <v>4</v>
      </c>
      <c r="H320" s="226">
        <f t="shared" si="71"/>
        <v>4</v>
      </c>
      <c r="I320" s="333"/>
    </row>
    <row r="322" spans="1:12" ht="13.5" thickBot="1" x14ac:dyDescent="0.25"/>
    <row r="323" spans="1:12" ht="13.5" thickBot="1" x14ac:dyDescent="0.25">
      <c r="A323" s="272" t="s">
        <v>238</v>
      </c>
      <c r="B323" s="230"/>
      <c r="C323" s="921" t="s">
        <v>50</v>
      </c>
      <c r="D323" s="919"/>
      <c r="E323" s="919"/>
      <c r="F323" s="919"/>
      <c r="G323" s="919"/>
      <c r="H323" s="920"/>
      <c r="I323" s="932" t="s">
        <v>0</v>
      </c>
      <c r="J323" s="213">
        <v>60</v>
      </c>
    </row>
    <row r="324" spans="1:12" ht="13.5" thickBot="1" x14ac:dyDescent="0.25">
      <c r="A324" s="231" t="s">
        <v>54</v>
      </c>
      <c r="B324" s="830"/>
      <c r="C324" s="356">
        <v>1</v>
      </c>
      <c r="D324" s="357">
        <v>2</v>
      </c>
      <c r="E324" s="357">
        <v>3</v>
      </c>
      <c r="F324" s="357">
        <v>4</v>
      </c>
      <c r="G324" s="357">
        <v>5</v>
      </c>
      <c r="H324" s="362">
        <v>6</v>
      </c>
      <c r="I324" s="971"/>
      <c r="J324" s="229"/>
      <c r="K324" s="277"/>
      <c r="L324" s="353"/>
    </row>
    <row r="325" spans="1:12" x14ac:dyDescent="0.2">
      <c r="A325" s="236" t="s">
        <v>3</v>
      </c>
      <c r="B325" s="831"/>
      <c r="C325" s="237">
        <v>3950</v>
      </c>
      <c r="D325" s="238">
        <v>3950</v>
      </c>
      <c r="E325" s="238">
        <v>3950</v>
      </c>
      <c r="F325" s="238">
        <v>3950</v>
      </c>
      <c r="G325" s="238">
        <v>3950</v>
      </c>
      <c r="H325" s="239">
        <v>3950</v>
      </c>
      <c r="I325" s="678">
        <v>3950</v>
      </c>
      <c r="K325" s="277"/>
      <c r="L325" s="353"/>
    </row>
    <row r="326" spans="1:12" x14ac:dyDescent="0.2">
      <c r="A326" s="241" t="s">
        <v>6</v>
      </c>
      <c r="B326" s="832"/>
      <c r="C326" s="242">
        <v>3974</v>
      </c>
      <c r="D326" s="243">
        <v>4128</v>
      </c>
      <c r="E326" s="243">
        <v>4060</v>
      </c>
      <c r="F326" s="243">
        <v>4182</v>
      </c>
      <c r="G326" s="243">
        <v>4113</v>
      </c>
      <c r="H326" s="244">
        <v>4454</v>
      </c>
      <c r="I326" s="366">
        <v>4164</v>
      </c>
      <c r="J326" s="406"/>
      <c r="K326" s="399"/>
      <c r="L326" s="399"/>
    </row>
    <row r="327" spans="1:12" x14ac:dyDescent="0.2">
      <c r="A327" s="231" t="s">
        <v>7</v>
      </c>
      <c r="B327" s="829"/>
      <c r="C327" s="245">
        <v>100</v>
      </c>
      <c r="D327" s="246">
        <v>93.3</v>
      </c>
      <c r="E327" s="246">
        <v>100</v>
      </c>
      <c r="F327" s="246">
        <v>100</v>
      </c>
      <c r="G327" s="246">
        <v>100</v>
      </c>
      <c r="H327" s="247">
        <v>100</v>
      </c>
      <c r="I327" s="367">
        <v>90</v>
      </c>
      <c r="J327" s="554"/>
      <c r="K327" s="399"/>
      <c r="L327" s="399"/>
    </row>
    <row r="328" spans="1:12" ht="13.5" thickBot="1" x14ac:dyDescent="0.25">
      <c r="A328" s="231" t="s">
        <v>8</v>
      </c>
      <c r="B328" s="833"/>
      <c r="C328" s="679">
        <v>4.9000000000000002E-2</v>
      </c>
      <c r="D328" s="680">
        <v>5.5E-2</v>
      </c>
      <c r="E328" s="680">
        <v>5.1999999999999998E-2</v>
      </c>
      <c r="F328" s="680">
        <v>4.7E-2</v>
      </c>
      <c r="G328" s="680">
        <v>4.3999999999999997E-2</v>
      </c>
      <c r="H328" s="681">
        <v>4.9000000000000002E-2</v>
      </c>
      <c r="I328" s="409">
        <v>0.06</v>
      </c>
      <c r="K328" s="382"/>
    </row>
    <row r="329" spans="1:12" x14ac:dyDescent="0.2">
      <c r="A329" s="241" t="s">
        <v>1</v>
      </c>
      <c r="B329" s="834"/>
      <c r="C329" s="327">
        <f t="shared" ref="C329:I329" si="72">C326/C325*100-100</f>
        <v>0.60759493670884979</v>
      </c>
      <c r="D329" s="328">
        <f t="shared" si="72"/>
        <v>4.5063291139240533</v>
      </c>
      <c r="E329" s="328">
        <f t="shared" si="72"/>
        <v>2.784810126582272</v>
      </c>
      <c r="F329" s="328">
        <f t="shared" si="72"/>
        <v>5.8734177215189902</v>
      </c>
      <c r="G329" s="328">
        <f t="shared" si="72"/>
        <v>4.1265822784810098</v>
      </c>
      <c r="H329" s="410">
        <f t="shared" si="72"/>
        <v>12.759493670886073</v>
      </c>
      <c r="I329" s="369">
        <f t="shared" si="72"/>
        <v>5.4177215189873351</v>
      </c>
      <c r="J329" s="528"/>
    </row>
    <row r="330" spans="1:12" ht="13.5" thickBot="1" x14ac:dyDescent="0.25">
      <c r="A330" s="231" t="s">
        <v>27</v>
      </c>
      <c r="B330" s="833"/>
      <c r="C330" s="220">
        <f t="shared" ref="C330:H330" si="73">C326-C313</f>
        <v>59</v>
      </c>
      <c r="D330" s="221">
        <f t="shared" si="73"/>
        <v>292</v>
      </c>
      <c r="E330" s="221">
        <f t="shared" si="73"/>
        <v>45</v>
      </c>
      <c r="F330" s="221">
        <f t="shared" si="73"/>
        <v>163</v>
      </c>
      <c r="G330" s="221">
        <f t="shared" si="73"/>
        <v>27</v>
      </c>
      <c r="H330" s="226">
        <f t="shared" si="73"/>
        <v>251</v>
      </c>
      <c r="I330" s="370">
        <f>I326-I313</f>
        <v>155</v>
      </c>
      <c r="J330" s="265" t="s">
        <v>56</v>
      </c>
      <c r="K330" s="290">
        <f>I318-I331</f>
        <v>0</v>
      </c>
      <c r="L330" s="266">
        <f>K330/I318</f>
        <v>0</v>
      </c>
    </row>
    <row r="331" spans="1:12" x14ac:dyDescent="0.2">
      <c r="A331" s="267" t="s">
        <v>51</v>
      </c>
      <c r="B331" s="835"/>
      <c r="C331" s="261">
        <v>59</v>
      </c>
      <c r="D331" s="262">
        <v>59</v>
      </c>
      <c r="E331" s="262">
        <v>17</v>
      </c>
      <c r="F331" s="262">
        <v>59</v>
      </c>
      <c r="G331" s="262">
        <v>59</v>
      </c>
      <c r="H331" s="263">
        <v>59</v>
      </c>
      <c r="I331" s="371">
        <f>SUM(C331:H331)</f>
        <v>312</v>
      </c>
      <c r="J331" s="200" t="s">
        <v>57</v>
      </c>
      <c r="K331" s="200">
        <v>136.72</v>
      </c>
    </row>
    <row r="332" spans="1:12" x14ac:dyDescent="0.2">
      <c r="A332" s="267" t="s">
        <v>28</v>
      </c>
      <c r="B332" s="835"/>
      <c r="C332" s="218">
        <v>142.5</v>
      </c>
      <c r="D332" s="269">
        <v>142.5</v>
      </c>
      <c r="E332" s="269">
        <v>139</v>
      </c>
      <c r="F332" s="269">
        <v>138.5</v>
      </c>
      <c r="G332" s="269">
        <v>139</v>
      </c>
      <c r="H332" s="219">
        <v>137.5</v>
      </c>
      <c r="I332" s="331"/>
      <c r="J332" s="200" t="s">
        <v>26</v>
      </c>
      <c r="K332" s="215">
        <f>K331-K318</f>
        <v>4.1699999999999875</v>
      </c>
      <c r="L332" s="228"/>
    </row>
    <row r="333" spans="1:12" ht="13.5" thickBot="1" x14ac:dyDescent="0.25">
      <c r="A333" s="268" t="s">
        <v>26</v>
      </c>
      <c r="B333" s="836"/>
      <c r="C333" s="220">
        <f t="shared" ref="C333:G333" si="74">(C332-C319)</f>
        <v>3.5</v>
      </c>
      <c r="D333" s="221">
        <f t="shared" si="74"/>
        <v>3</v>
      </c>
      <c r="E333" s="221">
        <f t="shared" si="74"/>
        <v>3.5</v>
      </c>
      <c r="F333" s="221">
        <f t="shared" si="74"/>
        <v>3</v>
      </c>
      <c r="G333" s="221">
        <f t="shared" si="74"/>
        <v>3.5</v>
      </c>
      <c r="H333" s="226">
        <f>(H332-H319)</f>
        <v>3</v>
      </c>
      <c r="I333" s="333"/>
    </row>
    <row r="335" spans="1:12" ht="13.5" thickBot="1" x14ac:dyDescent="0.25"/>
    <row r="336" spans="1:12" ht="13.5" thickBot="1" x14ac:dyDescent="0.25">
      <c r="A336" s="272" t="s">
        <v>240</v>
      </c>
      <c r="B336" s="230"/>
      <c r="C336" s="921" t="s">
        <v>50</v>
      </c>
      <c r="D336" s="919"/>
      <c r="E336" s="919"/>
      <c r="F336" s="919"/>
      <c r="G336" s="919"/>
      <c r="H336" s="920"/>
      <c r="I336" s="932" t="s">
        <v>0</v>
      </c>
      <c r="J336" s="213">
        <v>80</v>
      </c>
    </row>
    <row r="337" spans="1:12" ht="13.5" thickBot="1" x14ac:dyDescent="0.25">
      <c r="A337" s="231" t="s">
        <v>54</v>
      </c>
      <c r="B337" s="830"/>
      <c r="C337" s="356">
        <v>1</v>
      </c>
      <c r="D337" s="357">
        <v>2</v>
      </c>
      <c r="E337" s="357">
        <v>3</v>
      </c>
      <c r="F337" s="357">
        <v>4</v>
      </c>
      <c r="G337" s="357">
        <v>5</v>
      </c>
      <c r="H337" s="362">
        <v>6</v>
      </c>
      <c r="I337" s="971"/>
      <c r="J337" s="229"/>
      <c r="K337" s="277"/>
      <c r="L337" s="353"/>
    </row>
    <row r="338" spans="1:12" x14ac:dyDescent="0.2">
      <c r="A338" s="236" t="s">
        <v>3</v>
      </c>
      <c r="B338" s="831"/>
      <c r="C338" s="237">
        <v>4040</v>
      </c>
      <c r="D338" s="238">
        <v>4040</v>
      </c>
      <c r="E338" s="238">
        <v>4040</v>
      </c>
      <c r="F338" s="238">
        <v>4040</v>
      </c>
      <c r="G338" s="238">
        <v>4040</v>
      </c>
      <c r="H338" s="239">
        <v>4040</v>
      </c>
      <c r="I338" s="678">
        <v>4040</v>
      </c>
      <c r="K338" s="277"/>
      <c r="L338" s="353"/>
    </row>
    <row r="339" spans="1:12" x14ac:dyDescent="0.2">
      <c r="A339" s="241" t="s">
        <v>6</v>
      </c>
      <c r="B339" s="832"/>
      <c r="C339" s="242">
        <v>4104</v>
      </c>
      <c r="D339" s="243">
        <v>4165</v>
      </c>
      <c r="E339" s="243">
        <v>4368</v>
      </c>
      <c r="F339" s="243">
        <v>4188</v>
      </c>
      <c r="G339" s="243">
        <v>4338</v>
      </c>
      <c r="H339" s="244">
        <v>4484</v>
      </c>
      <c r="I339" s="366">
        <v>4263</v>
      </c>
      <c r="J339" s="406"/>
      <c r="K339" s="399"/>
      <c r="L339" s="399"/>
    </row>
    <row r="340" spans="1:12" x14ac:dyDescent="0.2">
      <c r="A340" s="231" t="s">
        <v>7</v>
      </c>
      <c r="B340" s="829"/>
      <c r="C340" s="245">
        <v>86.7</v>
      </c>
      <c r="D340" s="246">
        <v>80</v>
      </c>
      <c r="E340" s="246">
        <v>100</v>
      </c>
      <c r="F340" s="246">
        <v>100</v>
      </c>
      <c r="G340" s="246">
        <v>86.7</v>
      </c>
      <c r="H340" s="247">
        <v>66.7</v>
      </c>
      <c r="I340" s="367">
        <v>81.2</v>
      </c>
      <c r="J340" s="554"/>
      <c r="K340" s="399"/>
      <c r="L340" s="399"/>
    </row>
    <row r="341" spans="1:12" ht="13.5" thickBot="1" x14ac:dyDescent="0.25">
      <c r="A341" s="231" t="s">
        <v>8</v>
      </c>
      <c r="B341" s="833"/>
      <c r="C341" s="679">
        <v>5.8999999999999997E-2</v>
      </c>
      <c r="D341" s="680">
        <v>8.7999999999999995E-2</v>
      </c>
      <c r="E341" s="680">
        <v>5.5E-2</v>
      </c>
      <c r="F341" s="680">
        <v>5.0999999999999997E-2</v>
      </c>
      <c r="G341" s="680">
        <v>0.06</v>
      </c>
      <c r="H341" s="681">
        <v>8.1000000000000003E-2</v>
      </c>
      <c r="I341" s="409">
        <v>7.3999999999999996E-2</v>
      </c>
      <c r="K341" s="382"/>
    </row>
    <row r="342" spans="1:12" x14ac:dyDescent="0.2">
      <c r="A342" s="241" t="s">
        <v>1</v>
      </c>
      <c r="B342" s="834"/>
      <c r="C342" s="327">
        <f t="shared" ref="C342:I342" si="75">C339/C338*100-100</f>
        <v>1.5841584158415856</v>
      </c>
      <c r="D342" s="328">
        <f t="shared" si="75"/>
        <v>3.0940594059405839</v>
      </c>
      <c r="E342" s="328">
        <f t="shared" si="75"/>
        <v>8.1188118811881225</v>
      </c>
      <c r="F342" s="328">
        <f t="shared" si="75"/>
        <v>3.6633663366336719</v>
      </c>
      <c r="G342" s="328">
        <f t="shared" si="75"/>
        <v>7.3762376237623783</v>
      </c>
      <c r="H342" s="410">
        <f t="shared" si="75"/>
        <v>10.990099009901002</v>
      </c>
      <c r="I342" s="369">
        <f t="shared" si="75"/>
        <v>5.5198019801980109</v>
      </c>
      <c r="J342" s="528"/>
    </row>
    <row r="343" spans="1:12" ht="13.5" thickBot="1" x14ac:dyDescent="0.25">
      <c r="A343" s="231" t="s">
        <v>27</v>
      </c>
      <c r="B343" s="833"/>
      <c r="C343" s="220">
        <f t="shared" ref="C343:H343" si="76">C339-C326</f>
        <v>130</v>
      </c>
      <c r="D343" s="221">
        <f t="shared" si="76"/>
        <v>37</v>
      </c>
      <c r="E343" s="221">
        <f t="shared" si="76"/>
        <v>308</v>
      </c>
      <c r="F343" s="221">
        <f t="shared" si="76"/>
        <v>6</v>
      </c>
      <c r="G343" s="221">
        <f t="shared" si="76"/>
        <v>225</v>
      </c>
      <c r="H343" s="226">
        <f t="shared" si="76"/>
        <v>30</v>
      </c>
      <c r="I343" s="370">
        <f>I339-I326</f>
        <v>99</v>
      </c>
      <c r="J343" s="265" t="s">
        <v>56</v>
      </c>
      <c r="K343" s="290">
        <f>I331-I344</f>
        <v>2</v>
      </c>
      <c r="L343" s="266">
        <f>K343/I331</f>
        <v>6.41025641025641E-3</v>
      </c>
    </row>
    <row r="344" spans="1:12" x14ac:dyDescent="0.2">
      <c r="A344" s="267" t="s">
        <v>51</v>
      </c>
      <c r="B344" s="835"/>
      <c r="C344" s="261">
        <v>59</v>
      </c>
      <c r="D344" s="262">
        <v>59</v>
      </c>
      <c r="E344" s="262">
        <v>16</v>
      </c>
      <c r="F344" s="262">
        <v>59</v>
      </c>
      <c r="G344" s="262">
        <v>59</v>
      </c>
      <c r="H344" s="263">
        <v>58</v>
      </c>
      <c r="I344" s="371">
        <f>SUM(C344:H344)</f>
        <v>310</v>
      </c>
      <c r="J344" s="200" t="s">
        <v>57</v>
      </c>
      <c r="K344" s="200">
        <v>140.88</v>
      </c>
    </row>
    <row r="345" spans="1:12" x14ac:dyDescent="0.2">
      <c r="A345" s="267" t="s">
        <v>28</v>
      </c>
      <c r="B345" s="835"/>
      <c r="C345" s="218">
        <v>145</v>
      </c>
      <c r="D345" s="269">
        <v>145</v>
      </c>
      <c r="E345" s="269">
        <v>141.5</v>
      </c>
      <c r="F345" s="269">
        <v>141</v>
      </c>
      <c r="G345" s="269">
        <v>141.5</v>
      </c>
      <c r="H345" s="219">
        <v>140</v>
      </c>
      <c r="I345" s="331"/>
      <c r="J345" s="200" t="s">
        <v>26</v>
      </c>
      <c r="K345" s="215">
        <f>K344-K331</f>
        <v>4.1599999999999966</v>
      </c>
      <c r="L345" s="228"/>
    </row>
    <row r="346" spans="1:12" ht="13.5" thickBot="1" x14ac:dyDescent="0.25">
      <c r="A346" s="268" t="s">
        <v>26</v>
      </c>
      <c r="B346" s="836"/>
      <c r="C346" s="220">
        <f t="shared" ref="C346:G346" si="77">(C345-C332)</f>
        <v>2.5</v>
      </c>
      <c r="D346" s="221">
        <f t="shared" si="77"/>
        <v>2.5</v>
      </c>
      <c r="E346" s="221">
        <f t="shared" si="77"/>
        <v>2.5</v>
      </c>
      <c r="F346" s="221">
        <f t="shared" si="77"/>
        <v>2.5</v>
      </c>
      <c r="G346" s="221">
        <f t="shared" si="77"/>
        <v>2.5</v>
      </c>
      <c r="H346" s="226">
        <f>(H345-H332)</f>
        <v>2.5</v>
      </c>
      <c r="I346" s="333"/>
    </row>
    <row r="348" spans="1:12" ht="13.5" thickBot="1" x14ac:dyDescent="0.25"/>
    <row r="349" spans="1:12" ht="13.5" thickBot="1" x14ac:dyDescent="0.25">
      <c r="A349" s="272" t="s">
        <v>242</v>
      </c>
      <c r="B349" s="230"/>
      <c r="C349" s="921" t="s">
        <v>50</v>
      </c>
      <c r="D349" s="919"/>
      <c r="E349" s="919"/>
      <c r="F349" s="919"/>
      <c r="G349" s="919"/>
      <c r="H349" s="920"/>
      <c r="I349" s="932" t="s">
        <v>0</v>
      </c>
      <c r="J349" s="213">
        <v>80</v>
      </c>
    </row>
    <row r="350" spans="1:12" ht="13.5" thickBot="1" x14ac:dyDescent="0.25">
      <c r="A350" s="231" t="s">
        <v>54</v>
      </c>
      <c r="B350" s="830"/>
      <c r="C350" s="356">
        <v>1</v>
      </c>
      <c r="D350" s="357">
        <v>2</v>
      </c>
      <c r="E350" s="357">
        <v>3</v>
      </c>
      <c r="F350" s="357">
        <v>4</v>
      </c>
      <c r="G350" s="357">
        <v>5</v>
      </c>
      <c r="H350" s="362">
        <v>6</v>
      </c>
      <c r="I350" s="971"/>
      <c r="J350" s="229"/>
      <c r="K350" s="277"/>
      <c r="L350" s="353"/>
    </row>
    <row r="351" spans="1:12" x14ac:dyDescent="0.2">
      <c r="A351" s="236" t="s">
        <v>3</v>
      </c>
      <c r="B351" s="831"/>
      <c r="C351" s="237">
        <v>4110</v>
      </c>
      <c r="D351" s="238">
        <v>4110</v>
      </c>
      <c r="E351" s="238">
        <v>4110</v>
      </c>
      <c r="F351" s="238">
        <v>4110</v>
      </c>
      <c r="G351" s="238">
        <v>4110</v>
      </c>
      <c r="H351" s="239">
        <v>4110</v>
      </c>
      <c r="I351" s="678">
        <v>4110</v>
      </c>
      <c r="K351" s="277"/>
      <c r="L351" s="353"/>
    </row>
    <row r="352" spans="1:12" x14ac:dyDescent="0.2">
      <c r="A352" s="241" t="s">
        <v>6</v>
      </c>
      <c r="B352" s="832"/>
      <c r="C352" s="242">
        <v>4340</v>
      </c>
      <c r="D352" s="243">
        <v>4212</v>
      </c>
      <c r="E352" s="243">
        <v>4242</v>
      </c>
      <c r="F352" s="243">
        <v>4238</v>
      </c>
      <c r="G352" s="243">
        <v>4373</v>
      </c>
      <c r="H352" s="244">
        <v>4628</v>
      </c>
      <c r="I352" s="366">
        <v>4351</v>
      </c>
      <c r="J352" s="406"/>
      <c r="K352" s="399"/>
      <c r="L352" s="399"/>
    </row>
    <row r="353" spans="1:12" x14ac:dyDescent="0.2">
      <c r="A353" s="231" t="s">
        <v>7</v>
      </c>
      <c r="B353" s="829"/>
      <c r="C353" s="245">
        <v>100</v>
      </c>
      <c r="D353" s="246">
        <v>93.3</v>
      </c>
      <c r="E353" s="246">
        <v>100</v>
      </c>
      <c r="F353" s="246">
        <v>93.3</v>
      </c>
      <c r="G353" s="246">
        <v>100</v>
      </c>
      <c r="H353" s="247">
        <v>100</v>
      </c>
      <c r="I353" s="367">
        <v>88.8</v>
      </c>
      <c r="J353" s="554"/>
      <c r="K353" s="399"/>
      <c r="L353" s="399"/>
    </row>
    <row r="354" spans="1:12" ht="13.5" thickBot="1" x14ac:dyDescent="0.25">
      <c r="A354" s="231" t="s">
        <v>8</v>
      </c>
      <c r="B354" s="833"/>
      <c r="C354" s="679">
        <v>0.04</v>
      </c>
      <c r="D354" s="680">
        <v>6.3E-2</v>
      </c>
      <c r="E354" s="680">
        <v>5.5E-2</v>
      </c>
      <c r="F354" s="680">
        <v>5.7000000000000002E-2</v>
      </c>
      <c r="G354" s="680">
        <v>4.2000000000000003E-2</v>
      </c>
      <c r="H354" s="681">
        <v>0.05</v>
      </c>
      <c r="I354" s="409">
        <v>0.06</v>
      </c>
      <c r="K354" s="382"/>
    </row>
    <row r="355" spans="1:12" x14ac:dyDescent="0.2">
      <c r="A355" s="241" t="s">
        <v>1</v>
      </c>
      <c r="B355" s="834"/>
      <c r="C355" s="327">
        <f t="shared" ref="C355:I355" si="78">C352/C351*100-100</f>
        <v>5.5961070559610704</v>
      </c>
      <c r="D355" s="328">
        <f t="shared" si="78"/>
        <v>2.4817518248175077</v>
      </c>
      <c r="E355" s="328">
        <f t="shared" si="78"/>
        <v>3.2116788321167888</v>
      </c>
      <c r="F355" s="328">
        <f t="shared" si="78"/>
        <v>3.1143552311435627</v>
      </c>
      <c r="G355" s="328">
        <f t="shared" si="78"/>
        <v>6.399026763990264</v>
      </c>
      <c r="H355" s="410">
        <f t="shared" si="78"/>
        <v>12.603406326034076</v>
      </c>
      <c r="I355" s="369">
        <f t="shared" si="78"/>
        <v>5.8637469586374777</v>
      </c>
      <c r="J355" s="528"/>
    </row>
    <row r="356" spans="1:12" ht="13.5" thickBot="1" x14ac:dyDescent="0.25">
      <c r="A356" s="231" t="s">
        <v>27</v>
      </c>
      <c r="B356" s="833"/>
      <c r="C356" s="220">
        <f t="shared" ref="C356:H356" si="79">C352-C339</f>
        <v>236</v>
      </c>
      <c r="D356" s="221">
        <f t="shared" si="79"/>
        <v>47</v>
      </c>
      <c r="E356" s="221">
        <f t="shared" si="79"/>
        <v>-126</v>
      </c>
      <c r="F356" s="221">
        <f t="shared" si="79"/>
        <v>50</v>
      </c>
      <c r="G356" s="221">
        <f t="shared" si="79"/>
        <v>35</v>
      </c>
      <c r="H356" s="226">
        <f t="shared" si="79"/>
        <v>144</v>
      </c>
      <c r="I356" s="370">
        <f>I352-I339</f>
        <v>88</v>
      </c>
      <c r="J356" s="265" t="s">
        <v>56</v>
      </c>
      <c r="K356" s="290">
        <f>I344-I357</f>
        <v>2</v>
      </c>
      <c r="L356" s="266">
        <f>K356/I344</f>
        <v>6.4516129032258064E-3</v>
      </c>
    </row>
    <row r="357" spans="1:12" x14ac:dyDescent="0.2">
      <c r="A357" s="267" t="s">
        <v>51</v>
      </c>
      <c r="B357" s="835"/>
      <c r="C357" s="261">
        <v>59</v>
      </c>
      <c r="D357" s="262">
        <v>59</v>
      </c>
      <c r="E357" s="262">
        <v>16</v>
      </c>
      <c r="F357" s="262">
        <v>59</v>
      </c>
      <c r="G357" s="262">
        <v>57</v>
      </c>
      <c r="H357" s="263">
        <v>58</v>
      </c>
      <c r="I357" s="371">
        <f>SUM(C357:H357)</f>
        <v>308</v>
      </c>
      <c r="J357" s="200" t="s">
        <v>57</v>
      </c>
      <c r="K357" s="200">
        <v>142.72</v>
      </c>
    </row>
    <row r="358" spans="1:12" x14ac:dyDescent="0.2">
      <c r="A358" s="267" t="s">
        <v>28</v>
      </c>
      <c r="B358" s="835"/>
      <c r="C358" s="218">
        <v>146.5</v>
      </c>
      <c r="D358" s="269">
        <v>147</v>
      </c>
      <c r="E358" s="269">
        <v>143.5</v>
      </c>
      <c r="F358" s="269">
        <v>143</v>
      </c>
      <c r="G358" s="269">
        <v>143.5</v>
      </c>
      <c r="H358" s="219">
        <v>142</v>
      </c>
      <c r="I358" s="331"/>
      <c r="J358" s="200" t="s">
        <v>26</v>
      </c>
      <c r="K358" s="215">
        <f>K357-K344</f>
        <v>1.8400000000000034</v>
      </c>
      <c r="L358" s="228"/>
    </row>
    <row r="359" spans="1:12" ht="13.5" thickBot="1" x14ac:dyDescent="0.25">
      <c r="A359" s="268" t="s">
        <v>26</v>
      </c>
      <c r="B359" s="836"/>
      <c r="C359" s="220">
        <f t="shared" ref="C359:G359" si="80">(C358-C345)</f>
        <v>1.5</v>
      </c>
      <c r="D359" s="221">
        <f t="shared" si="80"/>
        <v>2</v>
      </c>
      <c r="E359" s="221">
        <f t="shared" si="80"/>
        <v>2</v>
      </c>
      <c r="F359" s="221">
        <f t="shared" si="80"/>
        <v>2</v>
      </c>
      <c r="G359" s="221">
        <f t="shared" si="80"/>
        <v>2</v>
      </c>
      <c r="H359" s="226">
        <f>(H358-H345)</f>
        <v>2</v>
      </c>
      <c r="I359" s="333"/>
    </row>
    <row r="361" spans="1:12" ht="13.5" thickBot="1" x14ac:dyDescent="0.25"/>
    <row r="362" spans="1:12" ht="13.5" thickBot="1" x14ac:dyDescent="0.25">
      <c r="A362" s="272" t="s">
        <v>243</v>
      </c>
      <c r="B362" s="230"/>
      <c r="C362" s="921" t="s">
        <v>50</v>
      </c>
      <c r="D362" s="919"/>
      <c r="E362" s="919"/>
      <c r="F362" s="919"/>
      <c r="G362" s="919"/>
      <c r="H362" s="920"/>
      <c r="I362" s="932" t="s">
        <v>0</v>
      </c>
      <c r="J362" s="213"/>
    </row>
    <row r="363" spans="1:12" ht="13.5" thickBot="1" x14ac:dyDescent="0.25">
      <c r="A363" s="231" t="s">
        <v>54</v>
      </c>
      <c r="B363" s="830"/>
      <c r="C363" s="356">
        <v>1</v>
      </c>
      <c r="D363" s="357">
        <v>2</v>
      </c>
      <c r="E363" s="357">
        <v>3</v>
      </c>
      <c r="F363" s="357">
        <v>4</v>
      </c>
      <c r="G363" s="357">
        <v>5</v>
      </c>
      <c r="H363" s="362">
        <v>6</v>
      </c>
      <c r="I363" s="971"/>
      <c r="J363" s="229"/>
      <c r="K363" s="277"/>
      <c r="L363" s="353"/>
    </row>
    <row r="364" spans="1:12" x14ac:dyDescent="0.2">
      <c r="A364" s="236" t="s">
        <v>3</v>
      </c>
      <c r="B364" s="831"/>
      <c r="C364" s="237">
        <v>4170</v>
      </c>
      <c r="D364" s="238">
        <v>4170</v>
      </c>
      <c r="E364" s="238">
        <v>4170</v>
      </c>
      <c r="F364" s="238">
        <v>4170</v>
      </c>
      <c r="G364" s="238">
        <v>4170</v>
      </c>
      <c r="H364" s="239">
        <v>4170</v>
      </c>
      <c r="I364" s="678">
        <v>4170</v>
      </c>
      <c r="K364" s="277"/>
      <c r="L364" s="353"/>
    </row>
    <row r="365" spans="1:12" x14ac:dyDescent="0.2">
      <c r="A365" s="241" t="s">
        <v>6</v>
      </c>
      <c r="B365" s="832"/>
      <c r="C365" s="242">
        <v>4285</v>
      </c>
      <c r="D365" s="243">
        <v>4431</v>
      </c>
      <c r="E365" s="243">
        <v>4783</v>
      </c>
      <c r="F365" s="243">
        <v>4423</v>
      </c>
      <c r="G365" s="243">
        <v>4407</v>
      </c>
      <c r="H365" s="244">
        <v>4712</v>
      </c>
      <c r="I365" s="366">
        <v>4476</v>
      </c>
      <c r="J365" s="406"/>
      <c r="K365" s="399"/>
      <c r="L365" s="399"/>
    </row>
    <row r="366" spans="1:12" x14ac:dyDescent="0.2">
      <c r="A366" s="231" t="s">
        <v>7</v>
      </c>
      <c r="B366" s="829"/>
      <c r="C366" s="245">
        <v>100</v>
      </c>
      <c r="D366" s="246">
        <v>91.7</v>
      </c>
      <c r="E366" s="246">
        <v>100</v>
      </c>
      <c r="F366" s="246">
        <v>100</v>
      </c>
      <c r="G366" s="246">
        <v>91.7</v>
      </c>
      <c r="H366" s="247">
        <v>100</v>
      </c>
      <c r="I366" s="367">
        <v>86.2</v>
      </c>
      <c r="J366" s="554"/>
      <c r="K366" s="399"/>
      <c r="L366" s="399"/>
    </row>
    <row r="367" spans="1:12" ht="13.5" thickBot="1" x14ac:dyDescent="0.25">
      <c r="A367" s="231" t="s">
        <v>8</v>
      </c>
      <c r="B367" s="833"/>
      <c r="C367" s="679">
        <v>5.1999999999999998E-2</v>
      </c>
      <c r="D367" s="680">
        <v>5.2999999999999999E-2</v>
      </c>
      <c r="E367" s="680">
        <v>4.8000000000000001E-2</v>
      </c>
      <c r="F367" s="680">
        <v>4.2000000000000003E-2</v>
      </c>
      <c r="G367" s="680">
        <v>6.7000000000000004E-2</v>
      </c>
      <c r="H367" s="681">
        <v>4.5999999999999999E-2</v>
      </c>
      <c r="I367" s="409">
        <v>6.2E-2</v>
      </c>
      <c r="K367" s="382"/>
    </row>
    <row r="368" spans="1:12" x14ac:dyDescent="0.2">
      <c r="A368" s="241" t="s">
        <v>1</v>
      </c>
      <c r="B368" s="834"/>
      <c r="C368" s="327">
        <f t="shared" ref="C368:I368" si="81">C365/C364*100-100</f>
        <v>2.7577937649880084</v>
      </c>
      <c r="D368" s="328">
        <f t="shared" si="81"/>
        <v>6.2589928057553976</v>
      </c>
      <c r="E368" s="328">
        <f t="shared" si="81"/>
        <v>14.700239808153469</v>
      </c>
      <c r="F368" s="328">
        <f t="shared" si="81"/>
        <v>6.0671462829736242</v>
      </c>
      <c r="G368" s="328">
        <f t="shared" si="81"/>
        <v>5.6834532374100633</v>
      </c>
      <c r="H368" s="410">
        <f t="shared" si="81"/>
        <v>12.997601918465222</v>
      </c>
      <c r="I368" s="369">
        <f t="shared" si="81"/>
        <v>7.3381294964028712</v>
      </c>
      <c r="J368" s="528"/>
    </row>
    <row r="369" spans="1:12" ht="13.5" thickBot="1" x14ac:dyDescent="0.25">
      <c r="A369" s="231" t="s">
        <v>27</v>
      </c>
      <c r="B369" s="833"/>
      <c r="C369" s="220">
        <f t="shared" ref="C369:H369" si="82">C365-C352</f>
        <v>-55</v>
      </c>
      <c r="D369" s="221">
        <f t="shared" si="82"/>
        <v>219</v>
      </c>
      <c r="E369" s="221">
        <f t="shared" si="82"/>
        <v>541</v>
      </c>
      <c r="F369" s="221">
        <f t="shared" si="82"/>
        <v>185</v>
      </c>
      <c r="G369" s="221">
        <f t="shared" si="82"/>
        <v>34</v>
      </c>
      <c r="H369" s="226">
        <f t="shared" si="82"/>
        <v>84</v>
      </c>
      <c r="I369" s="370">
        <f>I365-I352</f>
        <v>125</v>
      </c>
      <c r="J369" s="265" t="s">
        <v>56</v>
      </c>
      <c r="K369" s="290">
        <f>I357-I370</f>
        <v>2</v>
      </c>
      <c r="L369" s="266">
        <f>K369/I357</f>
        <v>6.4935064935064939E-3</v>
      </c>
    </row>
    <row r="370" spans="1:12" x14ac:dyDescent="0.2">
      <c r="A370" s="267" t="s">
        <v>51</v>
      </c>
      <c r="B370" s="835"/>
      <c r="C370" s="261">
        <v>59</v>
      </c>
      <c r="D370" s="262">
        <v>59</v>
      </c>
      <c r="E370" s="262">
        <v>15</v>
      </c>
      <c r="F370" s="262">
        <v>59</v>
      </c>
      <c r="G370" s="262">
        <v>57</v>
      </c>
      <c r="H370" s="263">
        <v>57</v>
      </c>
      <c r="I370" s="371">
        <f>SUM(C370:H370)</f>
        <v>306</v>
      </c>
      <c r="J370" s="200" t="s">
        <v>57</v>
      </c>
      <c r="K370" s="200">
        <v>145.38</v>
      </c>
    </row>
    <row r="371" spans="1:12" x14ac:dyDescent="0.2">
      <c r="A371" s="267" t="s">
        <v>28</v>
      </c>
      <c r="B371" s="835"/>
      <c r="C371" s="218">
        <v>148</v>
      </c>
      <c r="D371" s="269">
        <v>148</v>
      </c>
      <c r="E371" s="269">
        <v>144.5</v>
      </c>
      <c r="F371" s="269">
        <v>144</v>
      </c>
      <c r="G371" s="269">
        <v>145</v>
      </c>
      <c r="H371" s="219">
        <v>143</v>
      </c>
      <c r="I371" s="331"/>
      <c r="J371" s="200" t="s">
        <v>26</v>
      </c>
      <c r="K371" s="215">
        <f>K370-K357</f>
        <v>2.6599999999999966</v>
      </c>
      <c r="L371" s="228"/>
    </row>
    <row r="372" spans="1:12" ht="13.5" thickBot="1" x14ac:dyDescent="0.25">
      <c r="A372" s="268" t="s">
        <v>26</v>
      </c>
      <c r="B372" s="836"/>
      <c r="C372" s="220">
        <f t="shared" ref="C372:G372" si="83">(C371-C358)</f>
        <v>1.5</v>
      </c>
      <c r="D372" s="221">
        <f t="shared" si="83"/>
        <v>1</v>
      </c>
      <c r="E372" s="221">
        <f t="shared" si="83"/>
        <v>1</v>
      </c>
      <c r="F372" s="221">
        <f t="shared" si="83"/>
        <v>1</v>
      </c>
      <c r="G372" s="221">
        <f t="shared" si="83"/>
        <v>1.5</v>
      </c>
      <c r="H372" s="226">
        <f>(H371-H358)</f>
        <v>1</v>
      </c>
      <c r="I372" s="333"/>
    </row>
    <row r="373" spans="1:12" x14ac:dyDescent="0.2">
      <c r="E373" s="200" t="s">
        <v>65</v>
      </c>
    </row>
    <row r="374" spans="1:12" ht="13.5" thickBot="1" x14ac:dyDescent="0.25"/>
    <row r="375" spans="1:12" ht="13.5" thickBot="1" x14ac:dyDescent="0.25">
      <c r="A375" s="272" t="s">
        <v>244</v>
      </c>
      <c r="B375" s="230"/>
      <c r="C375" s="921" t="s">
        <v>50</v>
      </c>
      <c r="D375" s="919"/>
      <c r="E375" s="919"/>
      <c r="F375" s="919"/>
      <c r="G375" s="919"/>
      <c r="H375" s="920"/>
      <c r="I375" s="932" t="s">
        <v>0</v>
      </c>
      <c r="J375" s="213"/>
    </row>
    <row r="376" spans="1:12" x14ac:dyDescent="0.2">
      <c r="A376" s="231" t="s">
        <v>54</v>
      </c>
      <c r="B376" s="830"/>
      <c r="C376" s="356">
        <v>1</v>
      </c>
      <c r="D376" s="357">
        <v>2</v>
      </c>
      <c r="E376" s="357">
        <v>3</v>
      </c>
      <c r="F376" s="357">
        <v>4</v>
      </c>
      <c r="G376" s="357">
        <v>5</v>
      </c>
      <c r="H376" s="362">
        <v>6</v>
      </c>
      <c r="I376" s="971"/>
      <c r="J376" s="229"/>
      <c r="K376" s="277"/>
      <c r="L376" s="353"/>
    </row>
    <row r="377" spans="1:12" x14ac:dyDescent="0.2">
      <c r="A377" s="236" t="s">
        <v>3</v>
      </c>
      <c r="B377" s="831"/>
      <c r="C377" s="237">
        <v>4220</v>
      </c>
      <c r="D377" s="237">
        <v>4220</v>
      </c>
      <c r="E377" s="237">
        <v>4220</v>
      </c>
      <c r="F377" s="237">
        <v>4220</v>
      </c>
      <c r="G377" s="237">
        <v>4220</v>
      </c>
      <c r="H377" s="237">
        <v>4220</v>
      </c>
      <c r="I377" s="237">
        <v>4220</v>
      </c>
      <c r="K377" s="277"/>
      <c r="L377" s="353"/>
    </row>
    <row r="378" spans="1:12" x14ac:dyDescent="0.2">
      <c r="A378" s="241" t="s">
        <v>6</v>
      </c>
      <c r="B378" s="832"/>
      <c r="C378" s="242">
        <v>4430</v>
      </c>
      <c r="D378" s="243">
        <v>4615</v>
      </c>
      <c r="E378" s="243">
        <v>4609</v>
      </c>
      <c r="F378" s="243">
        <v>4602</v>
      </c>
      <c r="G378" s="243">
        <v>4553</v>
      </c>
      <c r="H378" s="244">
        <v>4688</v>
      </c>
      <c r="I378" s="366">
        <v>4580</v>
      </c>
      <c r="J378" s="406"/>
      <c r="K378" s="399"/>
      <c r="L378" s="399"/>
    </row>
    <row r="379" spans="1:12" x14ac:dyDescent="0.2">
      <c r="A379" s="231" t="s">
        <v>7</v>
      </c>
      <c r="B379" s="829"/>
      <c r="C379" s="245">
        <v>100</v>
      </c>
      <c r="D379" s="246">
        <v>75</v>
      </c>
      <c r="E379" s="246">
        <v>100</v>
      </c>
      <c r="F379" s="246">
        <v>91.7</v>
      </c>
      <c r="G379" s="246">
        <v>91.7</v>
      </c>
      <c r="H379" s="247">
        <v>91.7</v>
      </c>
      <c r="I379" s="367">
        <v>90.6</v>
      </c>
      <c r="J379" s="554"/>
      <c r="K379" s="399"/>
      <c r="L379" s="399"/>
    </row>
    <row r="380" spans="1:12" ht="13.5" thickBot="1" x14ac:dyDescent="0.25">
      <c r="A380" s="231" t="s">
        <v>8</v>
      </c>
      <c r="B380" s="833"/>
      <c r="C380" s="679">
        <v>0.04</v>
      </c>
      <c r="D380" s="680">
        <v>0.107</v>
      </c>
      <c r="E380" s="680">
        <v>4.5999999999999999E-2</v>
      </c>
      <c r="F380" s="680">
        <v>8.1000000000000003E-2</v>
      </c>
      <c r="G380" s="680">
        <v>5.3999999999999999E-2</v>
      </c>
      <c r="H380" s="681">
        <v>5.8999999999999997E-2</v>
      </c>
      <c r="I380" s="409">
        <v>7.0999999999999994E-2</v>
      </c>
      <c r="K380" s="382"/>
    </row>
    <row r="381" spans="1:12" x14ac:dyDescent="0.2">
      <c r="A381" s="241" t="s">
        <v>1</v>
      </c>
      <c r="B381" s="834"/>
      <c r="C381" s="327">
        <f t="shared" ref="C381:I381" si="84">C378/C377*100-100</f>
        <v>4.9763033175355389</v>
      </c>
      <c r="D381" s="328">
        <f t="shared" si="84"/>
        <v>9.3601895734597207</v>
      </c>
      <c r="E381" s="328">
        <f t="shared" si="84"/>
        <v>9.2180094786729967</v>
      </c>
      <c r="F381" s="328">
        <f t="shared" si="84"/>
        <v>9.0521327014217974</v>
      </c>
      <c r="G381" s="328">
        <f t="shared" si="84"/>
        <v>7.8909952606635017</v>
      </c>
      <c r="H381" s="410">
        <f t="shared" si="84"/>
        <v>11.090047393364927</v>
      </c>
      <c r="I381" s="369">
        <f t="shared" si="84"/>
        <v>8.5308056872037952</v>
      </c>
      <c r="J381" s="528"/>
    </row>
    <row r="382" spans="1:12" ht="13.5" thickBot="1" x14ac:dyDescent="0.25">
      <c r="A382" s="231" t="s">
        <v>27</v>
      </c>
      <c r="B382" s="833"/>
      <c r="C382" s="220">
        <f t="shared" ref="C382:H382" si="85">C378-C365</f>
        <v>145</v>
      </c>
      <c r="D382" s="221">
        <f t="shared" si="85"/>
        <v>184</v>
      </c>
      <c r="E382" s="221">
        <f t="shared" si="85"/>
        <v>-174</v>
      </c>
      <c r="F382" s="221">
        <f t="shared" si="85"/>
        <v>179</v>
      </c>
      <c r="G382" s="221">
        <f t="shared" si="85"/>
        <v>146</v>
      </c>
      <c r="H382" s="226">
        <f t="shared" si="85"/>
        <v>-24</v>
      </c>
      <c r="I382" s="370">
        <f>I378-I365</f>
        <v>104</v>
      </c>
      <c r="J382" s="265" t="s">
        <v>56</v>
      </c>
      <c r="K382" s="290">
        <f>I370-I383</f>
        <v>3</v>
      </c>
      <c r="L382" s="266">
        <f>K382/I370</f>
        <v>9.8039215686274508E-3</v>
      </c>
    </row>
    <row r="383" spans="1:12" x14ac:dyDescent="0.2">
      <c r="A383" s="267" t="s">
        <v>51</v>
      </c>
      <c r="B383" s="835"/>
      <c r="C383" s="261">
        <v>59</v>
      </c>
      <c r="D383" s="262">
        <v>58</v>
      </c>
      <c r="E383" s="262">
        <v>13</v>
      </c>
      <c r="F383" s="262">
        <v>59</v>
      </c>
      <c r="G383" s="262">
        <v>57</v>
      </c>
      <c r="H383" s="263">
        <v>57</v>
      </c>
      <c r="I383" s="371">
        <f>SUM(C383:H383)</f>
        <v>303</v>
      </c>
      <c r="J383" s="200" t="s">
        <v>57</v>
      </c>
      <c r="K383" s="200">
        <v>147.05000000000001</v>
      </c>
    </row>
    <row r="384" spans="1:12" x14ac:dyDescent="0.2">
      <c r="A384" s="267" t="s">
        <v>28</v>
      </c>
      <c r="B384" s="835"/>
      <c r="C384" s="218">
        <v>149</v>
      </c>
      <c r="D384" s="269">
        <v>148.5</v>
      </c>
      <c r="E384" s="269">
        <v>145.5</v>
      </c>
      <c r="F384" s="269">
        <v>145</v>
      </c>
      <c r="G384" s="269">
        <v>146</v>
      </c>
      <c r="H384" s="219">
        <v>144</v>
      </c>
      <c r="I384" s="331"/>
      <c r="J384" s="200" t="s">
        <v>26</v>
      </c>
      <c r="K384" s="215">
        <f>K383-K370</f>
        <v>1.6700000000000159</v>
      </c>
      <c r="L384" s="228"/>
    </row>
    <row r="385" spans="1:12" ht="13.5" thickBot="1" x14ac:dyDescent="0.25">
      <c r="A385" s="268" t="s">
        <v>26</v>
      </c>
      <c r="B385" s="836"/>
      <c r="C385" s="220">
        <f t="shared" ref="C385:G385" si="86">(C384-C371)</f>
        <v>1</v>
      </c>
      <c r="D385" s="221">
        <f t="shared" si="86"/>
        <v>0.5</v>
      </c>
      <c r="E385" s="221">
        <f t="shared" si="86"/>
        <v>1</v>
      </c>
      <c r="F385" s="221">
        <f t="shared" si="86"/>
        <v>1</v>
      </c>
      <c r="G385" s="221">
        <f t="shared" si="86"/>
        <v>1</v>
      </c>
      <c r="H385" s="226">
        <f>(H384-H371)</f>
        <v>1</v>
      </c>
      <c r="I385" s="333"/>
    </row>
    <row r="387" spans="1:12" ht="13.5" thickBot="1" x14ac:dyDescent="0.25"/>
    <row r="388" spans="1:12" ht="13.5" thickBot="1" x14ac:dyDescent="0.25">
      <c r="A388" s="272" t="s">
        <v>245</v>
      </c>
      <c r="B388" s="230"/>
      <c r="C388" s="921" t="s">
        <v>50</v>
      </c>
      <c r="D388" s="919"/>
      <c r="E388" s="919"/>
      <c r="F388" s="919"/>
      <c r="G388" s="919"/>
      <c r="H388" s="920"/>
      <c r="I388" s="932" t="s">
        <v>0</v>
      </c>
      <c r="J388" s="213"/>
    </row>
    <row r="389" spans="1:12" x14ac:dyDescent="0.2">
      <c r="A389" s="231" t="s">
        <v>54</v>
      </c>
      <c r="B389" s="830"/>
      <c r="C389" s="356">
        <v>1</v>
      </c>
      <c r="D389" s="357">
        <v>2</v>
      </c>
      <c r="E389" s="357">
        <v>3</v>
      </c>
      <c r="F389" s="357">
        <v>4</v>
      </c>
      <c r="G389" s="357">
        <v>5</v>
      </c>
      <c r="H389" s="362">
        <v>6</v>
      </c>
      <c r="I389" s="971"/>
      <c r="J389" s="229"/>
      <c r="K389" s="277"/>
      <c r="L389" s="353"/>
    </row>
    <row r="390" spans="1:12" x14ac:dyDescent="0.2">
      <c r="A390" s="236" t="s">
        <v>3</v>
      </c>
      <c r="B390" s="831"/>
      <c r="C390" s="237">
        <v>4260</v>
      </c>
      <c r="D390" s="237">
        <v>4260</v>
      </c>
      <c r="E390" s="237">
        <v>4260</v>
      </c>
      <c r="F390" s="237">
        <v>4260</v>
      </c>
      <c r="G390" s="237">
        <v>4260</v>
      </c>
      <c r="H390" s="237">
        <v>4260</v>
      </c>
      <c r="I390" s="237">
        <v>4260</v>
      </c>
      <c r="K390" s="277"/>
      <c r="L390" s="353"/>
    </row>
    <row r="391" spans="1:12" x14ac:dyDescent="0.2">
      <c r="A391" s="241" t="s">
        <v>6</v>
      </c>
      <c r="B391" s="832"/>
      <c r="C391" s="242">
        <v>4476</v>
      </c>
      <c r="D391" s="243">
        <v>4641</v>
      </c>
      <c r="E391" s="243">
        <v>4588</v>
      </c>
      <c r="F391" s="243">
        <v>4600</v>
      </c>
      <c r="G391" s="243">
        <v>4695</v>
      </c>
      <c r="H391" s="244">
        <v>4785</v>
      </c>
      <c r="I391" s="366">
        <v>4636</v>
      </c>
      <c r="J391" s="406"/>
      <c r="K391" s="399"/>
      <c r="L391" s="399"/>
    </row>
    <row r="392" spans="1:12" x14ac:dyDescent="0.2">
      <c r="A392" s="231" t="s">
        <v>7</v>
      </c>
      <c r="B392" s="829"/>
      <c r="C392" s="245">
        <v>87.5</v>
      </c>
      <c r="D392" s="246">
        <v>87.5</v>
      </c>
      <c r="E392" s="246">
        <v>100</v>
      </c>
      <c r="F392" s="246">
        <v>87.5</v>
      </c>
      <c r="G392" s="246">
        <v>93.8</v>
      </c>
      <c r="H392" s="247">
        <v>87.5</v>
      </c>
      <c r="I392" s="367">
        <v>85.9</v>
      </c>
      <c r="J392" s="554"/>
      <c r="K392" s="399"/>
      <c r="L392" s="399"/>
    </row>
    <row r="393" spans="1:12" ht="13.5" thickBot="1" x14ac:dyDescent="0.25">
      <c r="A393" s="231" t="s">
        <v>8</v>
      </c>
      <c r="B393" s="833"/>
      <c r="C393" s="679">
        <v>6.3E-2</v>
      </c>
      <c r="D393" s="680">
        <v>0.06</v>
      </c>
      <c r="E393" s="680">
        <v>3.7999999999999999E-2</v>
      </c>
      <c r="F393" s="680">
        <v>6.5000000000000002E-2</v>
      </c>
      <c r="G393" s="680">
        <v>6.0999999999999999E-2</v>
      </c>
      <c r="H393" s="681">
        <v>6.7000000000000004E-2</v>
      </c>
      <c r="I393" s="409">
        <v>6.4000000000000001E-2</v>
      </c>
      <c r="K393" s="382"/>
    </row>
    <row r="394" spans="1:12" x14ac:dyDescent="0.2">
      <c r="A394" s="241" t="s">
        <v>1</v>
      </c>
      <c r="B394" s="834"/>
      <c r="C394" s="327">
        <f t="shared" ref="C394:I394" si="87">C391/C390*100-100</f>
        <v>5.0704225352112644</v>
      </c>
      <c r="D394" s="328">
        <f t="shared" si="87"/>
        <v>8.9436619718309913</v>
      </c>
      <c r="E394" s="328">
        <f t="shared" si="87"/>
        <v>7.6995305164319348</v>
      </c>
      <c r="F394" s="328">
        <f t="shared" si="87"/>
        <v>7.9812206572769924</v>
      </c>
      <c r="G394" s="328">
        <f t="shared" si="87"/>
        <v>10.211267605633793</v>
      </c>
      <c r="H394" s="410">
        <f t="shared" si="87"/>
        <v>12.323943661971825</v>
      </c>
      <c r="I394" s="369">
        <f t="shared" si="87"/>
        <v>8.8262910798122078</v>
      </c>
      <c r="J394" s="528"/>
    </row>
    <row r="395" spans="1:12" ht="13.5" thickBot="1" x14ac:dyDescent="0.25">
      <c r="A395" s="231" t="s">
        <v>27</v>
      </c>
      <c r="B395" s="833"/>
      <c r="C395" s="220">
        <f t="shared" ref="C395:H395" si="88">C391-C378</f>
        <v>46</v>
      </c>
      <c r="D395" s="221">
        <f t="shared" si="88"/>
        <v>26</v>
      </c>
      <c r="E395" s="221">
        <f t="shared" si="88"/>
        <v>-21</v>
      </c>
      <c r="F395" s="221">
        <f t="shared" si="88"/>
        <v>-2</v>
      </c>
      <c r="G395" s="221">
        <f t="shared" si="88"/>
        <v>142</v>
      </c>
      <c r="H395" s="226">
        <f t="shared" si="88"/>
        <v>97</v>
      </c>
      <c r="I395" s="370">
        <f>I391-I378</f>
        <v>56</v>
      </c>
      <c r="J395" s="265" t="s">
        <v>56</v>
      </c>
      <c r="K395" s="290">
        <f>I383-I396</f>
        <v>2</v>
      </c>
      <c r="L395" s="266">
        <f>K395/I383</f>
        <v>6.6006600660066007E-3</v>
      </c>
    </row>
    <row r="396" spans="1:12" x14ac:dyDescent="0.2">
      <c r="A396" s="267" t="s">
        <v>51</v>
      </c>
      <c r="B396" s="835"/>
      <c r="C396" s="261">
        <v>59</v>
      </c>
      <c r="D396" s="262">
        <v>58</v>
      </c>
      <c r="E396" s="262">
        <v>11</v>
      </c>
      <c r="F396" s="262">
        <v>59</v>
      </c>
      <c r="G396" s="262">
        <v>57</v>
      </c>
      <c r="H396" s="263">
        <v>57</v>
      </c>
      <c r="I396" s="371">
        <f>SUM(C396:H396)</f>
        <v>301</v>
      </c>
      <c r="J396" s="200" t="s">
        <v>57</v>
      </c>
      <c r="K396" s="200">
        <v>147.27000000000001</v>
      </c>
    </row>
    <row r="397" spans="1:12" x14ac:dyDescent="0.2">
      <c r="A397" s="267" t="s">
        <v>28</v>
      </c>
      <c r="B397" s="835"/>
      <c r="C397" s="218">
        <v>149</v>
      </c>
      <c r="D397" s="269">
        <v>148.5</v>
      </c>
      <c r="E397" s="269">
        <v>145.5</v>
      </c>
      <c r="F397" s="269">
        <v>145</v>
      </c>
      <c r="G397" s="269">
        <v>146</v>
      </c>
      <c r="H397" s="219">
        <v>144</v>
      </c>
      <c r="I397" s="331"/>
      <c r="J397" s="200" t="s">
        <v>26</v>
      </c>
      <c r="K397" s="215">
        <f>K396-K383</f>
        <v>0.21999999999999886</v>
      </c>
      <c r="L397" s="228"/>
    </row>
    <row r="398" spans="1:12" ht="13.5" thickBot="1" x14ac:dyDescent="0.25">
      <c r="A398" s="268" t="s">
        <v>26</v>
      </c>
      <c r="B398" s="836"/>
      <c r="C398" s="220">
        <f t="shared" ref="C398:G398" si="89">(C397-C384)</f>
        <v>0</v>
      </c>
      <c r="D398" s="221">
        <f t="shared" si="89"/>
        <v>0</v>
      </c>
      <c r="E398" s="221">
        <f t="shared" si="89"/>
        <v>0</v>
      </c>
      <c r="F398" s="221">
        <f t="shared" si="89"/>
        <v>0</v>
      </c>
      <c r="G398" s="221">
        <f t="shared" si="89"/>
        <v>0</v>
      </c>
      <c r="H398" s="226">
        <f>(H397-H384)</f>
        <v>0</v>
      </c>
      <c r="I398" s="333"/>
    </row>
    <row r="400" spans="1:12" ht="13.5" thickBot="1" x14ac:dyDescent="0.25"/>
    <row r="401" spans="1:12" ht="13.5" thickBot="1" x14ac:dyDescent="0.25">
      <c r="A401" s="272" t="s">
        <v>246</v>
      </c>
      <c r="B401" s="230"/>
      <c r="C401" s="921" t="s">
        <v>50</v>
      </c>
      <c r="D401" s="919"/>
      <c r="E401" s="919"/>
      <c r="F401" s="919"/>
      <c r="G401" s="919"/>
      <c r="H401" s="920"/>
      <c r="I401" s="932" t="s">
        <v>0</v>
      </c>
      <c r="J401" s="213"/>
    </row>
    <row r="402" spans="1:12" x14ac:dyDescent="0.2">
      <c r="A402" s="231" t="s">
        <v>54</v>
      </c>
      <c r="B402" s="830"/>
      <c r="C402" s="356">
        <v>1</v>
      </c>
      <c r="D402" s="357">
        <v>2</v>
      </c>
      <c r="E402" s="357">
        <v>3</v>
      </c>
      <c r="F402" s="357">
        <v>4</v>
      </c>
      <c r="G402" s="357">
        <v>5</v>
      </c>
      <c r="H402" s="362">
        <v>6</v>
      </c>
      <c r="I402" s="971"/>
      <c r="J402" s="229"/>
      <c r="K402" s="277"/>
      <c r="L402" s="353"/>
    </row>
    <row r="403" spans="1:12" x14ac:dyDescent="0.2">
      <c r="A403" s="236" t="s">
        <v>3</v>
      </c>
      <c r="B403" s="831"/>
      <c r="C403" s="237">
        <v>4280</v>
      </c>
      <c r="D403" s="237">
        <v>4280</v>
      </c>
      <c r="E403" s="237">
        <v>4280</v>
      </c>
      <c r="F403" s="237">
        <v>4280</v>
      </c>
      <c r="G403" s="237">
        <v>4280</v>
      </c>
      <c r="H403" s="237">
        <v>4280</v>
      </c>
      <c r="I403" s="237">
        <v>4280</v>
      </c>
      <c r="K403" s="277"/>
      <c r="L403" s="353"/>
    </row>
    <row r="404" spans="1:12" x14ac:dyDescent="0.2">
      <c r="A404" s="241" t="s">
        <v>6</v>
      </c>
      <c r="B404" s="832"/>
      <c r="C404" s="242">
        <v>4487</v>
      </c>
      <c r="D404" s="243">
        <v>4686</v>
      </c>
      <c r="E404" s="243">
        <v>4413</v>
      </c>
      <c r="F404" s="243">
        <v>4715</v>
      </c>
      <c r="G404" s="243">
        <v>4891</v>
      </c>
      <c r="H404" s="244">
        <v>4857</v>
      </c>
      <c r="I404" s="366">
        <v>4706</v>
      </c>
      <c r="J404" s="406"/>
      <c r="K404" s="399"/>
      <c r="L404" s="399"/>
    </row>
    <row r="405" spans="1:12" x14ac:dyDescent="0.2">
      <c r="A405" s="231" t="s">
        <v>7</v>
      </c>
      <c r="B405" s="829"/>
      <c r="C405" s="245">
        <v>75</v>
      </c>
      <c r="D405" s="246">
        <v>100</v>
      </c>
      <c r="E405" s="246">
        <v>60</v>
      </c>
      <c r="F405" s="246">
        <v>92.3</v>
      </c>
      <c r="G405" s="246">
        <v>100</v>
      </c>
      <c r="H405" s="247">
        <v>91.7</v>
      </c>
      <c r="I405" s="367">
        <v>85.1</v>
      </c>
      <c r="J405" s="554"/>
      <c r="K405" s="399"/>
      <c r="L405" s="399"/>
    </row>
    <row r="406" spans="1:12" ht="13.5" thickBot="1" x14ac:dyDescent="0.25">
      <c r="A406" s="231" t="s">
        <v>8</v>
      </c>
      <c r="B406" s="833"/>
      <c r="C406" s="679">
        <v>7.6999999999999999E-2</v>
      </c>
      <c r="D406" s="680">
        <v>4.9000000000000002E-2</v>
      </c>
      <c r="E406" s="680">
        <v>0.11</v>
      </c>
      <c r="F406" s="680">
        <v>6.6000000000000003E-2</v>
      </c>
      <c r="G406" s="680">
        <v>6.4000000000000001E-2</v>
      </c>
      <c r="H406" s="681">
        <v>6.7000000000000004E-2</v>
      </c>
      <c r="I406" s="409">
        <v>7.3999999999999996E-2</v>
      </c>
      <c r="K406" s="382"/>
    </row>
    <row r="407" spans="1:12" x14ac:dyDescent="0.2">
      <c r="A407" s="241" t="s">
        <v>1</v>
      </c>
      <c r="B407" s="834"/>
      <c r="C407" s="327">
        <f>C404/C403*100-100</f>
        <v>4.8364485981308434</v>
      </c>
      <c r="D407" s="328">
        <f t="shared" ref="D407:I407" si="90">D404/D403*100-100</f>
        <v>9.4859813084112119</v>
      </c>
      <c r="E407" s="328">
        <f t="shared" si="90"/>
        <v>3.1074766355140326</v>
      </c>
      <c r="F407" s="328">
        <f t="shared" si="90"/>
        <v>10.163551401869157</v>
      </c>
      <c r="G407" s="328">
        <f t="shared" si="90"/>
        <v>14.275700934579433</v>
      </c>
      <c r="H407" s="410">
        <f t="shared" si="90"/>
        <v>13.481308411214954</v>
      </c>
      <c r="I407" s="369">
        <f t="shared" si="90"/>
        <v>9.9532710280373777</v>
      </c>
      <c r="J407" s="528"/>
    </row>
    <row r="408" spans="1:12" ht="13.5" thickBot="1" x14ac:dyDescent="0.25">
      <c r="A408" s="231" t="s">
        <v>27</v>
      </c>
      <c r="B408" s="833"/>
      <c r="C408" s="220">
        <f t="shared" ref="C408:G408" si="91">C404-C391</f>
        <v>11</v>
      </c>
      <c r="D408" s="221">
        <f t="shared" si="91"/>
        <v>45</v>
      </c>
      <c r="E408" s="221">
        <f t="shared" si="91"/>
        <v>-175</v>
      </c>
      <c r="F408" s="221">
        <f t="shared" si="91"/>
        <v>115</v>
      </c>
      <c r="G408" s="221">
        <f t="shared" si="91"/>
        <v>196</v>
      </c>
      <c r="H408" s="226">
        <f>H404-H391</f>
        <v>72</v>
      </c>
      <c r="I408" s="370">
        <f>I404-I391</f>
        <v>70</v>
      </c>
      <c r="J408" s="265" t="s">
        <v>56</v>
      </c>
      <c r="K408" s="290">
        <f>I396-I409</f>
        <v>0</v>
      </c>
      <c r="L408" s="266">
        <f>K408/I396</f>
        <v>0</v>
      </c>
    </row>
    <row r="409" spans="1:12" x14ac:dyDescent="0.2">
      <c r="A409" s="267" t="s">
        <v>51</v>
      </c>
      <c r="B409" s="835"/>
      <c r="C409" s="261">
        <v>58</v>
      </c>
      <c r="D409" s="262">
        <v>58</v>
      </c>
      <c r="E409" s="262">
        <v>13</v>
      </c>
      <c r="F409" s="262">
        <v>58</v>
      </c>
      <c r="G409" s="262">
        <v>57</v>
      </c>
      <c r="H409" s="263">
        <v>57</v>
      </c>
      <c r="I409" s="371">
        <f>SUM(C409:H409)</f>
        <v>301</v>
      </c>
      <c r="J409" s="200" t="s">
        <v>57</v>
      </c>
      <c r="K409" s="200">
        <v>146.51</v>
      </c>
    </row>
    <row r="410" spans="1:12" x14ac:dyDescent="0.2">
      <c r="A410" s="267" t="s">
        <v>28</v>
      </c>
      <c r="B410" s="835"/>
      <c r="C410" s="218">
        <v>149</v>
      </c>
      <c r="D410" s="269">
        <v>148.5</v>
      </c>
      <c r="E410" s="269">
        <v>145.5</v>
      </c>
      <c r="F410" s="269">
        <v>145</v>
      </c>
      <c r="G410" s="269">
        <v>146</v>
      </c>
      <c r="H410" s="219">
        <v>144</v>
      </c>
      <c r="I410" s="331"/>
      <c r="J410" s="200" t="s">
        <v>26</v>
      </c>
      <c r="K410" s="215">
        <f>K409-K396</f>
        <v>-0.76000000000001933</v>
      </c>
      <c r="L410" s="228"/>
    </row>
    <row r="411" spans="1:12" ht="13.5" thickBot="1" x14ac:dyDescent="0.25">
      <c r="A411" s="268" t="s">
        <v>26</v>
      </c>
      <c r="B411" s="836"/>
      <c r="C411" s="220">
        <f t="shared" ref="C411:G411" si="92">(C410-C397)</f>
        <v>0</v>
      </c>
      <c r="D411" s="221">
        <f t="shared" si="92"/>
        <v>0</v>
      </c>
      <c r="E411" s="221">
        <f t="shared" si="92"/>
        <v>0</v>
      </c>
      <c r="F411" s="221">
        <f t="shared" si="92"/>
        <v>0</v>
      </c>
      <c r="G411" s="221">
        <f t="shared" si="92"/>
        <v>0</v>
      </c>
      <c r="H411" s="226">
        <f>(H410-H397)</f>
        <v>0</v>
      </c>
      <c r="I411" s="333"/>
    </row>
    <row r="413" spans="1:12" ht="13.5" thickBot="1" x14ac:dyDescent="0.25"/>
    <row r="414" spans="1:12" ht="13.5" thickBot="1" x14ac:dyDescent="0.25">
      <c r="A414" s="272" t="s">
        <v>247</v>
      </c>
      <c r="B414" s="230"/>
      <c r="C414" s="921" t="s">
        <v>50</v>
      </c>
      <c r="D414" s="919"/>
      <c r="E414" s="919"/>
      <c r="F414" s="919"/>
      <c r="G414" s="919"/>
      <c r="H414" s="920"/>
      <c r="I414" s="932" t="s">
        <v>0</v>
      </c>
      <c r="J414" s="213"/>
    </row>
    <row r="415" spans="1:12" ht="13.5" thickBot="1" x14ac:dyDescent="0.25">
      <c r="A415" s="231" t="s">
        <v>54</v>
      </c>
      <c r="B415" s="835"/>
      <c r="C415" s="273">
        <v>1</v>
      </c>
      <c r="D415" s="275">
        <v>2</v>
      </c>
      <c r="E415" s="275">
        <v>3</v>
      </c>
      <c r="F415" s="275">
        <v>4</v>
      </c>
      <c r="G415" s="275">
        <v>5</v>
      </c>
      <c r="H415" s="682">
        <v>6</v>
      </c>
      <c r="I415" s="971"/>
      <c r="J415" s="229"/>
      <c r="K415" s="277"/>
      <c r="L415" s="353"/>
    </row>
    <row r="416" spans="1:12" x14ac:dyDescent="0.2">
      <c r="A416" s="236" t="s">
        <v>3</v>
      </c>
      <c r="B416" s="826"/>
      <c r="C416" s="683">
        <v>4300</v>
      </c>
      <c r="D416" s="684">
        <v>4300</v>
      </c>
      <c r="E416" s="684">
        <v>4300</v>
      </c>
      <c r="F416" s="684">
        <v>4300</v>
      </c>
      <c r="G416" s="684">
        <v>4300</v>
      </c>
      <c r="H416" s="685">
        <v>4300</v>
      </c>
      <c r="I416" s="430">
        <v>4300</v>
      </c>
      <c r="K416" s="277"/>
      <c r="L416" s="353"/>
    </row>
    <row r="417" spans="1:12" x14ac:dyDescent="0.2">
      <c r="A417" s="241" t="s">
        <v>6</v>
      </c>
      <c r="B417" s="832"/>
      <c r="C417" s="242">
        <v>4567</v>
      </c>
      <c r="D417" s="243">
        <v>4947</v>
      </c>
      <c r="E417" s="243">
        <v>4599</v>
      </c>
      <c r="F417" s="243">
        <v>4851</v>
      </c>
      <c r="G417" s="243">
        <v>4959</v>
      </c>
      <c r="H417" s="244">
        <v>5113</v>
      </c>
      <c r="I417" s="366">
        <v>4866</v>
      </c>
      <c r="J417" s="406"/>
      <c r="K417" s="399"/>
      <c r="L417" s="399"/>
    </row>
    <row r="418" spans="1:12" x14ac:dyDescent="0.2">
      <c r="A418" s="231" t="s">
        <v>7</v>
      </c>
      <c r="B418" s="829"/>
      <c r="C418" s="245">
        <v>100</v>
      </c>
      <c r="D418" s="246">
        <v>84.6</v>
      </c>
      <c r="E418" s="246">
        <v>60</v>
      </c>
      <c r="F418" s="246">
        <v>100</v>
      </c>
      <c r="G418" s="246">
        <v>91.7</v>
      </c>
      <c r="H418" s="247">
        <v>75</v>
      </c>
      <c r="I418" s="367">
        <v>80.3</v>
      </c>
      <c r="J418" s="554"/>
      <c r="K418" s="399"/>
      <c r="L418" s="399"/>
    </row>
    <row r="419" spans="1:12" ht="13.5" thickBot="1" x14ac:dyDescent="0.25">
      <c r="A419" s="231" t="s">
        <v>8</v>
      </c>
      <c r="B419" s="833"/>
      <c r="C419" s="679">
        <v>4.5999999999999999E-2</v>
      </c>
      <c r="D419" s="680">
        <v>0.10100000000000001</v>
      </c>
      <c r="E419" s="680">
        <v>0.13700000000000001</v>
      </c>
      <c r="F419" s="680">
        <v>4.09</v>
      </c>
      <c r="G419" s="680">
        <v>5.0999999999999997E-2</v>
      </c>
      <c r="H419" s="681">
        <v>9.7000000000000003E-2</v>
      </c>
      <c r="I419" s="409">
        <v>8.5999999999999993E-2</v>
      </c>
      <c r="K419" s="382"/>
    </row>
    <row r="420" spans="1:12" x14ac:dyDescent="0.2">
      <c r="A420" s="241" t="s">
        <v>1</v>
      </c>
      <c r="B420" s="834"/>
      <c r="C420" s="690">
        <f>C417/C416*100-100</f>
        <v>6.2093023255813904</v>
      </c>
      <c r="D420" s="691">
        <f t="shared" ref="D420:I420" si="93">D417/D416*100-100</f>
        <v>15.04651162790698</v>
      </c>
      <c r="E420" s="691">
        <f t="shared" si="93"/>
        <v>6.9534883720930196</v>
      </c>
      <c r="F420" s="691">
        <f t="shared" si="93"/>
        <v>12.813953488372093</v>
      </c>
      <c r="G420" s="691">
        <f t="shared" si="93"/>
        <v>15.325581395348834</v>
      </c>
      <c r="H420" s="692">
        <f t="shared" si="93"/>
        <v>18.906976744186039</v>
      </c>
      <c r="I420" s="369">
        <f t="shared" si="93"/>
        <v>13.16279069767441</v>
      </c>
      <c r="J420" s="528"/>
    </row>
    <row r="421" spans="1:12" ht="13.5" thickBot="1" x14ac:dyDescent="0.25">
      <c r="A421" s="231" t="s">
        <v>27</v>
      </c>
      <c r="B421" s="833"/>
      <c r="C421" s="220">
        <f t="shared" ref="C421:G421" si="94">C417-C404</f>
        <v>80</v>
      </c>
      <c r="D421" s="221">
        <f t="shared" si="94"/>
        <v>261</v>
      </c>
      <c r="E421" s="221">
        <f t="shared" si="94"/>
        <v>186</v>
      </c>
      <c r="F421" s="221">
        <f t="shared" si="94"/>
        <v>136</v>
      </c>
      <c r="G421" s="221">
        <f t="shared" si="94"/>
        <v>68</v>
      </c>
      <c r="H421" s="226">
        <f>H417-H404</f>
        <v>256</v>
      </c>
      <c r="I421" s="370">
        <f>I417-I404</f>
        <v>160</v>
      </c>
      <c r="J421" s="265" t="s">
        <v>56</v>
      </c>
      <c r="K421" s="290">
        <f>I409-I422</f>
        <v>2</v>
      </c>
      <c r="L421" s="266">
        <f>K421/I409</f>
        <v>6.6445182724252493E-3</v>
      </c>
    </row>
    <row r="422" spans="1:12" x14ac:dyDescent="0.2">
      <c r="A422" s="267" t="s">
        <v>51</v>
      </c>
      <c r="B422" s="835"/>
      <c r="C422" s="261">
        <v>58</v>
      </c>
      <c r="D422" s="262">
        <v>58</v>
      </c>
      <c r="E422" s="262">
        <v>12</v>
      </c>
      <c r="F422" s="262">
        <v>58</v>
      </c>
      <c r="G422" s="262">
        <v>57</v>
      </c>
      <c r="H422" s="263">
        <v>56</v>
      </c>
      <c r="I422" s="371">
        <f>SUM(C422:H422)</f>
        <v>299</v>
      </c>
      <c r="J422" s="200" t="s">
        <v>57</v>
      </c>
      <c r="K422" s="200">
        <v>147.49</v>
      </c>
    </row>
    <row r="423" spans="1:12" x14ac:dyDescent="0.2">
      <c r="A423" s="267" t="s">
        <v>28</v>
      </c>
      <c r="B423" s="835"/>
      <c r="C423" s="218">
        <v>149.5</v>
      </c>
      <c r="D423" s="269">
        <v>149</v>
      </c>
      <c r="E423" s="269">
        <v>146</v>
      </c>
      <c r="F423" s="269">
        <v>145.5</v>
      </c>
      <c r="G423" s="269">
        <v>146.5</v>
      </c>
      <c r="H423" s="219">
        <v>144.5</v>
      </c>
      <c r="I423" s="331"/>
      <c r="J423" s="200" t="s">
        <v>26</v>
      </c>
      <c r="K423" s="215">
        <f>K422-K409</f>
        <v>0.98000000000001819</v>
      </c>
      <c r="L423" s="228"/>
    </row>
    <row r="424" spans="1:12" ht="13.5" thickBot="1" x14ac:dyDescent="0.25">
      <c r="A424" s="268" t="s">
        <v>26</v>
      </c>
      <c r="B424" s="836"/>
      <c r="C424" s="220">
        <f t="shared" ref="C424:G424" si="95">(C423-C410)</f>
        <v>0.5</v>
      </c>
      <c r="D424" s="221">
        <f t="shared" si="95"/>
        <v>0.5</v>
      </c>
      <c r="E424" s="221">
        <f t="shared" si="95"/>
        <v>0.5</v>
      </c>
      <c r="F424" s="221">
        <f t="shared" si="95"/>
        <v>0.5</v>
      </c>
      <c r="G424" s="221">
        <f t="shared" si="95"/>
        <v>0.5</v>
      </c>
      <c r="H424" s="226">
        <f>(H423-H410)</f>
        <v>0.5</v>
      </c>
      <c r="I424" s="333"/>
    </row>
    <row r="426" spans="1:12" ht="13.5" thickBot="1" x14ac:dyDescent="0.25"/>
    <row r="427" spans="1:12" ht="13.5" thickBot="1" x14ac:dyDescent="0.25">
      <c r="A427" s="272" t="s">
        <v>248</v>
      </c>
      <c r="B427" s="230"/>
      <c r="C427" s="921" t="s">
        <v>50</v>
      </c>
      <c r="D427" s="919"/>
      <c r="E427" s="919"/>
      <c r="F427" s="919"/>
      <c r="G427" s="919"/>
      <c r="H427" s="920"/>
      <c r="I427" s="932" t="s">
        <v>0</v>
      </c>
      <c r="J427" s="213">
        <v>66</v>
      </c>
    </row>
    <row r="428" spans="1:12" ht="13.5" thickBot="1" x14ac:dyDescent="0.25">
      <c r="A428" s="231" t="s">
        <v>54</v>
      </c>
      <c r="B428" s="835"/>
      <c r="C428" s="273">
        <v>1</v>
      </c>
      <c r="D428" s="275">
        <v>2</v>
      </c>
      <c r="E428" s="275">
        <v>3</v>
      </c>
      <c r="F428" s="275">
        <v>4</v>
      </c>
      <c r="G428" s="275">
        <v>5</v>
      </c>
      <c r="H428" s="682">
        <v>6</v>
      </c>
      <c r="I428" s="971"/>
      <c r="J428" s="229"/>
      <c r="K428" s="277"/>
      <c r="L428" s="353"/>
    </row>
    <row r="429" spans="1:12" x14ac:dyDescent="0.2">
      <c r="A429" s="236" t="s">
        <v>3</v>
      </c>
      <c r="B429" s="826"/>
      <c r="C429" s="683">
        <v>4320</v>
      </c>
      <c r="D429" s="684">
        <v>4320</v>
      </c>
      <c r="E429" s="684">
        <v>4320</v>
      </c>
      <c r="F429" s="684">
        <v>4320</v>
      </c>
      <c r="G429" s="684">
        <v>4320</v>
      </c>
      <c r="H429" s="685">
        <v>4320</v>
      </c>
      <c r="I429" s="430">
        <v>4320</v>
      </c>
      <c r="K429" s="277"/>
      <c r="L429" s="353"/>
    </row>
    <row r="430" spans="1:12" x14ac:dyDescent="0.2">
      <c r="A430" s="241" t="s">
        <v>6</v>
      </c>
      <c r="B430" s="832"/>
      <c r="C430" s="242">
        <v>4742</v>
      </c>
      <c r="D430" s="243">
        <v>4577</v>
      </c>
      <c r="E430" s="243">
        <v>4656</v>
      </c>
      <c r="F430" s="243">
        <v>4773</v>
      </c>
      <c r="G430" s="243">
        <v>4882</v>
      </c>
      <c r="H430" s="244">
        <v>4934</v>
      </c>
      <c r="I430" s="366">
        <v>4774</v>
      </c>
      <c r="J430" s="406"/>
      <c r="K430" s="399"/>
      <c r="L430" s="399"/>
    </row>
    <row r="431" spans="1:12" x14ac:dyDescent="0.2">
      <c r="A431" s="231" t="s">
        <v>7</v>
      </c>
      <c r="B431" s="829"/>
      <c r="C431" s="245">
        <v>75</v>
      </c>
      <c r="D431" s="246">
        <v>83.3</v>
      </c>
      <c r="E431" s="246">
        <v>100</v>
      </c>
      <c r="F431" s="246">
        <v>83.3</v>
      </c>
      <c r="G431" s="246">
        <v>58.3</v>
      </c>
      <c r="H431" s="247">
        <v>100</v>
      </c>
      <c r="I431" s="367">
        <v>77.3</v>
      </c>
      <c r="J431" s="554"/>
      <c r="K431" s="399"/>
      <c r="L431" s="399"/>
    </row>
    <row r="432" spans="1:12" ht="13.5" thickBot="1" x14ac:dyDescent="0.25">
      <c r="A432" s="231" t="s">
        <v>8</v>
      </c>
      <c r="B432" s="833"/>
      <c r="C432" s="679">
        <v>8.2000000000000003E-2</v>
      </c>
      <c r="D432" s="680">
        <v>9.2999999999999999E-2</v>
      </c>
      <c r="E432" s="680">
        <v>6.2E-2</v>
      </c>
      <c r="F432" s="680">
        <v>6.7000000000000004E-2</v>
      </c>
      <c r="G432" s="680">
        <v>9.1999999999999998E-2</v>
      </c>
      <c r="H432" s="681">
        <v>4.5999999999999999E-2</v>
      </c>
      <c r="I432" s="409">
        <v>7.8E-2</v>
      </c>
      <c r="K432" s="382"/>
    </row>
    <row r="433" spans="1:12" x14ac:dyDescent="0.2">
      <c r="A433" s="241" t="s">
        <v>1</v>
      </c>
      <c r="B433" s="834"/>
      <c r="C433" s="690">
        <f>C430/C429*100-100</f>
        <v>9.768518518518519</v>
      </c>
      <c r="D433" s="691">
        <f t="shared" ref="D433:I433" si="96">D430/D429*100-100</f>
        <v>5.9490740740740762</v>
      </c>
      <c r="E433" s="691">
        <f t="shared" si="96"/>
        <v>7.7777777777777715</v>
      </c>
      <c r="F433" s="691">
        <f t="shared" si="96"/>
        <v>10.486111111111114</v>
      </c>
      <c r="G433" s="691">
        <f t="shared" si="96"/>
        <v>13.009259259259267</v>
      </c>
      <c r="H433" s="692">
        <f t="shared" si="96"/>
        <v>14.212962962962976</v>
      </c>
      <c r="I433" s="369">
        <f t="shared" si="96"/>
        <v>10.509259259259252</v>
      </c>
      <c r="J433" s="528"/>
    </row>
    <row r="434" spans="1:12" ht="13.5" thickBot="1" x14ac:dyDescent="0.25">
      <c r="A434" s="231" t="s">
        <v>27</v>
      </c>
      <c r="B434" s="833"/>
      <c r="C434" s="220">
        <f t="shared" ref="C434:G434" si="97">C430-C417</f>
        <v>175</v>
      </c>
      <c r="D434" s="221">
        <f t="shared" si="97"/>
        <v>-370</v>
      </c>
      <c r="E434" s="221">
        <f t="shared" si="97"/>
        <v>57</v>
      </c>
      <c r="F434" s="221">
        <f t="shared" si="97"/>
        <v>-78</v>
      </c>
      <c r="G434" s="221">
        <f t="shared" si="97"/>
        <v>-77</v>
      </c>
      <c r="H434" s="226">
        <f>H430-H417</f>
        <v>-179</v>
      </c>
      <c r="I434" s="370">
        <f>I430-I417</f>
        <v>-92</v>
      </c>
      <c r="J434" s="265" t="s">
        <v>56</v>
      </c>
      <c r="K434" s="290">
        <f>I422-I435</f>
        <v>2</v>
      </c>
      <c r="L434" s="266">
        <f>K434/I422</f>
        <v>6.688963210702341E-3</v>
      </c>
    </row>
    <row r="435" spans="1:12" x14ac:dyDescent="0.2">
      <c r="A435" s="267" t="s">
        <v>51</v>
      </c>
      <c r="B435" s="835"/>
      <c r="C435" s="261">
        <v>58</v>
      </c>
      <c r="D435" s="262">
        <v>57</v>
      </c>
      <c r="E435" s="262">
        <v>11</v>
      </c>
      <c r="F435" s="262">
        <v>58</v>
      </c>
      <c r="G435" s="262">
        <v>57</v>
      </c>
      <c r="H435" s="263">
        <v>56</v>
      </c>
      <c r="I435" s="371">
        <f>SUM(C435:H435)</f>
        <v>297</v>
      </c>
      <c r="J435" s="200" t="s">
        <v>57</v>
      </c>
      <c r="K435" s="200">
        <v>148</v>
      </c>
    </row>
    <row r="436" spans="1:12" x14ac:dyDescent="0.2">
      <c r="A436" s="267" t="s">
        <v>28</v>
      </c>
      <c r="B436" s="835"/>
      <c r="C436" s="218"/>
      <c r="D436" s="269"/>
      <c r="E436" s="269"/>
      <c r="F436" s="269"/>
      <c r="G436" s="269"/>
      <c r="H436" s="219"/>
      <c r="I436" s="331"/>
      <c r="J436" s="200" t="s">
        <v>26</v>
      </c>
      <c r="K436" s="215">
        <f>K435-K422</f>
        <v>0.50999999999999091</v>
      </c>
      <c r="L436" s="228"/>
    </row>
    <row r="437" spans="1:12" ht="13.5" thickBot="1" x14ac:dyDescent="0.25">
      <c r="A437" s="268" t="s">
        <v>26</v>
      </c>
      <c r="B437" s="836"/>
      <c r="C437" s="220">
        <f t="shared" ref="C437:G437" si="98">(C436-C423)</f>
        <v>-149.5</v>
      </c>
      <c r="D437" s="221">
        <f t="shared" si="98"/>
        <v>-149</v>
      </c>
      <c r="E437" s="221">
        <f t="shared" si="98"/>
        <v>-146</v>
      </c>
      <c r="F437" s="221">
        <f t="shared" si="98"/>
        <v>-145.5</v>
      </c>
      <c r="G437" s="221">
        <f t="shared" si="98"/>
        <v>-146.5</v>
      </c>
      <c r="H437" s="226">
        <f>(H436-H423)</f>
        <v>-144.5</v>
      </c>
      <c r="I437" s="333"/>
    </row>
    <row r="439" spans="1:12" ht="13.5" thickBot="1" x14ac:dyDescent="0.25"/>
    <row r="440" spans="1:12" ht="13.5" thickBot="1" x14ac:dyDescent="0.25">
      <c r="A440" s="272" t="s">
        <v>249</v>
      </c>
      <c r="B440" s="230"/>
      <c r="C440" s="921" t="s">
        <v>50</v>
      </c>
      <c r="D440" s="919"/>
      <c r="E440" s="919"/>
      <c r="F440" s="919"/>
      <c r="G440" s="919"/>
      <c r="H440" s="920"/>
      <c r="I440" s="932" t="s">
        <v>0</v>
      </c>
      <c r="J440" s="213"/>
    </row>
    <row r="441" spans="1:12" ht="13.5" thickBot="1" x14ac:dyDescent="0.25">
      <c r="A441" s="231" t="s">
        <v>54</v>
      </c>
      <c r="B441" s="835"/>
      <c r="C441" s="273">
        <v>1</v>
      </c>
      <c r="D441" s="275">
        <v>2</v>
      </c>
      <c r="E441" s="275">
        <v>3</v>
      </c>
      <c r="F441" s="275">
        <v>4</v>
      </c>
      <c r="G441" s="275">
        <v>5</v>
      </c>
      <c r="H441" s="682">
        <v>6</v>
      </c>
      <c r="I441" s="971"/>
      <c r="J441" s="229"/>
      <c r="K441" s="277"/>
      <c r="L441" s="353"/>
    </row>
    <row r="442" spans="1:12" x14ac:dyDescent="0.2">
      <c r="A442" s="236" t="s">
        <v>3</v>
      </c>
      <c r="B442" s="826"/>
      <c r="C442" s="683">
        <v>4340</v>
      </c>
      <c r="D442" s="684">
        <v>4340</v>
      </c>
      <c r="E442" s="684">
        <v>4340</v>
      </c>
      <c r="F442" s="684">
        <v>4340</v>
      </c>
      <c r="G442" s="684">
        <v>4340</v>
      </c>
      <c r="H442" s="685">
        <v>4340</v>
      </c>
      <c r="I442" s="430">
        <v>4340</v>
      </c>
      <c r="K442" s="277"/>
      <c r="L442" s="353"/>
    </row>
    <row r="443" spans="1:12" x14ac:dyDescent="0.2">
      <c r="A443" s="241" t="s">
        <v>6</v>
      </c>
      <c r="B443" s="832"/>
      <c r="C443" s="242">
        <v>4777</v>
      </c>
      <c r="D443" s="243">
        <v>4910</v>
      </c>
      <c r="E443" s="243">
        <v>4653</v>
      </c>
      <c r="F443" s="243">
        <v>4745</v>
      </c>
      <c r="G443" s="243">
        <v>5040</v>
      </c>
      <c r="H443" s="244">
        <v>5196</v>
      </c>
      <c r="I443" s="366">
        <v>4912</v>
      </c>
      <c r="J443" s="406"/>
      <c r="K443" s="399"/>
      <c r="L443" s="399"/>
    </row>
    <row r="444" spans="1:12" x14ac:dyDescent="0.2">
      <c r="A444" s="231" t="s">
        <v>7</v>
      </c>
      <c r="B444" s="829"/>
      <c r="C444" s="245">
        <v>66.7</v>
      </c>
      <c r="D444" s="246">
        <v>66.7</v>
      </c>
      <c r="E444" s="246">
        <v>8</v>
      </c>
      <c r="F444" s="246">
        <v>100</v>
      </c>
      <c r="G444" s="246">
        <v>75</v>
      </c>
      <c r="H444" s="247">
        <v>75</v>
      </c>
      <c r="I444" s="367">
        <v>69.2</v>
      </c>
      <c r="J444" s="554"/>
      <c r="K444" s="399"/>
      <c r="L444" s="399"/>
    </row>
    <row r="445" spans="1:12" ht="13.5" thickBot="1" x14ac:dyDescent="0.25">
      <c r="A445" s="231" t="s">
        <v>8</v>
      </c>
      <c r="B445" s="833"/>
      <c r="C445" s="679">
        <v>9.5000000000000001E-2</v>
      </c>
      <c r="D445" s="680">
        <v>8.8999999999999996E-2</v>
      </c>
      <c r="E445" s="680">
        <v>6.3E-2</v>
      </c>
      <c r="F445" s="680">
        <v>6.4000000000000001E-2</v>
      </c>
      <c r="G445" s="680">
        <v>0.105</v>
      </c>
      <c r="H445" s="681">
        <v>8.3000000000000004E-2</v>
      </c>
      <c r="I445" s="409">
        <v>9.0999999999999998E-2</v>
      </c>
      <c r="K445" s="382"/>
    </row>
    <row r="446" spans="1:12" x14ac:dyDescent="0.2">
      <c r="A446" s="241" t="s">
        <v>1</v>
      </c>
      <c r="B446" s="834"/>
      <c r="C446" s="690">
        <f>C443/C442*100-100</f>
        <v>10.069124423963132</v>
      </c>
      <c r="D446" s="691">
        <f t="shared" ref="D446:I446" si="99">D443/D442*100-100</f>
        <v>13.133640552995402</v>
      </c>
      <c r="E446" s="691">
        <f t="shared" si="99"/>
        <v>7.2119815668202847</v>
      </c>
      <c r="F446" s="691">
        <f t="shared" si="99"/>
        <v>9.3317972350230463</v>
      </c>
      <c r="G446" s="691">
        <f t="shared" si="99"/>
        <v>16.129032258064527</v>
      </c>
      <c r="H446" s="692">
        <f t="shared" si="99"/>
        <v>19.723502304147459</v>
      </c>
      <c r="I446" s="369">
        <f t="shared" si="99"/>
        <v>13.179723502304142</v>
      </c>
      <c r="J446" s="528"/>
    </row>
    <row r="447" spans="1:12" ht="13.5" thickBot="1" x14ac:dyDescent="0.25">
      <c r="A447" s="231" t="s">
        <v>27</v>
      </c>
      <c r="B447" s="833"/>
      <c r="C447" s="220">
        <f t="shared" ref="C447:G447" si="100">C443-C430</f>
        <v>35</v>
      </c>
      <c r="D447" s="221">
        <f t="shared" si="100"/>
        <v>333</v>
      </c>
      <c r="E447" s="221">
        <f t="shared" si="100"/>
        <v>-3</v>
      </c>
      <c r="F447" s="221">
        <f t="shared" si="100"/>
        <v>-28</v>
      </c>
      <c r="G447" s="221">
        <f t="shared" si="100"/>
        <v>158</v>
      </c>
      <c r="H447" s="226">
        <f>H443-H430</f>
        <v>262</v>
      </c>
      <c r="I447" s="370">
        <f>I443-I430</f>
        <v>138</v>
      </c>
      <c r="J447" s="265" t="s">
        <v>56</v>
      </c>
      <c r="K447" s="290">
        <f>I435-I448</f>
        <v>1</v>
      </c>
      <c r="L447" s="266">
        <f>K447/I435</f>
        <v>3.3670033670033669E-3</v>
      </c>
    </row>
    <row r="448" spans="1:12" x14ac:dyDescent="0.2">
      <c r="A448" s="267" t="s">
        <v>51</v>
      </c>
      <c r="B448" s="835"/>
      <c r="C448" s="261">
        <v>58</v>
      </c>
      <c r="D448" s="262">
        <v>57</v>
      </c>
      <c r="E448" s="262">
        <v>10</v>
      </c>
      <c r="F448" s="262">
        <v>58</v>
      </c>
      <c r="G448" s="262">
        <v>57</v>
      </c>
      <c r="H448" s="263">
        <v>56</v>
      </c>
      <c r="I448" s="371">
        <f>SUM(C448:H448)</f>
        <v>296</v>
      </c>
      <c r="J448" s="200" t="s">
        <v>57</v>
      </c>
      <c r="K448" s="200">
        <v>146.91</v>
      </c>
    </row>
    <row r="449" spans="1:12" x14ac:dyDescent="0.2">
      <c r="A449" s="267" t="s">
        <v>28</v>
      </c>
      <c r="B449" s="835"/>
      <c r="C449" s="218"/>
      <c r="D449" s="269"/>
      <c r="E449" s="269"/>
      <c r="F449" s="269"/>
      <c r="G449" s="269"/>
      <c r="H449" s="219"/>
      <c r="I449" s="331"/>
      <c r="J449" s="200" t="s">
        <v>26</v>
      </c>
      <c r="K449" s="215">
        <f>K448-K435</f>
        <v>-1.0900000000000034</v>
      </c>
      <c r="L449" s="228"/>
    </row>
    <row r="450" spans="1:12" ht="13.5" thickBot="1" x14ac:dyDescent="0.25">
      <c r="A450" s="268" t="s">
        <v>26</v>
      </c>
      <c r="B450" s="836"/>
      <c r="C450" s="220">
        <f t="shared" ref="C450:G450" si="101">(C449-C436)</f>
        <v>0</v>
      </c>
      <c r="D450" s="221">
        <f t="shared" si="101"/>
        <v>0</v>
      </c>
      <c r="E450" s="221">
        <f t="shared" si="101"/>
        <v>0</v>
      </c>
      <c r="F450" s="221">
        <f t="shared" si="101"/>
        <v>0</v>
      </c>
      <c r="G450" s="221">
        <f t="shared" si="101"/>
        <v>0</v>
      </c>
      <c r="H450" s="226">
        <f>(H449-H436)</f>
        <v>0</v>
      </c>
      <c r="I450" s="333"/>
    </row>
    <row r="452" spans="1:12" ht="13.5" thickBot="1" x14ac:dyDescent="0.25"/>
    <row r="453" spans="1:12" ht="13.5" thickBot="1" x14ac:dyDescent="0.25">
      <c r="A453" s="272" t="s">
        <v>250</v>
      </c>
      <c r="B453" s="230"/>
      <c r="C453" s="921" t="s">
        <v>50</v>
      </c>
      <c r="D453" s="919"/>
      <c r="E453" s="919"/>
      <c r="F453" s="919"/>
      <c r="G453" s="919"/>
      <c r="H453" s="920"/>
      <c r="I453" s="932" t="s">
        <v>0</v>
      </c>
      <c r="J453" s="213"/>
    </row>
    <row r="454" spans="1:12" ht="13.5" thickBot="1" x14ac:dyDescent="0.25">
      <c r="A454" s="231" t="s">
        <v>54</v>
      </c>
      <c r="B454" s="835"/>
      <c r="C454" s="273">
        <v>1</v>
      </c>
      <c r="D454" s="275">
        <v>2</v>
      </c>
      <c r="E454" s="275">
        <v>3</v>
      </c>
      <c r="F454" s="275">
        <v>4</v>
      </c>
      <c r="G454" s="275">
        <v>5</v>
      </c>
      <c r="H454" s="682">
        <v>6</v>
      </c>
      <c r="I454" s="971"/>
      <c r="J454" s="229"/>
      <c r="K454" s="277"/>
      <c r="L454" s="353"/>
    </row>
    <row r="455" spans="1:12" x14ac:dyDescent="0.2">
      <c r="A455" s="236" t="s">
        <v>3</v>
      </c>
      <c r="B455" s="826"/>
      <c r="C455" s="683">
        <v>4360</v>
      </c>
      <c r="D455" s="684">
        <v>4360</v>
      </c>
      <c r="E455" s="684">
        <v>4360</v>
      </c>
      <c r="F455" s="684">
        <v>4360</v>
      </c>
      <c r="G455" s="684">
        <v>4360</v>
      </c>
      <c r="H455" s="685">
        <v>4360</v>
      </c>
      <c r="I455" s="430">
        <v>4360</v>
      </c>
      <c r="K455" s="277"/>
      <c r="L455" s="353"/>
    </row>
    <row r="456" spans="1:12" x14ac:dyDescent="0.2">
      <c r="A456" s="241" t="s">
        <v>6</v>
      </c>
      <c r="B456" s="832"/>
      <c r="C456" s="242">
        <v>4807</v>
      </c>
      <c r="D456" s="243">
        <v>4839</v>
      </c>
      <c r="E456" s="243">
        <v>4453</v>
      </c>
      <c r="F456" s="243">
        <v>4890</v>
      </c>
      <c r="G456" s="243">
        <v>4793</v>
      </c>
      <c r="H456" s="244">
        <v>4899</v>
      </c>
      <c r="I456" s="366">
        <v>4823</v>
      </c>
      <c r="J456" s="406"/>
      <c r="K456" s="399"/>
      <c r="L456" s="399"/>
    </row>
    <row r="457" spans="1:12" x14ac:dyDescent="0.2">
      <c r="A457" s="231" t="s">
        <v>7</v>
      </c>
      <c r="B457" s="829"/>
      <c r="C457" s="245">
        <v>5.8</v>
      </c>
      <c r="D457" s="246">
        <v>92.3</v>
      </c>
      <c r="E457" s="246">
        <v>50</v>
      </c>
      <c r="F457" s="246">
        <v>61.5</v>
      </c>
      <c r="G457" s="246">
        <v>53.8</v>
      </c>
      <c r="H457" s="247">
        <v>76.900000000000006</v>
      </c>
      <c r="I457" s="367">
        <v>69.099999999999994</v>
      </c>
      <c r="J457" s="554"/>
      <c r="K457" s="399"/>
      <c r="L457" s="399"/>
    </row>
    <row r="458" spans="1:12" ht="13.5" thickBot="1" x14ac:dyDescent="0.25">
      <c r="A458" s="231" t="s">
        <v>8</v>
      </c>
      <c r="B458" s="833"/>
      <c r="C458" s="679">
        <v>0.114</v>
      </c>
      <c r="D458" s="680">
        <v>5.8000000000000003E-2</v>
      </c>
      <c r="E458" s="680">
        <v>9.5000000000000001E-2</v>
      </c>
      <c r="F458" s="680">
        <v>9.8000000000000004E-2</v>
      </c>
      <c r="G458" s="680">
        <v>0.106</v>
      </c>
      <c r="H458" s="681">
        <v>7.5999999999999998E-2</v>
      </c>
      <c r="I458" s="409">
        <v>9.0999999999999998E-2</v>
      </c>
      <c r="K458" s="382"/>
    </row>
    <row r="459" spans="1:12" x14ac:dyDescent="0.2">
      <c r="A459" s="241" t="s">
        <v>1</v>
      </c>
      <c r="B459" s="834"/>
      <c r="C459" s="690">
        <f>C456/C455*100-100</f>
        <v>10.252293577981646</v>
      </c>
      <c r="D459" s="691">
        <f t="shared" ref="D459:I459" si="102">D456/D455*100-100</f>
        <v>10.986238532110093</v>
      </c>
      <c r="E459" s="691">
        <f t="shared" si="102"/>
        <v>2.1330275229357767</v>
      </c>
      <c r="F459" s="691">
        <f t="shared" si="102"/>
        <v>12.155963302752298</v>
      </c>
      <c r="G459" s="691">
        <f t="shared" si="102"/>
        <v>9.9311926605504652</v>
      </c>
      <c r="H459" s="692">
        <f t="shared" si="102"/>
        <v>12.362385321100916</v>
      </c>
      <c r="I459" s="369">
        <f t="shared" si="102"/>
        <v>10.619266055045856</v>
      </c>
      <c r="J459" s="528"/>
    </row>
    <row r="460" spans="1:12" ht="13.5" thickBot="1" x14ac:dyDescent="0.25">
      <c r="A460" s="231" t="s">
        <v>27</v>
      </c>
      <c r="B460" s="833"/>
      <c r="C460" s="220">
        <f t="shared" ref="C460:G460" si="103">C456-C443</f>
        <v>30</v>
      </c>
      <c r="D460" s="221">
        <f t="shared" si="103"/>
        <v>-71</v>
      </c>
      <c r="E460" s="221">
        <f t="shared" si="103"/>
        <v>-200</v>
      </c>
      <c r="F460" s="221">
        <f t="shared" si="103"/>
        <v>145</v>
      </c>
      <c r="G460" s="221">
        <f t="shared" si="103"/>
        <v>-247</v>
      </c>
      <c r="H460" s="226">
        <f>H456-H443</f>
        <v>-297</v>
      </c>
      <c r="I460" s="370">
        <f>I456-I443</f>
        <v>-89</v>
      </c>
      <c r="J460" s="265" t="s">
        <v>56</v>
      </c>
      <c r="K460" s="290">
        <f>I448-I461</f>
        <v>0</v>
      </c>
      <c r="L460" s="266">
        <f>K460/I448</f>
        <v>0</v>
      </c>
    </row>
    <row r="461" spans="1:12" x14ac:dyDescent="0.2">
      <c r="A461" s="267" t="s">
        <v>51</v>
      </c>
      <c r="B461" s="835"/>
      <c r="C461" s="261">
        <v>58</v>
      </c>
      <c r="D461" s="262">
        <v>57</v>
      </c>
      <c r="E461" s="262">
        <v>10</v>
      </c>
      <c r="F461" s="262">
        <v>58</v>
      </c>
      <c r="G461" s="262">
        <v>57</v>
      </c>
      <c r="H461" s="263">
        <v>56</v>
      </c>
      <c r="I461" s="371">
        <f>SUM(C461:H461)</f>
        <v>296</v>
      </c>
      <c r="J461" s="200" t="s">
        <v>57</v>
      </c>
      <c r="K461" s="200">
        <v>147.01</v>
      </c>
    </row>
    <row r="462" spans="1:12" x14ac:dyDescent="0.2">
      <c r="A462" s="267" t="s">
        <v>28</v>
      </c>
      <c r="B462" s="835"/>
      <c r="C462" s="218"/>
      <c r="D462" s="269"/>
      <c r="E462" s="269"/>
      <c r="F462" s="269"/>
      <c r="G462" s="269"/>
      <c r="H462" s="219"/>
      <c r="I462" s="331"/>
      <c r="J462" s="200" t="s">
        <v>26</v>
      </c>
      <c r="K462" s="215">
        <f>K461-K448</f>
        <v>9.9999999999994316E-2</v>
      </c>
      <c r="L462" s="228"/>
    </row>
    <row r="463" spans="1:12" ht="13.5" thickBot="1" x14ac:dyDescent="0.25">
      <c r="A463" s="268" t="s">
        <v>26</v>
      </c>
      <c r="B463" s="836"/>
      <c r="C463" s="220">
        <f t="shared" ref="C463:G463" si="104">(C462-C449)</f>
        <v>0</v>
      </c>
      <c r="D463" s="221">
        <f t="shared" si="104"/>
        <v>0</v>
      </c>
      <c r="E463" s="221">
        <f t="shared" si="104"/>
        <v>0</v>
      </c>
      <c r="F463" s="221">
        <f t="shared" si="104"/>
        <v>0</v>
      </c>
      <c r="G463" s="221">
        <f t="shared" si="104"/>
        <v>0</v>
      </c>
      <c r="H463" s="226">
        <f>(H462-H449)</f>
        <v>0</v>
      </c>
      <c r="I463" s="333"/>
    </row>
    <row r="465" spans="1:12" ht="13.5" thickBot="1" x14ac:dyDescent="0.25"/>
    <row r="466" spans="1:12" ht="13.5" thickBot="1" x14ac:dyDescent="0.25">
      <c r="A466" s="272" t="s">
        <v>251</v>
      </c>
      <c r="B466" s="230"/>
      <c r="C466" s="921" t="s">
        <v>50</v>
      </c>
      <c r="D466" s="919"/>
      <c r="E466" s="919"/>
      <c r="F466" s="919"/>
      <c r="G466" s="919"/>
      <c r="H466" s="920"/>
      <c r="I466" s="932" t="s">
        <v>0</v>
      </c>
      <c r="J466" s="213"/>
    </row>
    <row r="467" spans="1:12" x14ac:dyDescent="0.2">
      <c r="A467" s="231" t="s">
        <v>54</v>
      </c>
      <c r="B467" s="835"/>
      <c r="C467" s="273">
        <v>1</v>
      </c>
      <c r="D467" s="275">
        <v>2</v>
      </c>
      <c r="E467" s="275">
        <v>3</v>
      </c>
      <c r="F467" s="275">
        <v>4</v>
      </c>
      <c r="G467" s="275">
        <v>5</v>
      </c>
      <c r="H467" s="682">
        <v>6</v>
      </c>
      <c r="I467" s="971"/>
      <c r="J467" s="229"/>
      <c r="K467" s="277"/>
      <c r="L467" s="353"/>
    </row>
    <row r="468" spans="1:12" x14ac:dyDescent="0.2">
      <c r="A468" s="236" t="s">
        <v>3</v>
      </c>
      <c r="B468" s="827"/>
      <c r="C468" s="717">
        <v>4380</v>
      </c>
      <c r="D468" s="717">
        <v>4380</v>
      </c>
      <c r="E468" s="717">
        <v>4380</v>
      </c>
      <c r="F468" s="717">
        <v>4380</v>
      </c>
      <c r="G468" s="717">
        <v>4380</v>
      </c>
      <c r="H468" s="717">
        <v>4380</v>
      </c>
      <c r="I468" s="717">
        <v>4380</v>
      </c>
      <c r="K468" s="277"/>
      <c r="L468" s="353"/>
    </row>
    <row r="469" spans="1:12" x14ac:dyDescent="0.2">
      <c r="A469" s="241" t="s">
        <v>6</v>
      </c>
      <c r="B469" s="832"/>
      <c r="C469" s="242">
        <v>5132</v>
      </c>
      <c r="D469" s="243">
        <v>5021</v>
      </c>
      <c r="E469" s="243">
        <v>4351</v>
      </c>
      <c r="F469" s="243">
        <v>4864</v>
      </c>
      <c r="G469" s="243">
        <v>5008</v>
      </c>
      <c r="H469" s="244">
        <v>5173</v>
      </c>
      <c r="I469" s="366">
        <v>4980</v>
      </c>
      <c r="J469" s="406"/>
      <c r="K469" s="399"/>
      <c r="L469" s="399"/>
    </row>
    <row r="470" spans="1:12" x14ac:dyDescent="0.2">
      <c r="A470" s="231" t="s">
        <v>7</v>
      </c>
      <c r="B470" s="829"/>
      <c r="C470" s="245">
        <v>100</v>
      </c>
      <c r="D470" s="246">
        <v>76.900000000000006</v>
      </c>
      <c r="E470" s="246">
        <v>66.7</v>
      </c>
      <c r="F470" s="246">
        <v>92.3</v>
      </c>
      <c r="G470" s="246">
        <v>76.900000000000006</v>
      </c>
      <c r="H470" s="247">
        <v>92.3</v>
      </c>
      <c r="I470" s="367">
        <v>74.5</v>
      </c>
      <c r="J470" s="554"/>
      <c r="K470" s="399"/>
      <c r="L470" s="399"/>
    </row>
    <row r="471" spans="1:12" ht="13.5" thickBot="1" x14ac:dyDescent="0.25">
      <c r="A471" s="231" t="s">
        <v>8</v>
      </c>
      <c r="B471" s="833"/>
      <c r="C471" s="679">
        <v>5.3999999999999999E-2</v>
      </c>
      <c r="D471" s="680">
        <v>7.2999999999999995E-2</v>
      </c>
      <c r="E471" s="680">
        <v>0.13100000000000001</v>
      </c>
      <c r="F471" s="680">
        <v>6.8000000000000005E-2</v>
      </c>
      <c r="G471" s="680">
        <v>8.8999999999999996E-2</v>
      </c>
      <c r="H471" s="681">
        <v>6.9000000000000006E-2</v>
      </c>
      <c r="I471" s="409">
        <v>8.3000000000000004E-2</v>
      </c>
      <c r="K471" s="382"/>
    </row>
    <row r="472" spans="1:12" x14ac:dyDescent="0.2">
      <c r="A472" s="241" t="s">
        <v>1</v>
      </c>
      <c r="B472" s="834"/>
      <c r="C472" s="690">
        <f>C469/C468*100-100</f>
        <v>17.168949771689498</v>
      </c>
      <c r="D472" s="691">
        <f t="shared" ref="D472:I472" si="105">D469/D468*100-100</f>
        <v>14.634703196347033</v>
      </c>
      <c r="E472" s="691">
        <f t="shared" si="105"/>
        <v>-0.6621004566210047</v>
      </c>
      <c r="F472" s="691">
        <f t="shared" si="105"/>
        <v>11.050228310502291</v>
      </c>
      <c r="G472" s="691">
        <f t="shared" si="105"/>
        <v>14.337899543378981</v>
      </c>
      <c r="H472" s="692">
        <f t="shared" si="105"/>
        <v>18.105022831050221</v>
      </c>
      <c r="I472" s="369">
        <f t="shared" si="105"/>
        <v>13.69863013698631</v>
      </c>
      <c r="J472" s="528"/>
    </row>
    <row r="473" spans="1:12" ht="13.5" thickBot="1" x14ac:dyDescent="0.25">
      <c r="A473" s="231" t="s">
        <v>27</v>
      </c>
      <c r="B473" s="833"/>
      <c r="C473" s="220">
        <f t="shared" ref="C473:G473" si="106">C469-C456</f>
        <v>325</v>
      </c>
      <c r="D473" s="221">
        <f t="shared" si="106"/>
        <v>182</v>
      </c>
      <c r="E473" s="221">
        <f t="shared" si="106"/>
        <v>-102</v>
      </c>
      <c r="F473" s="221">
        <f t="shared" si="106"/>
        <v>-26</v>
      </c>
      <c r="G473" s="221">
        <f t="shared" si="106"/>
        <v>215</v>
      </c>
      <c r="H473" s="226">
        <f>H469-H456</f>
        <v>274</v>
      </c>
      <c r="I473" s="370">
        <f>I469-I456</f>
        <v>157</v>
      </c>
      <c r="J473" s="265" t="s">
        <v>56</v>
      </c>
      <c r="K473" s="290">
        <f>I461-I474</f>
        <v>80</v>
      </c>
      <c r="L473" s="266">
        <f>K473/I461</f>
        <v>0.27027027027027029</v>
      </c>
    </row>
    <row r="474" spans="1:12" x14ac:dyDescent="0.2">
      <c r="A474" s="267" t="s">
        <v>51</v>
      </c>
      <c r="B474" s="835"/>
      <c r="C474" s="724">
        <v>39</v>
      </c>
      <c r="D474" s="725">
        <v>41</v>
      </c>
      <c r="E474" s="725">
        <v>9</v>
      </c>
      <c r="F474" s="725">
        <v>42</v>
      </c>
      <c r="G474" s="725">
        <v>42</v>
      </c>
      <c r="H474" s="726">
        <v>43</v>
      </c>
      <c r="I474" s="371">
        <f>SUM(C474:H474)</f>
        <v>216</v>
      </c>
      <c r="J474" s="200" t="s">
        <v>57</v>
      </c>
      <c r="K474" s="200">
        <v>148.01</v>
      </c>
    </row>
    <row r="475" spans="1:12" x14ac:dyDescent="0.2">
      <c r="A475" s="267" t="s">
        <v>28</v>
      </c>
      <c r="B475" s="835"/>
      <c r="C475" s="218"/>
      <c r="D475" s="269"/>
      <c r="E475" s="269"/>
      <c r="F475" s="269"/>
      <c r="G475" s="269"/>
      <c r="H475" s="219"/>
      <c r="I475" s="331"/>
      <c r="J475" s="200" t="s">
        <v>26</v>
      </c>
      <c r="K475" s="215">
        <f>K474-K461</f>
        <v>1</v>
      </c>
      <c r="L475" s="228"/>
    </row>
    <row r="476" spans="1:12" ht="13.5" thickBot="1" x14ac:dyDescent="0.25">
      <c r="A476" s="268" t="s">
        <v>26</v>
      </c>
      <c r="B476" s="836"/>
      <c r="C476" s="220">
        <f t="shared" ref="C476:G476" si="107">(C475-C462)</f>
        <v>0</v>
      </c>
      <c r="D476" s="221">
        <f t="shared" si="107"/>
        <v>0</v>
      </c>
      <c r="E476" s="221">
        <f t="shared" si="107"/>
        <v>0</v>
      </c>
      <c r="F476" s="221">
        <f t="shared" si="107"/>
        <v>0</v>
      </c>
      <c r="G476" s="221">
        <f t="shared" si="107"/>
        <v>0</v>
      </c>
      <c r="H476" s="226">
        <f>(H475-H462)</f>
        <v>0</v>
      </c>
      <c r="I476" s="333"/>
    </row>
    <row r="478" spans="1:12" ht="13.5" thickBot="1" x14ac:dyDescent="0.25"/>
    <row r="479" spans="1:12" ht="13.5" thickBot="1" x14ac:dyDescent="0.25">
      <c r="A479" s="272" t="s">
        <v>252</v>
      </c>
      <c r="B479" s="230"/>
      <c r="C479" s="921" t="s">
        <v>50</v>
      </c>
      <c r="D479" s="919"/>
      <c r="E479" s="919"/>
      <c r="F479" s="919"/>
      <c r="G479" s="919"/>
      <c r="H479" s="920"/>
      <c r="I479" s="932" t="s">
        <v>0</v>
      </c>
      <c r="J479" s="213"/>
    </row>
    <row r="480" spans="1:12" x14ac:dyDescent="0.2">
      <c r="A480" s="231" t="s">
        <v>54</v>
      </c>
      <c r="B480" s="835"/>
      <c r="C480" s="273">
        <v>1</v>
      </c>
      <c r="D480" s="275">
        <v>2</v>
      </c>
      <c r="E480" s="275">
        <v>3</v>
      </c>
      <c r="F480" s="275">
        <v>4</v>
      </c>
      <c r="G480" s="275">
        <v>5</v>
      </c>
      <c r="H480" s="682">
        <v>6</v>
      </c>
      <c r="I480" s="1001"/>
      <c r="J480" s="229"/>
      <c r="K480" s="277"/>
      <c r="L480" s="353"/>
    </row>
    <row r="481" spans="1:12" x14ac:dyDescent="0.2">
      <c r="A481" s="236" t="s">
        <v>3</v>
      </c>
      <c r="B481" s="831"/>
      <c r="C481" s="734">
        <v>4400</v>
      </c>
      <c r="D481" s="717">
        <v>4400</v>
      </c>
      <c r="E481" s="717">
        <v>4400</v>
      </c>
      <c r="F481" s="717">
        <v>4400</v>
      </c>
      <c r="G481" s="717">
        <v>4400</v>
      </c>
      <c r="H481" s="716">
        <v>4400</v>
      </c>
      <c r="I481" s="735">
        <v>4400</v>
      </c>
      <c r="K481" s="277"/>
      <c r="L481" s="353"/>
    </row>
    <row r="482" spans="1:12" x14ac:dyDescent="0.2">
      <c r="A482" s="241" t="s">
        <v>6</v>
      </c>
      <c r="B482" s="832"/>
      <c r="C482" s="242">
        <v>4633</v>
      </c>
      <c r="D482" s="243">
        <v>5043</v>
      </c>
      <c r="E482" s="243">
        <v>4573</v>
      </c>
      <c r="F482" s="243">
        <v>4993</v>
      </c>
      <c r="G482" s="243">
        <v>5232</v>
      </c>
      <c r="H482" s="244">
        <v>5456</v>
      </c>
      <c r="I482" s="318">
        <v>5042</v>
      </c>
      <c r="J482" s="406"/>
      <c r="K482" s="399"/>
      <c r="L482" s="399"/>
    </row>
    <row r="483" spans="1:12" x14ac:dyDescent="0.2">
      <c r="A483" s="231" t="s">
        <v>7</v>
      </c>
      <c r="B483" s="829"/>
      <c r="C483" s="245">
        <v>100</v>
      </c>
      <c r="D483" s="246">
        <v>100</v>
      </c>
      <c r="E483" s="246">
        <v>100</v>
      </c>
      <c r="F483" s="246">
        <v>100</v>
      </c>
      <c r="G483" s="246">
        <v>92.3</v>
      </c>
      <c r="H483" s="247">
        <v>92.9</v>
      </c>
      <c r="I483" s="283">
        <v>85.9</v>
      </c>
      <c r="J483" s="554"/>
      <c r="K483" s="399"/>
      <c r="L483" s="399"/>
    </row>
    <row r="484" spans="1:12" ht="13.5" thickBot="1" x14ac:dyDescent="0.25">
      <c r="A484" s="231" t="s">
        <v>8</v>
      </c>
      <c r="B484" s="833"/>
      <c r="C484" s="679">
        <v>4.4999999999999998E-2</v>
      </c>
      <c r="D484" s="680">
        <v>3.6999999999999998E-2</v>
      </c>
      <c r="E484" s="680">
        <v>7.3999999999999996E-2</v>
      </c>
      <c r="F484" s="680">
        <v>3.3000000000000002E-2</v>
      </c>
      <c r="G484" s="680">
        <v>0.05</v>
      </c>
      <c r="H484" s="681">
        <v>0.05</v>
      </c>
      <c r="I484" s="558">
        <v>7.3999999999999996E-2</v>
      </c>
      <c r="K484" s="382"/>
    </row>
    <row r="485" spans="1:12" x14ac:dyDescent="0.2">
      <c r="A485" s="241" t="s">
        <v>1</v>
      </c>
      <c r="B485" s="834"/>
      <c r="C485" s="690">
        <f>C482/C481*100-100</f>
        <v>5.2954545454545467</v>
      </c>
      <c r="D485" s="691">
        <f t="shared" ref="D485:I485" si="108">D482/D481*100-100</f>
        <v>14.613636363636374</v>
      </c>
      <c r="E485" s="691">
        <f t="shared" si="108"/>
        <v>3.931818181818187</v>
      </c>
      <c r="F485" s="691">
        <f t="shared" si="108"/>
        <v>13.47727272727272</v>
      </c>
      <c r="G485" s="691">
        <f t="shared" si="108"/>
        <v>18.909090909090921</v>
      </c>
      <c r="H485" s="692">
        <f t="shared" si="108"/>
        <v>24</v>
      </c>
      <c r="I485" s="316">
        <f t="shared" si="108"/>
        <v>14.590909090909093</v>
      </c>
      <c r="J485" s="528"/>
    </row>
    <row r="486" spans="1:12" ht="13.5" thickBot="1" x14ac:dyDescent="0.25">
      <c r="A486" s="231" t="s">
        <v>27</v>
      </c>
      <c r="B486" s="833"/>
      <c r="C486" s="220">
        <f t="shared" ref="C486:G486" si="109">C482-C469</f>
        <v>-499</v>
      </c>
      <c r="D486" s="221">
        <f t="shared" si="109"/>
        <v>22</v>
      </c>
      <c r="E486" s="221">
        <f t="shared" si="109"/>
        <v>222</v>
      </c>
      <c r="F486" s="221">
        <f t="shared" si="109"/>
        <v>129</v>
      </c>
      <c r="G486" s="221">
        <f t="shared" si="109"/>
        <v>224</v>
      </c>
      <c r="H486" s="226">
        <f>H482-H469</f>
        <v>283</v>
      </c>
      <c r="I486" s="288">
        <f>I482-I469</f>
        <v>62</v>
      </c>
      <c r="J486" s="265" t="s">
        <v>56</v>
      </c>
      <c r="K486" s="290">
        <f>I474-I487</f>
        <v>-39</v>
      </c>
      <c r="L486" s="266">
        <f>K486/I474</f>
        <v>-0.18055555555555555</v>
      </c>
    </row>
    <row r="487" spans="1:12" x14ac:dyDescent="0.2">
      <c r="A487" s="267" t="s">
        <v>51</v>
      </c>
      <c r="B487" s="835"/>
      <c r="C487" s="724">
        <v>49</v>
      </c>
      <c r="D487" s="725">
        <v>50</v>
      </c>
      <c r="E487" s="725">
        <v>6</v>
      </c>
      <c r="F487" s="725">
        <v>50</v>
      </c>
      <c r="G487" s="725">
        <v>50</v>
      </c>
      <c r="H487" s="726">
        <v>50</v>
      </c>
      <c r="I487" s="371">
        <f>SUM(C487:H487)</f>
        <v>255</v>
      </c>
      <c r="J487" s="200" t="s">
        <v>57</v>
      </c>
      <c r="K487" s="200">
        <v>148.41999999999999</v>
      </c>
    </row>
    <row r="488" spans="1:12" x14ac:dyDescent="0.2">
      <c r="A488" s="267" t="s">
        <v>28</v>
      </c>
      <c r="B488" s="835"/>
      <c r="C488" s="218">
        <v>149.5</v>
      </c>
      <c r="D488" s="269">
        <v>149.5</v>
      </c>
      <c r="E488" s="269">
        <v>149.5</v>
      </c>
      <c r="F488" s="269">
        <v>146.5</v>
      </c>
      <c r="G488" s="269">
        <v>146.5</v>
      </c>
      <c r="H488" s="219">
        <v>144.5</v>
      </c>
      <c r="I488" s="331"/>
      <c r="J488" s="200" t="s">
        <v>26</v>
      </c>
      <c r="K488" s="215">
        <f>K487-K474</f>
        <v>0.40999999999999659</v>
      </c>
      <c r="L488" s="228"/>
    </row>
    <row r="489" spans="1:12" ht="13.5" thickBot="1" x14ac:dyDescent="0.25">
      <c r="A489" s="268" t="s">
        <v>26</v>
      </c>
      <c r="B489" s="836"/>
      <c r="C489" s="220">
        <f t="shared" ref="C489:G489" si="110">(C488-C475)</f>
        <v>149.5</v>
      </c>
      <c r="D489" s="221">
        <f t="shared" si="110"/>
        <v>149.5</v>
      </c>
      <c r="E489" s="221">
        <f t="shared" si="110"/>
        <v>149.5</v>
      </c>
      <c r="F489" s="221">
        <f t="shared" si="110"/>
        <v>146.5</v>
      </c>
      <c r="G489" s="221">
        <f t="shared" si="110"/>
        <v>146.5</v>
      </c>
      <c r="H489" s="226">
        <f>(H488-H475)</f>
        <v>144.5</v>
      </c>
      <c r="I489" s="333"/>
    </row>
    <row r="491" spans="1:12" ht="13.5" thickBot="1" x14ac:dyDescent="0.25"/>
    <row r="492" spans="1:12" ht="13.5" thickBot="1" x14ac:dyDescent="0.25">
      <c r="A492" s="272" t="s">
        <v>253</v>
      </c>
      <c r="B492" s="230"/>
      <c r="C492" s="921" t="s">
        <v>50</v>
      </c>
      <c r="D492" s="919"/>
      <c r="E492" s="919"/>
      <c r="F492" s="919"/>
      <c r="G492" s="919"/>
      <c r="H492" s="920"/>
      <c r="I492" s="932" t="s">
        <v>0</v>
      </c>
      <c r="J492" s="213">
        <v>66</v>
      </c>
    </row>
    <row r="493" spans="1:12" x14ac:dyDescent="0.2">
      <c r="A493" s="231" t="s">
        <v>54</v>
      </c>
      <c r="B493" s="835"/>
      <c r="C493" s="273">
        <v>1</v>
      </c>
      <c r="D493" s="275">
        <v>2</v>
      </c>
      <c r="E493" s="275">
        <v>3</v>
      </c>
      <c r="F493" s="275">
        <v>4</v>
      </c>
      <c r="G493" s="275">
        <v>5</v>
      </c>
      <c r="H493" s="682">
        <v>6</v>
      </c>
      <c r="I493" s="1001"/>
      <c r="J493" s="229"/>
      <c r="K493" s="277"/>
      <c r="L493" s="353"/>
    </row>
    <row r="494" spans="1:12" x14ac:dyDescent="0.2">
      <c r="A494" s="236" t="s">
        <v>3</v>
      </c>
      <c r="B494" s="831"/>
      <c r="C494" s="734">
        <v>4420</v>
      </c>
      <c r="D494" s="717">
        <v>4420</v>
      </c>
      <c r="E494" s="717">
        <v>4420</v>
      </c>
      <c r="F494" s="717">
        <v>4420</v>
      </c>
      <c r="G494" s="717">
        <v>4420</v>
      </c>
      <c r="H494" s="716">
        <v>4420</v>
      </c>
      <c r="I494" s="735">
        <v>4420</v>
      </c>
      <c r="K494" s="277"/>
      <c r="L494" s="353"/>
    </row>
    <row r="495" spans="1:12" x14ac:dyDescent="0.2">
      <c r="A495" s="241" t="s">
        <v>6</v>
      </c>
      <c r="B495" s="832"/>
      <c r="C495" s="242">
        <v>4579</v>
      </c>
      <c r="D495" s="243">
        <v>5133</v>
      </c>
      <c r="E495" s="243">
        <v>4530</v>
      </c>
      <c r="F495" s="243">
        <v>4864</v>
      </c>
      <c r="G495" s="243">
        <v>5225</v>
      </c>
      <c r="H495" s="244">
        <v>5502</v>
      </c>
      <c r="I495" s="318">
        <v>5032</v>
      </c>
      <c r="J495" s="406"/>
      <c r="K495" s="399"/>
      <c r="L495" s="399"/>
    </row>
    <row r="496" spans="1:12" x14ac:dyDescent="0.2">
      <c r="A496" s="231" t="s">
        <v>7</v>
      </c>
      <c r="B496" s="829"/>
      <c r="C496" s="245">
        <v>91.7</v>
      </c>
      <c r="D496" s="246">
        <v>100</v>
      </c>
      <c r="E496" s="246">
        <v>60</v>
      </c>
      <c r="F496" s="246">
        <v>100</v>
      </c>
      <c r="G496" s="246">
        <v>92.3</v>
      </c>
      <c r="H496" s="247">
        <v>92.3</v>
      </c>
      <c r="I496" s="283">
        <v>80.900000000000006</v>
      </c>
      <c r="J496" s="554"/>
      <c r="K496" s="399"/>
      <c r="L496" s="399"/>
    </row>
    <row r="497" spans="1:12" ht="13.5" thickBot="1" x14ac:dyDescent="0.25">
      <c r="A497" s="231" t="s">
        <v>8</v>
      </c>
      <c r="B497" s="833"/>
      <c r="C497" s="679">
        <v>5.8999999999999997E-2</v>
      </c>
      <c r="D497" s="680">
        <v>4.1000000000000002E-2</v>
      </c>
      <c r="E497" s="680">
        <v>9.4E-2</v>
      </c>
      <c r="F497" s="680">
        <v>0.05</v>
      </c>
      <c r="G497" s="680">
        <v>0.05</v>
      </c>
      <c r="H497" s="681">
        <v>5.7000000000000002E-2</v>
      </c>
      <c r="I497" s="558">
        <v>8.5000000000000006E-2</v>
      </c>
      <c r="K497" s="382"/>
    </row>
    <row r="498" spans="1:12" x14ac:dyDescent="0.2">
      <c r="A498" s="241" t="s">
        <v>1</v>
      </c>
      <c r="B498" s="834"/>
      <c r="C498" s="690">
        <f>C495/C494*100-100</f>
        <v>3.5972850678733153</v>
      </c>
      <c r="D498" s="691">
        <f t="shared" ref="D498:I498" si="111">D495/D494*100-100</f>
        <v>16.131221719457017</v>
      </c>
      <c r="E498" s="691">
        <f t="shared" si="111"/>
        <v>2.4886877828054139</v>
      </c>
      <c r="F498" s="691">
        <f t="shared" si="111"/>
        <v>10.045248868778287</v>
      </c>
      <c r="G498" s="691">
        <f t="shared" si="111"/>
        <v>18.212669683257914</v>
      </c>
      <c r="H498" s="692">
        <f t="shared" si="111"/>
        <v>24.479638009049779</v>
      </c>
      <c r="I498" s="316">
        <f t="shared" si="111"/>
        <v>13.84615384615384</v>
      </c>
      <c r="J498" s="528"/>
    </row>
    <row r="499" spans="1:12" ht="13.5" thickBot="1" x14ac:dyDescent="0.25">
      <c r="A499" s="231" t="s">
        <v>27</v>
      </c>
      <c r="B499" s="833"/>
      <c r="C499" s="220">
        <f>C495-C482</f>
        <v>-54</v>
      </c>
      <c r="D499" s="220">
        <f t="shared" ref="D499:H499" si="112">D495-D482</f>
        <v>90</v>
      </c>
      <c r="E499" s="220">
        <f t="shared" si="112"/>
        <v>-43</v>
      </c>
      <c r="F499" s="220">
        <f t="shared" si="112"/>
        <v>-129</v>
      </c>
      <c r="G499" s="220">
        <f t="shared" si="112"/>
        <v>-7</v>
      </c>
      <c r="H499" s="220">
        <f t="shared" si="112"/>
        <v>46</v>
      </c>
      <c r="I499" s="288">
        <f>I495-I483</f>
        <v>4946.1000000000004</v>
      </c>
      <c r="J499" s="265" t="s">
        <v>56</v>
      </c>
      <c r="K499" s="290">
        <f>I487-I500</f>
        <v>0</v>
      </c>
      <c r="L499" s="266">
        <f>K499/I487</f>
        <v>0</v>
      </c>
    </row>
    <row r="500" spans="1:12" x14ac:dyDescent="0.2">
      <c r="A500" s="267" t="s">
        <v>51</v>
      </c>
      <c r="B500" s="835"/>
      <c r="C500" s="724">
        <v>49</v>
      </c>
      <c r="D500" s="725">
        <v>50</v>
      </c>
      <c r="E500" s="725">
        <v>6</v>
      </c>
      <c r="F500" s="725">
        <v>50</v>
      </c>
      <c r="G500" s="725">
        <v>50</v>
      </c>
      <c r="H500" s="726">
        <v>50</v>
      </c>
      <c r="I500" s="371">
        <f>SUM(C500:H500)</f>
        <v>255</v>
      </c>
      <c r="J500" s="200" t="s">
        <v>57</v>
      </c>
      <c r="K500" s="200">
        <v>148.12</v>
      </c>
    </row>
    <row r="501" spans="1:12" x14ac:dyDescent="0.2">
      <c r="A501" s="267" t="s">
        <v>28</v>
      </c>
      <c r="B501" s="835"/>
      <c r="C501" s="218">
        <v>150</v>
      </c>
      <c r="D501" s="218">
        <v>150</v>
      </c>
      <c r="E501" s="218">
        <v>150</v>
      </c>
      <c r="F501" s="269">
        <v>147</v>
      </c>
      <c r="G501" s="269">
        <v>147</v>
      </c>
      <c r="H501" s="219">
        <v>145</v>
      </c>
      <c r="I501" s="331"/>
      <c r="J501" s="200" t="s">
        <v>26</v>
      </c>
      <c r="K501" s="215">
        <f>K500-K487</f>
        <v>-0.29999999999998295</v>
      </c>
      <c r="L501" s="228"/>
    </row>
    <row r="502" spans="1:12" ht="13.5" thickBot="1" x14ac:dyDescent="0.25">
      <c r="A502" s="268" t="s">
        <v>26</v>
      </c>
      <c r="B502" s="836"/>
      <c r="C502" s="220">
        <f>(C501-C488)</f>
        <v>0.5</v>
      </c>
      <c r="D502" s="220">
        <f t="shared" ref="D502:H502" si="113">(D501-D488)</f>
        <v>0.5</v>
      </c>
      <c r="E502" s="220">
        <f t="shared" si="113"/>
        <v>0.5</v>
      </c>
      <c r="F502" s="220">
        <f t="shared" si="113"/>
        <v>0.5</v>
      </c>
      <c r="G502" s="220">
        <f t="shared" si="113"/>
        <v>0.5</v>
      </c>
      <c r="H502" s="220">
        <f t="shared" si="113"/>
        <v>0.5</v>
      </c>
      <c r="I502" s="333"/>
    </row>
    <row r="504" spans="1:12" ht="13.5" thickBot="1" x14ac:dyDescent="0.25"/>
    <row r="505" spans="1:12" ht="13.5" thickBot="1" x14ac:dyDescent="0.25">
      <c r="A505" s="272" t="s">
        <v>254</v>
      </c>
      <c r="B505" s="230"/>
      <c r="C505" s="921" t="s">
        <v>50</v>
      </c>
      <c r="D505" s="919"/>
      <c r="E505" s="919"/>
      <c r="F505" s="919"/>
      <c r="G505" s="919"/>
      <c r="H505" s="920"/>
      <c r="I505" s="932" t="s">
        <v>0</v>
      </c>
      <c r="J505" s="213">
        <v>66</v>
      </c>
    </row>
    <row r="506" spans="1:12" x14ac:dyDescent="0.2">
      <c r="A506" s="231" t="s">
        <v>54</v>
      </c>
      <c r="B506" s="835"/>
      <c r="C506" s="273">
        <v>1</v>
      </c>
      <c r="D506" s="275">
        <v>2</v>
      </c>
      <c r="E506" s="275">
        <v>3</v>
      </c>
      <c r="F506" s="275">
        <v>4</v>
      </c>
      <c r="G506" s="275">
        <v>5</v>
      </c>
      <c r="H506" s="682">
        <v>6</v>
      </c>
      <c r="I506" s="1001"/>
      <c r="J506" s="229"/>
      <c r="K506" s="277"/>
      <c r="L506" s="353"/>
    </row>
    <row r="507" spans="1:12" x14ac:dyDescent="0.2">
      <c r="A507" s="236" t="s">
        <v>3</v>
      </c>
      <c r="B507" s="831"/>
      <c r="C507" s="734">
        <v>4440</v>
      </c>
      <c r="D507" s="717">
        <v>4440</v>
      </c>
      <c r="E507" s="717">
        <v>4440</v>
      </c>
      <c r="F507" s="717">
        <v>4440</v>
      </c>
      <c r="G507" s="717">
        <v>4440</v>
      </c>
      <c r="H507" s="716">
        <v>4440</v>
      </c>
      <c r="I507" s="735">
        <v>4440</v>
      </c>
      <c r="K507" s="277"/>
      <c r="L507" s="353"/>
    </row>
    <row r="508" spans="1:12" x14ac:dyDescent="0.2">
      <c r="A508" s="241" t="s">
        <v>6</v>
      </c>
      <c r="B508" s="832"/>
      <c r="C508" s="242">
        <v>4747</v>
      </c>
      <c r="D508" s="243">
        <v>4939</v>
      </c>
      <c r="E508" s="243">
        <v>4646</v>
      </c>
      <c r="F508" s="243">
        <v>5023</v>
      </c>
      <c r="G508" s="243">
        <v>5371</v>
      </c>
      <c r="H508" s="244">
        <v>5296</v>
      </c>
      <c r="I508" s="318">
        <v>5036</v>
      </c>
      <c r="J508" s="406"/>
      <c r="K508" s="399"/>
      <c r="L508" s="399"/>
    </row>
    <row r="509" spans="1:12" x14ac:dyDescent="0.2">
      <c r="A509" s="231" t="s">
        <v>7</v>
      </c>
      <c r="B509" s="829"/>
      <c r="C509" s="245">
        <v>100</v>
      </c>
      <c r="D509" s="246">
        <v>100</v>
      </c>
      <c r="E509" s="246">
        <v>80</v>
      </c>
      <c r="F509" s="246">
        <v>100</v>
      </c>
      <c r="G509" s="246">
        <v>100</v>
      </c>
      <c r="H509" s="247">
        <v>100</v>
      </c>
      <c r="I509" s="283">
        <v>92.2</v>
      </c>
      <c r="J509" s="554"/>
      <c r="K509" s="399"/>
      <c r="L509" s="399"/>
    </row>
    <row r="510" spans="1:12" ht="13.5" thickBot="1" x14ac:dyDescent="0.25">
      <c r="A510" s="231" t="s">
        <v>8</v>
      </c>
      <c r="B510" s="833"/>
      <c r="C510" s="679">
        <v>3.9E-2</v>
      </c>
      <c r="D510" s="680">
        <v>5.6000000000000001E-2</v>
      </c>
      <c r="E510" s="680">
        <v>8.7999999999999995E-2</v>
      </c>
      <c r="F510" s="680">
        <v>0.06</v>
      </c>
      <c r="G510" s="680">
        <v>3.3000000000000002E-2</v>
      </c>
      <c r="H510" s="681">
        <v>3.4000000000000002E-2</v>
      </c>
      <c r="I510" s="558">
        <v>6.9000000000000006E-2</v>
      </c>
      <c r="K510" s="382"/>
    </row>
    <row r="511" spans="1:12" x14ac:dyDescent="0.2">
      <c r="A511" s="241" t="s">
        <v>1</v>
      </c>
      <c r="B511" s="834"/>
      <c r="C511" s="690">
        <f>C508/C507*100-100</f>
        <v>6.9144144144144093</v>
      </c>
      <c r="D511" s="691">
        <f t="shared" ref="D511:I511" si="114">D508/D507*100-100</f>
        <v>11.238738738738732</v>
      </c>
      <c r="E511" s="691">
        <f t="shared" si="114"/>
        <v>4.639639639639654</v>
      </c>
      <c r="F511" s="691">
        <f t="shared" si="114"/>
        <v>13.13063063063062</v>
      </c>
      <c r="G511" s="691">
        <f t="shared" si="114"/>
        <v>20.968468468468473</v>
      </c>
      <c r="H511" s="692">
        <f t="shared" si="114"/>
        <v>19.27927927927928</v>
      </c>
      <c r="I511" s="316">
        <f t="shared" si="114"/>
        <v>13.423423423423415</v>
      </c>
      <c r="J511" s="528"/>
    </row>
    <row r="512" spans="1:12" ht="13.5" thickBot="1" x14ac:dyDescent="0.25">
      <c r="A512" s="231" t="s">
        <v>27</v>
      </c>
      <c r="B512" s="833"/>
      <c r="C512" s="220">
        <f>C508-C495</f>
        <v>168</v>
      </c>
      <c r="D512" s="220">
        <f t="shared" ref="D512:H512" si="115">D508-D495</f>
        <v>-194</v>
      </c>
      <c r="E512" s="220">
        <f t="shared" si="115"/>
        <v>116</v>
      </c>
      <c r="F512" s="220">
        <f t="shared" si="115"/>
        <v>159</v>
      </c>
      <c r="G512" s="220">
        <f t="shared" si="115"/>
        <v>146</v>
      </c>
      <c r="H512" s="220">
        <f t="shared" si="115"/>
        <v>-206</v>
      </c>
      <c r="I512" s="288">
        <f>I508-I496</f>
        <v>4955.1000000000004</v>
      </c>
      <c r="J512" s="265" t="s">
        <v>56</v>
      </c>
      <c r="K512" s="290">
        <f>I500-I513</f>
        <v>0</v>
      </c>
      <c r="L512" s="266">
        <f>K512/I500</f>
        <v>0</v>
      </c>
    </row>
    <row r="513" spans="1:12" x14ac:dyDescent="0.2">
      <c r="A513" s="267" t="s">
        <v>51</v>
      </c>
      <c r="B513" s="835"/>
      <c r="C513" s="724">
        <v>49</v>
      </c>
      <c r="D513" s="725">
        <v>50</v>
      </c>
      <c r="E513" s="725">
        <v>6</v>
      </c>
      <c r="F513" s="725">
        <v>50</v>
      </c>
      <c r="G513" s="725">
        <v>50</v>
      </c>
      <c r="H513" s="726">
        <v>50</v>
      </c>
      <c r="I513" s="371">
        <f>SUM(C513:H513)</f>
        <v>255</v>
      </c>
      <c r="J513" s="200" t="s">
        <v>57</v>
      </c>
      <c r="K513" s="200">
        <v>148.68</v>
      </c>
    </row>
    <row r="514" spans="1:12" x14ac:dyDescent="0.2">
      <c r="A514" s="267" t="s">
        <v>28</v>
      </c>
      <c r="B514" s="835"/>
      <c r="C514" s="218">
        <v>149.5</v>
      </c>
      <c r="D514" s="218">
        <v>149.5</v>
      </c>
      <c r="E514" s="218">
        <v>149.5</v>
      </c>
      <c r="F514" s="269">
        <v>146.5</v>
      </c>
      <c r="G514" s="269">
        <v>146.5</v>
      </c>
      <c r="H514" s="219">
        <v>144.5</v>
      </c>
      <c r="I514" s="331"/>
      <c r="J514" s="200" t="s">
        <v>26</v>
      </c>
      <c r="K514" s="215">
        <f>K513-K500</f>
        <v>0.56000000000000227</v>
      </c>
      <c r="L514" s="228"/>
    </row>
    <row r="515" spans="1:12" ht="13.5" thickBot="1" x14ac:dyDescent="0.25">
      <c r="A515" s="268" t="s">
        <v>26</v>
      </c>
      <c r="B515" s="836"/>
      <c r="C515" s="220">
        <f>(C514-C501)</f>
        <v>-0.5</v>
      </c>
      <c r="D515" s="220">
        <f t="shared" ref="D515" si="116">(D514-D501)</f>
        <v>-0.5</v>
      </c>
      <c r="E515" s="220">
        <f t="shared" ref="E515" si="117">(E514-E501)</f>
        <v>-0.5</v>
      </c>
      <c r="F515" s="220">
        <f t="shared" ref="F515" si="118">(F514-F501)</f>
        <v>-0.5</v>
      </c>
      <c r="G515" s="220">
        <f t="shared" ref="G515" si="119">(G514-G501)</f>
        <v>-0.5</v>
      </c>
      <c r="H515" s="220">
        <f t="shared" ref="H515" si="120">(H514-H501)</f>
        <v>-0.5</v>
      </c>
      <c r="I515" s="333"/>
    </row>
    <row r="517" spans="1:12" ht="13.5" thickBot="1" x14ac:dyDescent="0.25"/>
    <row r="518" spans="1:12" ht="13.5" thickBot="1" x14ac:dyDescent="0.25">
      <c r="A518" s="272" t="s">
        <v>255</v>
      </c>
      <c r="B518" s="230"/>
      <c r="C518" s="921" t="s">
        <v>50</v>
      </c>
      <c r="D518" s="919"/>
      <c r="E518" s="919"/>
      <c r="F518" s="919"/>
      <c r="G518" s="919"/>
      <c r="H518" s="920"/>
      <c r="I518" s="932" t="s">
        <v>0</v>
      </c>
      <c r="J518" s="213">
        <v>66</v>
      </c>
    </row>
    <row r="519" spans="1:12" x14ac:dyDescent="0.2">
      <c r="A519" s="231" t="s">
        <v>54</v>
      </c>
      <c r="B519" s="835"/>
      <c r="C519" s="273">
        <v>1</v>
      </c>
      <c r="D519" s="275">
        <v>2</v>
      </c>
      <c r="E519" s="275">
        <v>3</v>
      </c>
      <c r="F519" s="275">
        <v>4</v>
      </c>
      <c r="G519" s="275">
        <v>5</v>
      </c>
      <c r="H519" s="682">
        <v>6</v>
      </c>
      <c r="I519" s="1001"/>
      <c r="J519" s="229"/>
      <c r="K519" s="277"/>
      <c r="L519" s="353"/>
    </row>
    <row r="520" spans="1:12" x14ac:dyDescent="0.2">
      <c r="A520" s="236" t="s">
        <v>3</v>
      </c>
      <c r="B520" s="831"/>
      <c r="C520" s="734">
        <v>4460</v>
      </c>
      <c r="D520" s="717">
        <v>4460</v>
      </c>
      <c r="E520" s="717">
        <v>4460</v>
      </c>
      <c r="F520" s="717">
        <v>4460</v>
      </c>
      <c r="G520" s="717">
        <v>4460</v>
      </c>
      <c r="H520" s="716">
        <v>4460</v>
      </c>
      <c r="I520" s="735">
        <v>4460</v>
      </c>
      <c r="K520" s="277"/>
      <c r="L520" s="353"/>
    </row>
    <row r="521" spans="1:12" x14ac:dyDescent="0.2">
      <c r="A521" s="241" t="s">
        <v>6</v>
      </c>
      <c r="B521" s="832"/>
      <c r="C521" s="242">
        <v>4837</v>
      </c>
      <c r="D521" s="243">
        <v>5213</v>
      </c>
      <c r="E521" s="243">
        <v>4789</v>
      </c>
      <c r="F521" s="243">
        <v>5139</v>
      </c>
      <c r="G521" s="243">
        <v>5203</v>
      </c>
      <c r="H521" s="244">
        <v>5522</v>
      </c>
      <c r="I521" s="318">
        <v>5147</v>
      </c>
      <c r="J521" s="406"/>
      <c r="K521" s="399"/>
      <c r="L521" s="399"/>
    </row>
    <row r="522" spans="1:12" x14ac:dyDescent="0.2">
      <c r="A522" s="231" t="s">
        <v>7</v>
      </c>
      <c r="B522" s="829"/>
      <c r="C522" s="245">
        <v>90</v>
      </c>
      <c r="D522" s="246">
        <v>90</v>
      </c>
      <c r="E522" s="246">
        <v>80</v>
      </c>
      <c r="F522" s="246">
        <v>90</v>
      </c>
      <c r="G522" s="246">
        <v>90</v>
      </c>
      <c r="H522" s="247">
        <v>90</v>
      </c>
      <c r="I522" s="283">
        <v>80</v>
      </c>
      <c r="J522" s="554"/>
      <c r="K522" s="399"/>
      <c r="L522" s="399"/>
    </row>
    <row r="523" spans="1:12" ht="13.5" thickBot="1" x14ac:dyDescent="0.25">
      <c r="A523" s="231" t="s">
        <v>8</v>
      </c>
      <c r="B523" s="833"/>
      <c r="C523" s="679">
        <v>7.9000000000000001E-2</v>
      </c>
      <c r="D523" s="680">
        <v>6.7000000000000004E-2</v>
      </c>
      <c r="E523" s="680">
        <v>8.5000000000000006E-2</v>
      </c>
      <c r="F523" s="680">
        <v>0.06</v>
      </c>
      <c r="G523" s="680">
        <v>6.2E-2</v>
      </c>
      <c r="H523" s="681">
        <v>5.7000000000000002E-2</v>
      </c>
      <c r="I523" s="558">
        <v>7.9000000000000001E-2</v>
      </c>
      <c r="K523" s="382"/>
    </row>
    <row r="524" spans="1:12" x14ac:dyDescent="0.2">
      <c r="A524" s="241" t="s">
        <v>1</v>
      </c>
      <c r="B524" s="834"/>
      <c r="C524" s="690">
        <f>C521/C520*100-100</f>
        <v>8.4529147982062653</v>
      </c>
      <c r="D524" s="691">
        <f t="shared" ref="D524:I524" si="121">D521/D520*100-100</f>
        <v>16.883408071748889</v>
      </c>
      <c r="E524" s="691">
        <f t="shared" si="121"/>
        <v>7.3766816143497635</v>
      </c>
      <c r="F524" s="691">
        <f t="shared" si="121"/>
        <v>15.224215246636774</v>
      </c>
      <c r="G524" s="691">
        <f t="shared" si="121"/>
        <v>16.6591928251121</v>
      </c>
      <c r="H524" s="692">
        <f t="shared" si="121"/>
        <v>23.811659192825104</v>
      </c>
      <c r="I524" s="316">
        <f t="shared" si="121"/>
        <v>15.403587443946194</v>
      </c>
      <c r="J524" s="528"/>
    </row>
    <row r="525" spans="1:12" ht="13.5" thickBot="1" x14ac:dyDescent="0.25">
      <c r="A525" s="231" t="s">
        <v>27</v>
      </c>
      <c r="B525" s="833"/>
      <c r="C525" s="220">
        <f>C521-C508</f>
        <v>90</v>
      </c>
      <c r="D525" s="220">
        <f t="shared" ref="D525:H525" si="122">D521-D508</f>
        <v>274</v>
      </c>
      <c r="E525" s="220">
        <f t="shared" si="122"/>
        <v>143</v>
      </c>
      <c r="F525" s="220">
        <f t="shared" si="122"/>
        <v>116</v>
      </c>
      <c r="G525" s="220">
        <f t="shared" si="122"/>
        <v>-168</v>
      </c>
      <c r="H525" s="220">
        <f t="shared" si="122"/>
        <v>226</v>
      </c>
      <c r="I525" s="288">
        <f>I521-I509</f>
        <v>5054.8</v>
      </c>
      <c r="J525" s="265" t="s">
        <v>56</v>
      </c>
      <c r="K525" s="290">
        <f>I513-I526</f>
        <v>0</v>
      </c>
      <c r="L525" s="266">
        <f>K525/I513</f>
        <v>0</v>
      </c>
    </row>
    <row r="526" spans="1:12" x14ac:dyDescent="0.2">
      <c r="A526" s="267" t="s">
        <v>51</v>
      </c>
      <c r="B526" s="835"/>
      <c r="C526" s="724">
        <v>49</v>
      </c>
      <c r="D526" s="725">
        <v>50</v>
      </c>
      <c r="E526" s="725">
        <v>6</v>
      </c>
      <c r="F526" s="725">
        <v>50</v>
      </c>
      <c r="G526" s="725">
        <v>50</v>
      </c>
      <c r="H526" s="726">
        <v>50</v>
      </c>
      <c r="I526" s="371">
        <f>SUM(C526:H526)</f>
        <v>255</v>
      </c>
      <c r="J526" s="200" t="s">
        <v>57</v>
      </c>
      <c r="K526" s="200">
        <v>148.68</v>
      </c>
    </row>
    <row r="527" spans="1:12" x14ac:dyDescent="0.2">
      <c r="A527" s="267" t="s">
        <v>28</v>
      </c>
      <c r="B527" s="835"/>
      <c r="C527" s="218">
        <v>150</v>
      </c>
      <c r="D527" s="218">
        <v>150</v>
      </c>
      <c r="E527" s="218">
        <v>150</v>
      </c>
      <c r="F527" s="269">
        <v>147</v>
      </c>
      <c r="G527" s="269">
        <v>147</v>
      </c>
      <c r="H527" s="219">
        <v>145</v>
      </c>
      <c r="I527" s="331"/>
      <c r="J527" s="200" t="s">
        <v>26</v>
      </c>
      <c r="K527" s="215">
        <f>K526-K513</f>
        <v>0</v>
      </c>
      <c r="L527" s="228"/>
    </row>
    <row r="528" spans="1:12" ht="13.5" thickBot="1" x14ac:dyDescent="0.25">
      <c r="A528" s="268" t="s">
        <v>26</v>
      </c>
      <c r="B528" s="836"/>
      <c r="C528" s="220">
        <f>(C527-C514)</f>
        <v>0.5</v>
      </c>
      <c r="D528" s="220">
        <f t="shared" ref="D528" si="123">(D527-D514)</f>
        <v>0.5</v>
      </c>
      <c r="E528" s="220">
        <f t="shared" ref="E528" si="124">(E527-E514)</f>
        <v>0.5</v>
      </c>
      <c r="F528" s="220">
        <f t="shared" ref="F528" si="125">(F527-F514)</f>
        <v>0.5</v>
      </c>
      <c r="G528" s="220">
        <f t="shared" ref="G528" si="126">(G527-G514)</f>
        <v>0.5</v>
      </c>
      <c r="H528" s="220">
        <f t="shared" ref="H528" si="127">(H527-H514)</f>
        <v>0.5</v>
      </c>
      <c r="I528" s="333"/>
    </row>
    <row r="530" spans="1:12" ht="13.5" thickBot="1" x14ac:dyDescent="0.25"/>
    <row r="531" spans="1:12" ht="13.5" thickBot="1" x14ac:dyDescent="0.25">
      <c r="A531" s="272" t="s">
        <v>256</v>
      </c>
      <c r="B531" s="230"/>
      <c r="C531" s="921" t="s">
        <v>50</v>
      </c>
      <c r="D531" s="919"/>
      <c r="E531" s="919"/>
      <c r="F531" s="919"/>
      <c r="G531" s="919"/>
      <c r="H531" s="920"/>
      <c r="I531" s="932" t="s">
        <v>0</v>
      </c>
      <c r="J531" s="213">
        <v>66</v>
      </c>
    </row>
    <row r="532" spans="1:12" x14ac:dyDescent="0.2">
      <c r="A532" s="231" t="s">
        <v>54</v>
      </c>
      <c r="B532" s="835"/>
      <c r="C532" s="273">
        <v>1</v>
      </c>
      <c r="D532" s="275">
        <v>2</v>
      </c>
      <c r="E532" s="275">
        <v>3</v>
      </c>
      <c r="F532" s="275">
        <v>4</v>
      </c>
      <c r="G532" s="275">
        <v>5</v>
      </c>
      <c r="H532" s="682">
        <v>6</v>
      </c>
      <c r="I532" s="1001"/>
      <c r="J532" s="229"/>
      <c r="K532" s="277"/>
      <c r="L532" s="353"/>
    </row>
    <row r="533" spans="1:12" x14ac:dyDescent="0.2">
      <c r="A533" s="236" t="s">
        <v>3</v>
      </c>
      <c r="B533" s="831"/>
      <c r="C533" s="734">
        <v>4480</v>
      </c>
      <c r="D533" s="717">
        <v>4480</v>
      </c>
      <c r="E533" s="717">
        <v>4480</v>
      </c>
      <c r="F533" s="717">
        <v>4480</v>
      </c>
      <c r="G533" s="717">
        <v>4480</v>
      </c>
      <c r="H533" s="716">
        <v>4480</v>
      </c>
      <c r="I533" s="735">
        <v>4480</v>
      </c>
      <c r="K533" s="277"/>
      <c r="L533" s="353"/>
    </row>
    <row r="534" spans="1:12" x14ac:dyDescent="0.2">
      <c r="A534" s="241" t="s">
        <v>6</v>
      </c>
      <c r="B534" s="832"/>
      <c r="C534" s="242">
        <v>4903</v>
      </c>
      <c r="D534" s="243">
        <v>5019</v>
      </c>
      <c r="E534" s="243">
        <v>4798</v>
      </c>
      <c r="F534" s="243">
        <v>4895</v>
      </c>
      <c r="G534" s="243">
        <v>5042</v>
      </c>
      <c r="H534" s="244">
        <v>5545</v>
      </c>
      <c r="I534" s="318">
        <v>5061</v>
      </c>
      <c r="J534" s="406"/>
      <c r="K534" s="399"/>
      <c r="L534" s="399"/>
    </row>
    <row r="535" spans="1:12" x14ac:dyDescent="0.2">
      <c r="A535" s="231" t="s">
        <v>7</v>
      </c>
      <c r="B535" s="829"/>
      <c r="C535" s="245">
        <v>83.3</v>
      </c>
      <c r="D535" s="246">
        <v>91.7</v>
      </c>
      <c r="E535" s="246">
        <v>50</v>
      </c>
      <c r="F535" s="246">
        <v>100</v>
      </c>
      <c r="G535" s="246">
        <v>81.8</v>
      </c>
      <c r="H535" s="247">
        <v>83.3</v>
      </c>
      <c r="I535" s="283">
        <v>78.099999999999994</v>
      </c>
      <c r="J535" s="554"/>
      <c r="K535" s="399"/>
      <c r="L535" s="399"/>
    </row>
    <row r="536" spans="1:12" ht="13.5" thickBot="1" x14ac:dyDescent="0.25">
      <c r="A536" s="231" t="s">
        <v>8</v>
      </c>
      <c r="B536" s="833"/>
      <c r="C536" s="679">
        <v>6.9000000000000006E-2</v>
      </c>
      <c r="D536" s="680">
        <v>5.3999999999999999E-2</v>
      </c>
      <c r="E536" s="680">
        <v>9.7000000000000003E-2</v>
      </c>
      <c r="F536" s="680">
        <v>5.3999999999999999E-2</v>
      </c>
      <c r="G536" s="680">
        <v>7.8E-2</v>
      </c>
      <c r="H536" s="681">
        <v>6.9000000000000006E-2</v>
      </c>
      <c r="I536" s="558">
        <v>8.1000000000000003E-2</v>
      </c>
      <c r="K536" s="382"/>
    </row>
    <row r="537" spans="1:12" x14ac:dyDescent="0.2">
      <c r="A537" s="241" t="s">
        <v>1</v>
      </c>
      <c r="B537" s="834"/>
      <c r="C537" s="690">
        <f>C534/C533*100-100</f>
        <v>9.4419642857142918</v>
      </c>
      <c r="D537" s="691">
        <f t="shared" ref="D537:I537" si="128">D534/D533*100-100</f>
        <v>12.03125</v>
      </c>
      <c r="E537" s="691">
        <f t="shared" si="128"/>
        <v>7.0982142857142918</v>
      </c>
      <c r="F537" s="691">
        <f t="shared" si="128"/>
        <v>9.2633928571428612</v>
      </c>
      <c r="G537" s="691">
        <f t="shared" si="128"/>
        <v>12.544642857142847</v>
      </c>
      <c r="H537" s="692">
        <f t="shared" si="128"/>
        <v>23.772321428571416</v>
      </c>
      <c r="I537" s="316">
        <f t="shared" si="128"/>
        <v>12.96875</v>
      </c>
      <c r="J537" s="528"/>
    </row>
    <row r="538" spans="1:12" ht="13.5" thickBot="1" x14ac:dyDescent="0.25">
      <c r="A538" s="231" t="s">
        <v>27</v>
      </c>
      <c r="B538" s="833"/>
      <c r="C538" s="220">
        <f>C534-C521</f>
        <v>66</v>
      </c>
      <c r="D538" s="220">
        <f t="shared" ref="D538:H538" si="129">D534-D521</f>
        <v>-194</v>
      </c>
      <c r="E538" s="220">
        <f t="shared" si="129"/>
        <v>9</v>
      </c>
      <c r="F538" s="220">
        <f t="shared" si="129"/>
        <v>-244</v>
      </c>
      <c r="G538" s="220">
        <f t="shared" si="129"/>
        <v>-161</v>
      </c>
      <c r="H538" s="220">
        <f t="shared" si="129"/>
        <v>23</v>
      </c>
      <c r="I538" s="288">
        <f>I534-I521</f>
        <v>-86</v>
      </c>
      <c r="J538" s="265" t="s">
        <v>56</v>
      </c>
      <c r="K538" s="290">
        <f>I526-I539</f>
        <v>0</v>
      </c>
      <c r="L538" s="266">
        <f>K538/I526</f>
        <v>0</v>
      </c>
    </row>
    <row r="539" spans="1:12" x14ac:dyDescent="0.2">
      <c r="A539" s="267" t="s">
        <v>51</v>
      </c>
      <c r="B539" s="835"/>
      <c r="C539" s="724">
        <v>47</v>
      </c>
      <c r="D539" s="725">
        <v>49</v>
      </c>
      <c r="E539" s="725">
        <v>9</v>
      </c>
      <c r="F539" s="725">
        <v>50</v>
      </c>
      <c r="G539" s="725">
        <v>50</v>
      </c>
      <c r="H539" s="726">
        <v>50</v>
      </c>
      <c r="I539" s="371">
        <f>SUM(C539:H539)</f>
        <v>255</v>
      </c>
      <c r="J539" s="200" t="s">
        <v>57</v>
      </c>
      <c r="K539" s="200">
        <v>147.96</v>
      </c>
    </row>
    <row r="540" spans="1:12" x14ac:dyDescent="0.2">
      <c r="A540" s="267" t="s">
        <v>28</v>
      </c>
      <c r="B540" s="835"/>
      <c r="C540" s="218">
        <v>150</v>
      </c>
      <c r="D540" s="218">
        <v>150</v>
      </c>
      <c r="E540" s="218">
        <v>150</v>
      </c>
      <c r="F540" s="269">
        <v>147</v>
      </c>
      <c r="G540" s="269">
        <v>147</v>
      </c>
      <c r="H540" s="219">
        <v>145</v>
      </c>
      <c r="I540" s="331"/>
      <c r="J540" s="200" t="s">
        <v>26</v>
      </c>
      <c r="K540" s="215">
        <f>K539-K526</f>
        <v>-0.71999999999999886</v>
      </c>
      <c r="L540" s="228"/>
    </row>
    <row r="541" spans="1:12" ht="13.5" thickBot="1" x14ac:dyDescent="0.25">
      <c r="A541" s="268" t="s">
        <v>26</v>
      </c>
      <c r="B541" s="836"/>
      <c r="C541" s="220">
        <f>(C540-C527)</f>
        <v>0</v>
      </c>
      <c r="D541" s="220">
        <f t="shared" ref="D541" si="130">(D540-D527)</f>
        <v>0</v>
      </c>
      <c r="E541" s="220">
        <f t="shared" ref="E541" si="131">(E540-E527)</f>
        <v>0</v>
      </c>
      <c r="F541" s="220">
        <f t="shared" ref="F541" si="132">(F540-F527)</f>
        <v>0</v>
      </c>
      <c r="G541" s="220">
        <f t="shared" ref="G541" si="133">(G540-G527)</f>
        <v>0</v>
      </c>
      <c r="H541" s="220">
        <f t="shared" ref="H541" si="134">(H540-H527)</f>
        <v>0</v>
      </c>
      <c r="I541" s="333"/>
    </row>
    <row r="543" spans="1:12" ht="13.5" thickBot="1" x14ac:dyDescent="0.25"/>
    <row r="544" spans="1:12" ht="13.5" thickBot="1" x14ac:dyDescent="0.25">
      <c r="A544" s="272" t="s">
        <v>257</v>
      </c>
      <c r="B544" s="230"/>
      <c r="C544" s="921" t="s">
        <v>50</v>
      </c>
      <c r="D544" s="919"/>
      <c r="E544" s="919"/>
      <c r="F544" s="919"/>
      <c r="G544" s="919"/>
      <c r="H544" s="920"/>
      <c r="I544" s="932" t="s">
        <v>0</v>
      </c>
      <c r="J544" s="213">
        <v>64</v>
      </c>
    </row>
    <row r="545" spans="1:12" x14ac:dyDescent="0.2">
      <c r="A545" s="231" t="s">
        <v>54</v>
      </c>
      <c r="B545" s="835"/>
      <c r="C545" s="273">
        <v>1</v>
      </c>
      <c r="D545" s="275">
        <v>2</v>
      </c>
      <c r="E545" s="275">
        <v>3</v>
      </c>
      <c r="F545" s="275">
        <v>4</v>
      </c>
      <c r="G545" s="275">
        <v>5</v>
      </c>
      <c r="H545" s="682">
        <v>6</v>
      </c>
      <c r="I545" s="1001"/>
      <c r="J545" s="229"/>
      <c r="K545" s="277"/>
      <c r="L545" s="353"/>
    </row>
    <row r="546" spans="1:12" x14ac:dyDescent="0.2">
      <c r="A546" s="236" t="s">
        <v>3</v>
      </c>
      <c r="B546" s="831"/>
      <c r="C546" s="734">
        <v>4500</v>
      </c>
      <c r="D546" s="717">
        <v>4500</v>
      </c>
      <c r="E546" s="717">
        <v>4500</v>
      </c>
      <c r="F546" s="717">
        <v>4500</v>
      </c>
      <c r="G546" s="717">
        <v>4500</v>
      </c>
      <c r="H546" s="716">
        <v>4500</v>
      </c>
      <c r="I546" s="735">
        <v>4500</v>
      </c>
      <c r="K546" s="277"/>
      <c r="L546" s="353"/>
    </row>
    <row r="547" spans="1:12" x14ac:dyDescent="0.2">
      <c r="A547" s="241" t="s">
        <v>6</v>
      </c>
      <c r="B547" s="832"/>
      <c r="C547" s="242">
        <v>5033</v>
      </c>
      <c r="D547" s="243">
        <v>5183</v>
      </c>
      <c r="E547" s="243">
        <v>4634</v>
      </c>
      <c r="F547" s="243">
        <v>5208</v>
      </c>
      <c r="G547" s="243">
        <v>5194</v>
      </c>
      <c r="H547" s="244">
        <v>5690</v>
      </c>
      <c r="I547" s="318">
        <v>5222</v>
      </c>
      <c r="J547" s="406"/>
      <c r="K547" s="399"/>
      <c r="L547" s="399"/>
    </row>
    <row r="548" spans="1:12" x14ac:dyDescent="0.2">
      <c r="A548" s="231" t="s">
        <v>7</v>
      </c>
      <c r="B548" s="829"/>
      <c r="C548" s="245">
        <v>100</v>
      </c>
      <c r="D548" s="246">
        <v>83.3</v>
      </c>
      <c r="E548" s="246">
        <v>100</v>
      </c>
      <c r="F548" s="246">
        <v>75</v>
      </c>
      <c r="G548" s="246">
        <v>100</v>
      </c>
      <c r="H548" s="247">
        <v>75</v>
      </c>
      <c r="I548" s="283">
        <v>79.7</v>
      </c>
      <c r="J548" s="554"/>
      <c r="K548" s="399"/>
      <c r="L548" s="399"/>
    </row>
    <row r="549" spans="1:12" ht="13.5" thickBot="1" x14ac:dyDescent="0.25">
      <c r="A549" s="231" t="s">
        <v>8</v>
      </c>
      <c r="B549" s="833"/>
      <c r="C549" s="679">
        <v>4.3999999999999997E-2</v>
      </c>
      <c r="D549" s="680">
        <v>7.0000000000000007E-2</v>
      </c>
      <c r="E549" s="680">
        <v>3.3000000000000002E-2</v>
      </c>
      <c r="F549" s="680">
        <v>7.9000000000000001E-2</v>
      </c>
      <c r="G549" s="680">
        <v>4.2999999999999997E-2</v>
      </c>
      <c r="H549" s="681">
        <v>7.8E-2</v>
      </c>
      <c r="I549" s="558">
        <v>0.08</v>
      </c>
      <c r="K549" s="382"/>
    </row>
    <row r="550" spans="1:12" x14ac:dyDescent="0.2">
      <c r="A550" s="241" t="s">
        <v>1</v>
      </c>
      <c r="B550" s="834"/>
      <c r="C550" s="690">
        <f>C547/C546*100-100</f>
        <v>11.844444444444434</v>
      </c>
      <c r="D550" s="691">
        <f t="shared" ref="D550:I550" si="135">D547/D546*100-100</f>
        <v>15.177777777777777</v>
      </c>
      <c r="E550" s="691">
        <f t="shared" si="135"/>
        <v>2.9777777777777743</v>
      </c>
      <c r="F550" s="691">
        <f t="shared" si="135"/>
        <v>15.733333333333334</v>
      </c>
      <c r="G550" s="691">
        <f t="shared" si="135"/>
        <v>15.422222222222231</v>
      </c>
      <c r="H550" s="692">
        <f t="shared" si="135"/>
        <v>26.444444444444443</v>
      </c>
      <c r="I550" s="316">
        <f t="shared" si="135"/>
        <v>16.044444444444437</v>
      </c>
      <c r="J550" s="528"/>
    </row>
    <row r="551" spans="1:12" ht="13.5" thickBot="1" x14ac:dyDescent="0.25">
      <c r="A551" s="231" t="s">
        <v>27</v>
      </c>
      <c r="B551" s="833"/>
      <c r="C551" s="220">
        <f>C547-C534</f>
        <v>130</v>
      </c>
      <c r="D551" s="220">
        <f t="shared" ref="D551:H551" si="136">D547-D534</f>
        <v>164</v>
      </c>
      <c r="E551" s="220">
        <f t="shared" si="136"/>
        <v>-164</v>
      </c>
      <c r="F551" s="220">
        <f t="shared" si="136"/>
        <v>313</v>
      </c>
      <c r="G551" s="220">
        <f t="shared" si="136"/>
        <v>152</v>
      </c>
      <c r="H551" s="220">
        <f t="shared" si="136"/>
        <v>145</v>
      </c>
      <c r="I551" s="288">
        <f>I547-I534</f>
        <v>161</v>
      </c>
      <c r="J551" s="265" t="s">
        <v>56</v>
      </c>
      <c r="K551" s="290">
        <f>I539-I552</f>
        <v>0</v>
      </c>
      <c r="L551" s="266">
        <f>K551/I539</f>
        <v>0</v>
      </c>
    </row>
    <row r="552" spans="1:12" x14ac:dyDescent="0.2">
      <c r="A552" s="267" t="s">
        <v>51</v>
      </c>
      <c r="B552" s="835"/>
      <c r="C552" s="724">
        <v>47</v>
      </c>
      <c r="D552" s="725">
        <v>49</v>
      </c>
      <c r="E552" s="725">
        <v>9</v>
      </c>
      <c r="F552" s="725">
        <v>50</v>
      </c>
      <c r="G552" s="725">
        <v>50</v>
      </c>
      <c r="H552" s="726">
        <v>50</v>
      </c>
      <c r="I552" s="371">
        <f>SUM(C552:H552)</f>
        <v>255</v>
      </c>
      <c r="J552" s="200" t="s">
        <v>57</v>
      </c>
      <c r="K552" s="200">
        <v>147.96</v>
      </c>
    </row>
    <row r="553" spans="1:12" x14ac:dyDescent="0.2">
      <c r="A553" s="267" t="s">
        <v>28</v>
      </c>
      <c r="B553" s="835"/>
      <c r="C553" s="218">
        <v>150</v>
      </c>
      <c r="D553" s="218">
        <v>150</v>
      </c>
      <c r="E553" s="218">
        <v>150</v>
      </c>
      <c r="F553" s="269">
        <v>147</v>
      </c>
      <c r="G553" s="269">
        <v>147</v>
      </c>
      <c r="H553" s="219">
        <v>145</v>
      </c>
      <c r="I553" s="331"/>
      <c r="J553" s="200" t="s">
        <v>26</v>
      </c>
      <c r="K553" s="215">
        <f>K552-K539</f>
        <v>0</v>
      </c>
      <c r="L553" s="228"/>
    </row>
    <row r="554" spans="1:12" ht="13.5" thickBot="1" x14ac:dyDescent="0.25">
      <c r="A554" s="268" t="s">
        <v>26</v>
      </c>
      <c r="B554" s="836"/>
      <c r="C554" s="220">
        <f>(C553-C540)</f>
        <v>0</v>
      </c>
      <c r="D554" s="220">
        <f t="shared" ref="D554" si="137">(D553-D540)</f>
        <v>0</v>
      </c>
      <c r="E554" s="220">
        <f t="shared" ref="E554" si="138">(E553-E540)</f>
        <v>0</v>
      </c>
      <c r="F554" s="220">
        <f t="shared" ref="F554" si="139">(F553-F540)</f>
        <v>0</v>
      </c>
      <c r="G554" s="220">
        <f t="shared" ref="G554" si="140">(G553-G540)</f>
        <v>0</v>
      </c>
      <c r="H554" s="220">
        <f t="shared" ref="H554" si="141">(H553-H540)</f>
        <v>0</v>
      </c>
      <c r="I554" s="333"/>
    </row>
    <row r="556" spans="1:12" ht="13.5" thickBot="1" x14ac:dyDescent="0.25"/>
    <row r="557" spans="1:12" ht="13.5" thickBot="1" x14ac:dyDescent="0.25">
      <c r="A557" s="272" t="s">
        <v>258</v>
      </c>
      <c r="B557" s="230"/>
      <c r="C557" s="921" t="s">
        <v>50</v>
      </c>
      <c r="D557" s="919"/>
      <c r="E557" s="919"/>
      <c r="F557" s="919"/>
      <c r="G557" s="919"/>
      <c r="H557" s="920"/>
      <c r="I557" s="932" t="s">
        <v>0</v>
      </c>
      <c r="J557" s="213">
        <v>64</v>
      </c>
    </row>
    <row r="558" spans="1:12" x14ac:dyDescent="0.2">
      <c r="A558" s="231" t="s">
        <v>54</v>
      </c>
      <c r="B558" s="835"/>
      <c r="C558" s="273">
        <v>1</v>
      </c>
      <c r="D558" s="275">
        <v>2</v>
      </c>
      <c r="E558" s="275">
        <v>3</v>
      </c>
      <c r="F558" s="275">
        <v>4</v>
      </c>
      <c r="G558" s="275">
        <v>5</v>
      </c>
      <c r="H558" s="682">
        <v>6</v>
      </c>
      <c r="I558" s="1001"/>
      <c r="J558" s="229"/>
      <c r="K558" s="277"/>
      <c r="L558" s="353"/>
    </row>
    <row r="559" spans="1:12" x14ac:dyDescent="0.2">
      <c r="A559" s="236" t="s">
        <v>3</v>
      </c>
      <c r="B559" s="831"/>
      <c r="C559" s="734">
        <v>4520</v>
      </c>
      <c r="D559" s="717">
        <v>4520</v>
      </c>
      <c r="E559" s="717">
        <v>4520</v>
      </c>
      <c r="F559" s="717">
        <v>4520</v>
      </c>
      <c r="G559" s="717">
        <v>4520</v>
      </c>
      <c r="H559" s="716">
        <v>4520</v>
      </c>
      <c r="I559" s="735">
        <v>4520</v>
      </c>
      <c r="K559" s="277"/>
      <c r="L559" s="353"/>
    </row>
    <row r="560" spans="1:12" x14ac:dyDescent="0.2">
      <c r="A560" s="241" t="s">
        <v>6</v>
      </c>
      <c r="B560" s="832"/>
      <c r="C560" s="242">
        <v>5109</v>
      </c>
      <c r="D560" s="243">
        <v>5226</v>
      </c>
      <c r="E560" s="243">
        <v>4706</v>
      </c>
      <c r="F560" s="243">
        <v>5178</v>
      </c>
      <c r="G560" s="243">
        <v>5164</v>
      </c>
      <c r="H560" s="244">
        <v>5607</v>
      </c>
      <c r="I560" s="318">
        <v>5214</v>
      </c>
      <c r="J560" s="406"/>
      <c r="K560" s="399"/>
      <c r="L560" s="399"/>
    </row>
    <row r="561" spans="1:12" x14ac:dyDescent="0.2">
      <c r="A561" s="231" t="s">
        <v>7</v>
      </c>
      <c r="B561" s="829"/>
      <c r="C561" s="245">
        <v>83.3</v>
      </c>
      <c r="D561" s="246">
        <v>91.7</v>
      </c>
      <c r="E561" s="246">
        <v>100</v>
      </c>
      <c r="F561" s="246">
        <v>91.7</v>
      </c>
      <c r="G561" s="246">
        <v>66.7</v>
      </c>
      <c r="H561" s="247">
        <v>66.7</v>
      </c>
      <c r="I561" s="283">
        <v>81.5</v>
      </c>
      <c r="J561" s="554"/>
      <c r="K561" s="399"/>
      <c r="L561" s="399"/>
    </row>
    <row r="562" spans="1:12" ht="13.5" thickBot="1" x14ac:dyDescent="0.25">
      <c r="A562" s="231" t="s">
        <v>8</v>
      </c>
      <c r="B562" s="833"/>
      <c r="C562" s="679">
        <v>6.5000000000000002E-2</v>
      </c>
      <c r="D562" s="680">
        <v>7.0999999999999994E-2</v>
      </c>
      <c r="E562" s="680">
        <v>5.5E-2</v>
      </c>
      <c r="F562" s="680">
        <v>5.3999999999999999E-2</v>
      </c>
      <c r="G562" s="680">
        <v>8.6999999999999994E-2</v>
      </c>
      <c r="H562" s="681">
        <v>9.4E-2</v>
      </c>
      <c r="I562" s="558">
        <v>8.5000000000000006E-2</v>
      </c>
      <c r="K562" s="382"/>
    </row>
    <row r="563" spans="1:12" x14ac:dyDescent="0.2">
      <c r="A563" s="241" t="s">
        <v>1</v>
      </c>
      <c r="B563" s="834"/>
      <c r="C563" s="690">
        <f>C560/C559*100-100</f>
        <v>13.030973451327441</v>
      </c>
      <c r="D563" s="691">
        <f t="shared" ref="D563:I563" si="142">D560/D559*100-100</f>
        <v>15.619469026548671</v>
      </c>
      <c r="E563" s="691">
        <f t="shared" si="142"/>
        <v>4.1150442477876084</v>
      </c>
      <c r="F563" s="691">
        <f t="shared" si="142"/>
        <v>14.557522123893804</v>
      </c>
      <c r="G563" s="691">
        <f t="shared" si="142"/>
        <v>14.247787610619469</v>
      </c>
      <c r="H563" s="692">
        <f t="shared" si="142"/>
        <v>24.048672566371692</v>
      </c>
      <c r="I563" s="316">
        <f t="shared" si="142"/>
        <v>15.353982300884965</v>
      </c>
      <c r="J563" s="528"/>
    </row>
    <row r="564" spans="1:12" ht="13.5" thickBot="1" x14ac:dyDescent="0.25">
      <c r="A564" s="231" t="s">
        <v>27</v>
      </c>
      <c r="B564" s="833"/>
      <c r="C564" s="220">
        <f>C560-C547</f>
        <v>76</v>
      </c>
      <c r="D564" s="220">
        <f t="shared" ref="D564:H564" si="143">D560-D547</f>
        <v>43</v>
      </c>
      <c r="E564" s="220">
        <f t="shared" si="143"/>
        <v>72</v>
      </c>
      <c r="F564" s="220">
        <f t="shared" si="143"/>
        <v>-30</v>
      </c>
      <c r="G564" s="220">
        <f t="shared" si="143"/>
        <v>-30</v>
      </c>
      <c r="H564" s="220">
        <f t="shared" si="143"/>
        <v>-83</v>
      </c>
      <c r="I564" s="288">
        <f>I560-I547</f>
        <v>-8</v>
      </c>
      <c r="J564" s="265" t="s">
        <v>56</v>
      </c>
      <c r="K564" s="290">
        <f>I552-I565</f>
        <v>0</v>
      </c>
      <c r="L564" s="266">
        <f>K564/I552</f>
        <v>0</v>
      </c>
    </row>
    <row r="565" spans="1:12" x14ac:dyDescent="0.2">
      <c r="A565" s="267" t="s">
        <v>51</v>
      </c>
      <c r="B565" s="835"/>
      <c r="C565" s="724">
        <v>47</v>
      </c>
      <c r="D565" s="725">
        <v>49</v>
      </c>
      <c r="E565" s="725">
        <v>9</v>
      </c>
      <c r="F565" s="725">
        <v>50</v>
      </c>
      <c r="G565" s="725">
        <v>50</v>
      </c>
      <c r="H565" s="726">
        <v>50</v>
      </c>
      <c r="I565" s="371">
        <f>SUM(C565:H565)</f>
        <v>255</v>
      </c>
      <c r="J565" s="200" t="s">
        <v>57</v>
      </c>
      <c r="K565" s="200">
        <v>148.29</v>
      </c>
    </row>
    <row r="566" spans="1:12" x14ac:dyDescent="0.2">
      <c r="A566" s="267" t="s">
        <v>28</v>
      </c>
      <c r="B566" s="835"/>
      <c r="C566" s="218">
        <v>150</v>
      </c>
      <c r="D566" s="218">
        <v>150</v>
      </c>
      <c r="E566" s="218">
        <v>150</v>
      </c>
      <c r="F566" s="269">
        <v>147</v>
      </c>
      <c r="G566" s="269">
        <v>147</v>
      </c>
      <c r="H566" s="219">
        <v>145</v>
      </c>
      <c r="I566" s="331"/>
      <c r="J566" s="200" t="s">
        <v>26</v>
      </c>
      <c r="K566" s="215">
        <f>K565-K552</f>
        <v>0.32999999999998408</v>
      </c>
      <c r="L566" s="228"/>
    </row>
    <row r="567" spans="1:12" ht="13.5" thickBot="1" x14ac:dyDescent="0.25">
      <c r="A567" s="268" t="s">
        <v>26</v>
      </c>
      <c r="B567" s="836"/>
      <c r="C567" s="220">
        <f>(C566-C553)</f>
        <v>0</v>
      </c>
      <c r="D567" s="220">
        <f t="shared" ref="D567" si="144">(D566-D553)</f>
        <v>0</v>
      </c>
      <c r="E567" s="220">
        <f t="shared" ref="E567" si="145">(E566-E553)</f>
        <v>0</v>
      </c>
      <c r="F567" s="220">
        <f t="shared" ref="F567" si="146">(F566-F553)</f>
        <v>0</v>
      </c>
      <c r="G567" s="220">
        <f t="shared" ref="G567" si="147">(G566-G553)</f>
        <v>0</v>
      </c>
      <c r="H567" s="220">
        <f t="shared" ref="H567" si="148">(H566-H553)</f>
        <v>0</v>
      </c>
      <c r="I567" s="333"/>
    </row>
    <row r="569" spans="1:12" ht="13.5" thickBot="1" x14ac:dyDescent="0.25"/>
    <row r="570" spans="1:12" ht="13.5" thickBot="1" x14ac:dyDescent="0.25">
      <c r="A570" s="272" t="s">
        <v>259</v>
      </c>
      <c r="B570" s="230"/>
      <c r="C570" s="921" t="s">
        <v>50</v>
      </c>
      <c r="D570" s="919"/>
      <c r="E570" s="919"/>
      <c r="F570" s="919"/>
      <c r="G570" s="919"/>
      <c r="H570" s="920"/>
      <c r="I570" s="932" t="s">
        <v>0</v>
      </c>
      <c r="J570" s="213">
        <v>64</v>
      </c>
    </row>
    <row r="571" spans="1:12" x14ac:dyDescent="0.2">
      <c r="A571" s="231" t="s">
        <v>54</v>
      </c>
      <c r="B571" s="835"/>
      <c r="C571" s="273">
        <v>1</v>
      </c>
      <c r="D571" s="275">
        <v>2</v>
      </c>
      <c r="E571" s="275">
        <v>3</v>
      </c>
      <c r="F571" s="275">
        <v>4</v>
      </c>
      <c r="G571" s="275">
        <v>5</v>
      </c>
      <c r="H571" s="682">
        <v>6</v>
      </c>
      <c r="I571" s="1001"/>
      <c r="J571" s="229"/>
      <c r="K571" s="277"/>
      <c r="L571" s="353"/>
    </row>
    <row r="572" spans="1:12" x14ac:dyDescent="0.2">
      <c r="A572" s="236" t="s">
        <v>3</v>
      </c>
      <c r="B572" s="831"/>
      <c r="C572" s="734">
        <v>4540</v>
      </c>
      <c r="D572" s="717">
        <v>4540</v>
      </c>
      <c r="E572" s="717">
        <v>4540</v>
      </c>
      <c r="F572" s="717">
        <v>4540</v>
      </c>
      <c r="G572" s="717">
        <v>4540</v>
      </c>
      <c r="H572" s="716">
        <v>4540</v>
      </c>
      <c r="I572" s="735">
        <v>4540</v>
      </c>
      <c r="K572" s="277"/>
      <c r="L572" s="353"/>
    </row>
    <row r="573" spans="1:12" x14ac:dyDescent="0.2">
      <c r="A573" s="241" t="s">
        <v>6</v>
      </c>
      <c r="B573" s="832"/>
      <c r="C573" s="242">
        <v>4959</v>
      </c>
      <c r="D573" s="243">
        <v>5042</v>
      </c>
      <c r="E573" s="243">
        <v>5089</v>
      </c>
      <c r="F573" s="243">
        <v>5091</v>
      </c>
      <c r="G573" s="243">
        <v>5292</v>
      </c>
      <c r="H573" s="244">
        <v>5561</v>
      </c>
      <c r="I573" s="318">
        <v>5183</v>
      </c>
      <c r="J573" s="406"/>
      <c r="K573" s="399"/>
      <c r="L573" s="399"/>
    </row>
    <row r="574" spans="1:12" x14ac:dyDescent="0.2">
      <c r="A574" s="231" t="s">
        <v>7</v>
      </c>
      <c r="B574" s="829"/>
      <c r="C574" s="245">
        <v>91.7</v>
      </c>
      <c r="D574" s="246">
        <v>83.3</v>
      </c>
      <c r="E574" s="246">
        <v>100</v>
      </c>
      <c r="F574" s="246">
        <v>83.3</v>
      </c>
      <c r="G574" s="246">
        <v>91.7</v>
      </c>
      <c r="H574" s="247">
        <v>91.7</v>
      </c>
      <c r="I574" s="283">
        <v>78.099999999999994</v>
      </c>
      <c r="J574" s="554"/>
      <c r="K574" s="399"/>
      <c r="L574" s="399"/>
    </row>
    <row r="575" spans="1:12" ht="13.5" thickBot="1" x14ac:dyDescent="0.25">
      <c r="A575" s="231" t="s">
        <v>8</v>
      </c>
      <c r="B575" s="833"/>
      <c r="C575" s="679">
        <v>6.6000000000000003E-2</v>
      </c>
      <c r="D575" s="680">
        <v>8.1000000000000003E-2</v>
      </c>
      <c r="E575" s="680">
        <v>5.5E-2</v>
      </c>
      <c r="F575" s="680">
        <v>6.2E-2</v>
      </c>
      <c r="G575" s="680">
        <v>5.2999999999999999E-2</v>
      </c>
      <c r="H575" s="681">
        <v>7.1999999999999995E-2</v>
      </c>
      <c r="I575" s="558">
        <v>7.5999999999999998E-2</v>
      </c>
      <c r="K575" s="382"/>
    </row>
    <row r="576" spans="1:12" x14ac:dyDescent="0.2">
      <c r="A576" s="241" t="s">
        <v>1</v>
      </c>
      <c r="B576" s="834"/>
      <c r="C576" s="690">
        <f>C573/C572*100-100</f>
        <v>9.2290748898678316</v>
      </c>
      <c r="D576" s="691">
        <f t="shared" ref="D576:I576" si="149">D573/D572*100-100</f>
        <v>11.057268722466944</v>
      </c>
      <c r="E576" s="691">
        <f t="shared" si="149"/>
        <v>12.092511013215869</v>
      </c>
      <c r="F576" s="691">
        <f t="shared" si="149"/>
        <v>12.136563876651991</v>
      </c>
      <c r="G576" s="691">
        <f t="shared" si="149"/>
        <v>16.563876651982383</v>
      </c>
      <c r="H576" s="692">
        <f t="shared" si="149"/>
        <v>22.488986784140977</v>
      </c>
      <c r="I576" s="316">
        <f t="shared" si="149"/>
        <v>14.162995594713664</v>
      </c>
      <c r="J576" s="528"/>
    </row>
    <row r="577" spans="1:12" ht="13.5" thickBot="1" x14ac:dyDescent="0.25">
      <c r="A577" s="231" t="s">
        <v>27</v>
      </c>
      <c r="B577" s="833"/>
      <c r="C577" s="220">
        <f>C573-C560</f>
        <v>-150</v>
      </c>
      <c r="D577" s="220">
        <f t="shared" ref="D577:H577" si="150">D573-D560</f>
        <v>-184</v>
      </c>
      <c r="E577" s="220">
        <f t="shared" si="150"/>
        <v>383</v>
      </c>
      <c r="F577" s="220">
        <f t="shared" si="150"/>
        <v>-87</v>
      </c>
      <c r="G577" s="220">
        <f t="shared" si="150"/>
        <v>128</v>
      </c>
      <c r="H577" s="220">
        <f t="shared" si="150"/>
        <v>-46</v>
      </c>
      <c r="I577" s="288">
        <f>I573-I560</f>
        <v>-31</v>
      </c>
      <c r="J577" s="265" t="s">
        <v>56</v>
      </c>
      <c r="K577" s="290">
        <f>I565-I578</f>
        <v>1</v>
      </c>
      <c r="L577" s="266">
        <f>K577/I565</f>
        <v>3.9215686274509803E-3</v>
      </c>
    </row>
    <row r="578" spans="1:12" x14ac:dyDescent="0.2">
      <c r="A578" s="267" t="s">
        <v>51</v>
      </c>
      <c r="B578" s="835"/>
      <c r="C578" s="724">
        <v>47</v>
      </c>
      <c r="D578" s="725">
        <v>49</v>
      </c>
      <c r="E578" s="725">
        <v>9</v>
      </c>
      <c r="F578" s="725">
        <v>50</v>
      </c>
      <c r="G578" s="725">
        <v>49</v>
      </c>
      <c r="H578" s="726">
        <v>50</v>
      </c>
      <c r="I578" s="371">
        <f>SUM(C578:H578)</f>
        <v>254</v>
      </c>
      <c r="J578" s="200" t="s">
        <v>57</v>
      </c>
      <c r="K578" s="200">
        <v>147.13</v>
      </c>
    </row>
    <row r="579" spans="1:12" x14ac:dyDescent="0.2">
      <c r="A579" s="267" t="s">
        <v>28</v>
      </c>
      <c r="B579" s="835"/>
      <c r="C579" s="218">
        <v>150.5</v>
      </c>
      <c r="D579" s="218">
        <v>150.5</v>
      </c>
      <c r="E579" s="218">
        <v>150.5</v>
      </c>
      <c r="F579" s="269">
        <v>147.5</v>
      </c>
      <c r="G579" s="269">
        <v>147.5</v>
      </c>
      <c r="H579" s="219">
        <v>145.5</v>
      </c>
      <c r="I579" s="331"/>
      <c r="J579" s="200" t="s">
        <v>26</v>
      </c>
      <c r="K579" s="215">
        <f>K578-K565</f>
        <v>-1.1599999999999966</v>
      </c>
      <c r="L579" s="228"/>
    </row>
    <row r="580" spans="1:12" ht="13.5" thickBot="1" x14ac:dyDescent="0.25">
      <c r="A580" s="268" t="s">
        <v>26</v>
      </c>
      <c r="B580" s="836"/>
      <c r="C580" s="220">
        <f>(C579-C566)</f>
        <v>0.5</v>
      </c>
      <c r="D580" s="220">
        <f t="shared" ref="D580:H580" si="151">(D579-D566)</f>
        <v>0.5</v>
      </c>
      <c r="E580" s="220">
        <f t="shared" si="151"/>
        <v>0.5</v>
      </c>
      <c r="F580" s="220">
        <f t="shared" si="151"/>
        <v>0.5</v>
      </c>
      <c r="G580" s="220">
        <f t="shared" si="151"/>
        <v>0.5</v>
      </c>
      <c r="H580" s="220">
        <f t="shared" si="151"/>
        <v>0.5</v>
      </c>
      <c r="I580" s="333"/>
    </row>
    <row r="582" spans="1:12" ht="13.5" thickBot="1" x14ac:dyDescent="0.25"/>
    <row r="583" spans="1:12" ht="13.5" thickBot="1" x14ac:dyDescent="0.25">
      <c r="A583" s="272" t="s">
        <v>260</v>
      </c>
      <c r="B583" s="230"/>
      <c r="C583" s="921" t="s">
        <v>50</v>
      </c>
      <c r="D583" s="919"/>
      <c r="E583" s="919"/>
      <c r="F583" s="919"/>
      <c r="G583" s="919"/>
      <c r="H583" s="920"/>
      <c r="I583" s="932" t="s">
        <v>0</v>
      </c>
      <c r="J583" s="213">
        <v>64</v>
      </c>
    </row>
    <row r="584" spans="1:12" x14ac:dyDescent="0.2">
      <c r="A584" s="231" t="s">
        <v>54</v>
      </c>
      <c r="B584" s="835"/>
      <c r="C584" s="273">
        <v>1</v>
      </c>
      <c r="D584" s="275">
        <v>2</v>
      </c>
      <c r="E584" s="275">
        <v>3</v>
      </c>
      <c r="F584" s="275">
        <v>4</v>
      </c>
      <c r="G584" s="275">
        <v>5</v>
      </c>
      <c r="H584" s="682">
        <v>6</v>
      </c>
      <c r="I584" s="1001"/>
      <c r="J584" s="229"/>
      <c r="K584" s="277"/>
      <c r="L584" s="353"/>
    </row>
    <row r="585" spans="1:12" x14ac:dyDescent="0.2">
      <c r="A585" s="236" t="s">
        <v>3</v>
      </c>
      <c r="B585" s="831"/>
      <c r="C585" s="734">
        <v>4560</v>
      </c>
      <c r="D585" s="717">
        <v>4560</v>
      </c>
      <c r="E585" s="717">
        <v>4560</v>
      </c>
      <c r="F585" s="717">
        <v>4560</v>
      </c>
      <c r="G585" s="717">
        <v>4560</v>
      </c>
      <c r="H585" s="716">
        <v>4560</v>
      </c>
      <c r="I585" s="735">
        <v>4560</v>
      </c>
      <c r="K585" s="277"/>
      <c r="L585" s="353"/>
    </row>
    <row r="586" spans="1:12" x14ac:dyDescent="0.2">
      <c r="A586" s="241" t="s">
        <v>6</v>
      </c>
      <c r="B586" s="832"/>
      <c r="C586" s="242">
        <v>4711</v>
      </c>
      <c r="D586" s="243">
        <v>5199</v>
      </c>
      <c r="E586" s="243">
        <v>4729</v>
      </c>
      <c r="F586" s="243">
        <v>5261</v>
      </c>
      <c r="G586" s="243">
        <v>5562</v>
      </c>
      <c r="H586" s="244">
        <v>5677</v>
      </c>
      <c r="I586" s="318">
        <v>5240</v>
      </c>
      <c r="J586" s="406"/>
      <c r="K586" s="399"/>
      <c r="L586" s="399"/>
    </row>
    <row r="587" spans="1:12" x14ac:dyDescent="0.2">
      <c r="A587" s="231" t="s">
        <v>7</v>
      </c>
      <c r="B587" s="829"/>
      <c r="C587" s="245">
        <v>100</v>
      </c>
      <c r="D587" s="246">
        <v>100</v>
      </c>
      <c r="E587" s="246">
        <v>100</v>
      </c>
      <c r="F587" s="246">
        <v>100</v>
      </c>
      <c r="G587" s="246">
        <v>91.7</v>
      </c>
      <c r="H587" s="247">
        <v>83.3</v>
      </c>
      <c r="I587" s="283">
        <v>76.900000000000006</v>
      </c>
      <c r="J587" s="554"/>
      <c r="K587" s="399"/>
      <c r="L587" s="399"/>
    </row>
    <row r="588" spans="1:12" ht="13.5" thickBot="1" x14ac:dyDescent="0.25">
      <c r="A588" s="231" t="s">
        <v>8</v>
      </c>
      <c r="B588" s="833"/>
      <c r="C588" s="679">
        <v>2.5000000000000001E-2</v>
      </c>
      <c r="D588" s="680">
        <v>2.4E-2</v>
      </c>
      <c r="E588" s="680">
        <v>4.8000000000000001E-2</v>
      </c>
      <c r="F588" s="680">
        <v>3.2000000000000001E-2</v>
      </c>
      <c r="G588" s="680">
        <v>6.4000000000000001E-2</v>
      </c>
      <c r="H588" s="681">
        <v>6.5000000000000002E-2</v>
      </c>
      <c r="I588" s="558">
        <v>8.3000000000000004E-2</v>
      </c>
      <c r="K588" s="382"/>
    </row>
    <row r="589" spans="1:12" x14ac:dyDescent="0.2">
      <c r="A589" s="241" t="s">
        <v>1</v>
      </c>
      <c r="B589" s="834"/>
      <c r="C589" s="690">
        <f>C586/C585*100-100</f>
        <v>3.3114035087719316</v>
      </c>
      <c r="D589" s="691">
        <f t="shared" ref="D589:I589" si="152">D586/D585*100-100</f>
        <v>14.01315789473685</v>
      </c>
      <c r="E589" s="691">
        <f t="shared" si="152"/>
        <v>3.7061403508771917</v>
      </c>
      <c r="F589" s="691">
        <f t="shared" si="152"/>
        <v>15.372807017543863</v>
      </c>
      <c r="G589" s="691">
        <f t="shared" si="152"/>
        <v>21.973684210526329</v>
      </c>
      <c r="H589" s="692">
        <f t="shared" si="152"/>
        <v>24.495614035087712</v>
      </c>
      <c r="I589" s="316">
        <f t="shared" si="152"/>
        <v>14.912280701754383</v>
      </c>
      <c r="J589" s="528"/>
    </row>
    <row r="590" spans="1:12" ht="13.5" thickBot="1" x14ac:dyDescent="0.25">
      <c r="A590" s="231" t="s">
        <v>27</v>
      </c>
      <c r="B590" s="833"/>
      <c r="C590" s="220">
        <f>C586-C573</f>
        <v>-248</v>
      </c>
      <c r="D590" s="220">
        <f t="shared" ref="D590:H590" si="153">D586-D573</f>
        <v>157</v>
      </c>
      <c r="E590" s="220">
        <f t="shared" si="153"/>
        <v>-360</v>
      </c>
      <c r="F590" s="220">
        <f t="shared" si="153"/>
        <v>170</v>
      </c>
      <c r="G590" s="220">
        <f t="shared" si="153"/>
        <v>270</v>
      </c>
      <c r="H590" s="220">
        <f t="shared" si="153"/>
        <v>116</v>
      </c>
      <c r="I590" s="288">
        <f>I586-I573</f>
        <v>57</v>
      </c>
      <c r="J590" s="265" t="s">
        <v>56</v>
      </c>
      <c r="K590" s="290">
        <f>I578-I591</f>
        <v>1</v>
      </c>
      <c r="L590" s="266">
        <f>K590/I578</f>
        <v>3.937007874015748E-3</v>
      </c>
    </row>
    <row r="591" spans="1:12" x14ac:dyDescent="0.2">
      <c r="A591" s="267" t="s">
        <v>51</v>
      </c>
      <c r="B591" s="835"/>
      <c r="C591" s="724">
        <v>47</v>
      </c>
      <c r="D591" s="725">
        <v>49</v>
      </c>
      <c r="E591" s="725">
        <v>9</v>
      </c>
      <c r="F591" s="725">
        <v>50</v>
      </c>
      <c r="G591" s="725">
        <v>49</v>
      </c>
      <c r="H591" s="726">
        <v>49</v>
      </c>
      <c r="I591" s="371">
        <f>SUM(C591:H591)</f>
        <v>253</v>
      </c>
      <c r="J591" s="200" t="s">
        <v>57</v>
      </c>
      <c r="K591" s="200">
        <v>148.84</v>
      </c>
    </row>
    <row r="592" spans="1:12" x14ac:dyDescent="0.2">
      <c r="A592" s="267" t="s">
        <v>28</v>
      </c>
      <c r="B592" s="835"/>
      <c r="C592" s="218">
        <v>151.5</v>
      </c>
      <c r="D592" s="269">
        <v>150.5</v>
      </c>
      <c r="E592" s="269">
        <v>152</v>
      </c>
      <c r="F592" s="269">
        <v>148.5</v>
      </c>
      <c r="G592" s="269">
        <v>147.5</v>
      </c>
      <c r="H592" s="219">
        <v>146.5</v>
      </c>
      <c r="I592" s="331"/>
      <c r="J592" s="200" t="s">
        <v>26</v>
      </c>
      <c r="K592" s="215">
        <f>K591-K578</f>
        <v>1.710000000000008</v>
      </c>
      <c r="L592" s="228"/>
    </row>
    <row r="593" spans="1:12" ht="13.5" thickBot="1" x14ac:dyDescent="0.25">
      <c r="A593" s="268" t="s">
        <v>26</v>
      </c>
      <c r="B593" s="836"/>
      <c r="C593" s="220">
        <f>(C592-C579)</f>
        <v>1</v>
      </c>
      <c r="D593" s="220">
        <f t="shared" ref="D593:H593" si="154">(D592-D579)</f>
        <v>0</v>
      </c>
      <c r="E593" s="220">
        <f t="shared" si="154"/>
        <v>1.5</v>
      </c>
      <c r="F593" s="220">
        <f t="shared" si="154"/>
        <v>1</v>
      </c>
      <c r="G593" s="220">
        <f t="shared" si="154"/>
        <v>0</v>
      </c>
      <c r="H593" s="220">
        <f t="shared" si="154"/>
        <v>1</v>
      </c>
      <c r="I593" s="333"/>
    </row>
    <row r="594" spans="1:12" x14ac:dyDescent="0.2">
      <c r="A594" s="229"/>
      <c r="B594" s="229"/>
      <c r="C594" s="215"/>
      <c r="D594" s="215"/>
      <c r="E594" s="215"/>
      <c r="F594" s="215"/>
      <c r="G594" s="215"/>
      <c r="H594" s="215"/>
    </row>
    <row r="595" spans="1:12" ht="13.5" thickBot="1" x14ac:dyDescent="0.25"/>
    <row r="596" spans="1:12" ht="13.5" thickBot="1" x14ac:dyDescent="0.25">
      <c r="A596" s="272" t="s">
        <v>261</v>
      </c>
      <c r="B596" s="230"/>
      <c r="C596" s="921" t="s">
        <v>50</v>
      </c>
      <c r="D596" s="919"/>
      <c r="E596" s="919"/>
      <c r="F596" s="919"/>
      <c r="G596" s="919"/>
      <c r="H596" s="920"/>
      <c r="I596" s="742" t="s">
        <v>0</v>
      </c>
      <c r="J596" s="213"/>
    </row>
    <row r="597" spans="1:12" x14ac:dyDescent="0.2">
      <c r="A597" s="231" t="s">
        <v>54</v>
      </c>
      <c r="B597" s="835"/>
      <c r="C597" s="273">
        <v>1</v>
      </c>
      <c r="D597" s="275">
        <v>2</v>
      </c>
      <c r="E597" s="275">
        <v>3</v>
      </c>
      <c r="F597" s="275">
        <v>4</v>
      </c>
      <c r="G597" s="275">
        <v>5</v>
      </c>
      <c r="H597" s="682">
        <v>6</v>
      </c>
      <c r="I597" s="745"/>
      <c r="J597" s="229"/>
      <c r="K597" s="277"/>
      <c r="L597" s="353"/>
    </row>
    <row r="598" spans="1:12" x14ac:dyDescent="0.2">
      <c r="A598" s="236" t="s">
        <v>3</v>
      </c>
      <c r="B598" s="831"/>
      <c r="C598" s="734">
        <v>4580</v>
      </c>
      <c r="D598" s="717">
        <v>4580</v>
      </c>
      <c r="E598" s="717">
        <v>4580</v>
      </c>
      <c r="F598" s="717">
        <v>4580</v>
      </c>
      <c r="G598" s="717">
        <v>4580</v>
      </c>
      <c r="H598" s="716">
        <v>4580</v>
      </c>
      <c r="I598" s="735">
        <v>4580</v>
      </c>
      <c r="K598" s="277"/>
      <c r="L598" s="353"/>
    </row>
    <row r="599" spans="1:12" x14ac:dyDescent="0.2">
      <c r="A599" s="241" t="s">
        <v>6</v>
      </c>
      <c r="B599" s="832"/>
      <c r="C599" s="242">
        <v>4786</v>
      </c>
      <c r="D599" s="243">
        <v>5164</v>
      </c>
      <c r="E599" s="243">
        <v>4648</v>
      </c>
      <c r="F599" s="243">
        <v>5292</v>
      </c>
      <c r="G599" s="243">
        <v>5299</v>
      </c>
      <c r="H599" s="244">
        <v>5517</v>
      </c>
      <c r="I599" s="318">
        <v>5170</v>
      </c>
      <c r="J599" s="406"/>
      <c r="K599" s="399"/>
      <c r="L599" s="399"/>
    </row>
    <row r="600" spans="1:12" x14ac:dyDescent="0.2">
      <c r="A600" s="231" t="s">
        <v>7</v>
      </c>
      <c r="B600" s="829"/>
      <c r="C600" s="245">
        <v>91.7</v>
      </c>
      <c r="D600" s="246">
        <v>100</v>
      </c>
      <c r="E600" s="246">
        <v>80</v>
      </c>
      <c r="F600" s="246">
        <v>100</v>
      </c>
      <c r="G600" s="246">
        <v>100</v>
      </c>
      <c r="H600" s="247">
        <v>91.7</v>
      </c>
      <c r="I600" s="283">
        <v>81.8</v>
      </c>
      <c r="J600" s="554"/>
      <c r="K600" s="399"/>
      <c r="L600" s="399"/>
    </row>
    <row r="601" spans="1:12" ht="13.5" thickBot="1" x14ac:dyDescent="0.25">
      <c r="A601" s="231" t="s">
        <v>8</v>
      </c>
      <c r="B601" s="833"/>
      <c r="C601" s="679">
        <v>4.5999999999999999E-2</v>
      </c>
      <c r="D601" s="680">
        <v>4.2000000000000003E-2</v>
      </c>
      <c r="E601" s="680">
        <v>8.7999999999999995E-2</v>
      </c>
      <c r="F601" s="680">
        <v>4.3999999999999997E-2</v>
      </c>
      <c r="G601" s="680">
        <v>4.7E-2</v>
      </c>
      <c r="H601" s="681">
        <v>6.3E-2</v>
      </c>
      <c r="I601" s="558">
        <v>7.2999999999999995E-2</v>
      </c>
      <c r="K601" s="382"/>
    </row>
    <row r="602" spans="1:12" x14ac:dyDescent="0.2">
      <c r="A602" s="241" t="s">
        <v>1</v>
      </c>
      <c r="B602" s="834"/>
      <c r="C602" s="690">
        <f t="shared" ref="C602:I602" si="155">C599/C598*100-100</f>
        <v>4.4978165938864549</v>
      </c>
      <c r="D602" s="691">
        <f t="shared" si="155"/>
        <v>12.751091703056773</v>
      </c>
      <c r="E602" s="691">
        <f t="shared" si="155"/>
        <v>1.4847161572052414</v>
      </c>
      <c r="F602" s="691">
        <f t="shared" si="155"/>
        <v>15.545851528384276</v>
      </c>
      <c r="G602" s="691">
        <f t="shared" si="155"/>
        <v>15.698689956331876</v>
      </c>
      <c r="H602" s="692">
        <f t="shared" si="155"/>
        <v>20.458515283842786</v>
      </c>
      <c r="I602" s="316">
        <f t="shared" si="155"/>
        <v>12.882096069868993</v>
      </c>
      <c r="J602" s="528"/>
    </row>
    <row r="603" spans="1:12" ht="13.5" thickBot="1" x14ac:dyDescent="0.25">
      <c r="A603" s="231" t="s">
        <v>27</v>
      </c>
      <c r="B603" s="833"/>
      <c r="C603" s="257">
        <f t="shared" ref="C603:I603" si="156">C599-C586</f>
        <v>75</v>
      </c>
      <c r="D603" s="257">
        <f t="shared" si="156"/>
        <v>-35</v>
      </c>
      <c r="E603" s="257">
        <f t="shared" si="156"/>
        <v>-81</v>
      </c>
      <c r="F603" s="257">
        <f t="shared" si="156"/>
        <v>31</v>
      </c>
      <c r="G603" s="257">
        <f t="shared" si="156"/>
        <v>-263</v>
      </c>
      <c r="H603" s="257">
        <f t="shared" si="156"/>
        <v>-160</v>
      </c>
      <c r="I603" s="288">
        <f t="shared" si="156"/>
        <v>-70</v>
      </c>
      <c r="J603" s="265" t="s">
        <v>56</v>
      </c>
      <c r="K603" s="290">
        <f>I591-I604</f>
        <v>35</v>
      </c>
      <c r="L603" s="266">
        <f>K603/I591</f>
        <v>0.13833992094861661</v>
      </c>
    </row>
    <row r="604" spans="1:12" x14ac:dyDescent="0.2">
      <c r="A604" s="267" t="s">
        <v>51</v>
      </c>
      <c r="B604" s="835"/>
      <c r="C604" s="719">
        <v>40</v>
      </c>
      <c r="D604" s="720">
        <v>41</v>
      </c>
      <c r="E604" s="720">
        <v>10</v>
      </c>
      <c r="F604" s="720">
        <v>42</v>
      </c>
      <c r="G604" s="720">
        <v>42</v>
      </c>
      <c r="H604" s="721">
        <v>43</v>
      </c>
      <c r="I604" s="371">
        <f>SUM(C604:H604)</f>
        <v>218</v>
      </c>
      <c r="J604" s="200" t="s">
        <v>57</v>
      </c>
      <c r="K604" s="200">
        <v>149.6</v>
      </c>
    </row>
    <row r="605" spans="1:12" x14ac:dyDescent="0.2">
      <c r="A605" s="267" t="s">
        <v>28</v>
      </c>
      <c r="B605" s="835"/>
      <c r="C605" s="218">
        <v>151.5</v>
      </c>
      <c r="D605" s="269">
        <v>150.5</v>
      </c>
      <c r="E605" s="269">
        <v>152</v>
      </c>
      <c r="F605" s="269">
        <v>148.5</v>
      </c>
      <c r="G605" s="269">
        <v>147.5</v>
      </c>
      <c r="H605" s="219">
        <v>146.5</v>
      </c>
      <c r="I605" s="331">
        <v>149.00398406374498</v>
      </c>
      <c r="J605" s="200" t="s">
        <v>26</v>
      </c>
      <c r="K605" s="215">
        <f>K604-K591</f>
        <v>0.75999999999999091</v>
      </c>
      <c r="L605" s="228"/>
    </row>
    <row r="606" spans="1:12" ht="13.5" thickBot="1" x14ac:dyDescent="0.25">
      <c r="A606" s="268" t="s">
        <v>26</v>
      </c>
      <c r="B606" s="836"/>
      <c r="C606" s="220">
        <f t="shared" ref="C606:H606" si="157">(C605-C592)</f>
        <v>0</v>
      </c>
      <c r="D606" s="221">
        <f t="shared" si="157"/>
        <v>0</v>
      </c>
      <c r="E606" s="221">
        <f t="shared" si="157"/>
        <v>0</v>
      </c>
      <c r="F606" s="221">
        <f t="shared" si="157"/>
        <v>0</v>
      </c>
      <c r="G606" s="221">
        <f t="shared" si="157"/>
        <v>0</v>
      </c>
      <c r="H606" s="226">
        <f t="shared" si="157"/>
        <v>0</v>
      </c>
      <c r="I606" s="333"/>
    </row>
    <row r="608" spans="1:12" ht="13.5" thickBot="1" x14ac:dyDescent="0.25"/>
    <row r="609" spans="1:12" ht="13.5" thickBot="1" x14ac:dyDescent="0.25">
      <c r="A609" s="272" t="s">
        <v>262</v>
      </c>
      <c r="B609" s="230"/>
      <c r="C609" s="921" t="s">
        <v>50</v>
      </c>
      <c r="D609" s="919"/>
      <c r="E609" s="919"/>
      <c r="F609" s="919"/>
      <c r="G609" s="919"/>
      <c r="H609" s="920"/>
      <c r="I609" s="742" t="s">
        <v>0</v>
      </c>
      <c r="J609" s="213"/>
    </row>
    <row r="610" spans="1:12" x14ac:dyDescent="0.2">
      <c r="A610" s="231" t="s">
        <v>54</v>
      </c>
      <c r="B610" s="835"/>
      <c r="C610" s="273">
        <v>1</v>
      </c>
      <c r="D610" s="275">
        <v>2</v>
      </c>
      <c r="E610" s="275">
        <v>3</v>
      </c>
      <c r="F610" s="275">
        <v>4</v>
      </c>
      <c r="G610" s="275">
        <v>5</v>
      </c>
      <c r="H610" s="682">
        <v>6</v>
      </c>
      <c r="I610" s="743"/>
      <c r="J610" s="229"/>
      <c r="K610" s="277"/>
      <c r="L610" s="353"/>
    </row>
    <row r="611" spans="1:12" x14ac:dyDescent="0.2">
      <c r="A611" s="236" t="s">
        <v>3</v>
      </c>
      <c r="B611" s="827"/>
      <c r="C611" s="748">
        <v>4600</v>
      </c>
      <c r="D611" s="748">
        <v>4600</v>
      </c>
      <c r="E611" s="748">
        <v>4600</v>
      </c>
      <c r="F611" s="748">
        <v>4600</v>
      </c>
      <c r="G611" s="748">
        <v>4600</v>
      </c>
      <c r="H611" s="748">
        <v>4600</v>
      </c>
      <c r="I611" s="748">
        <v>4600</v>
      </c>
      <c r="K611" s="277"/>
      <c r="L611" s="353"/>
    </row>
    <row r="612" spans="1:12" x14ac:dyDescent="0.2">
      <c r="A612" s="241" t="s">
        <v>6</v>
      </c>
      <c r="B612" s="832"/>
      <c r="C612" s="242">
        <v>4905</v>
      </c>
      <c r="D612" s="243">
        <v>5041</v>
      </c>
      <c r="E612" s="243">
        <v>4450</v>
      </c>
      <c r="F612" s="243">
        <v>5303</v>
      </c>
      <c r="G612" s="243">
        <v>5397</v>
      </c>
      <c r="H612" s="244">
        <v>5629</v>
      </c>
      <c r="I612" s="318">
        <v>5182</v>
      </c>
      <c r="J612" s="406"/>
      <c r="K612" s="399"/>
      <c r="L612" s="399"/>
    </row>
    <row r="613" spans="1:12" x14ac:dyDescent="0.2">
      <c r="A613" s="231" t="s">
        <v>7</v>
      </c>
      <c r="B613" s="829"/>
      <c r="C613" s="245">
        <v>100</v>
      </c>
      <c r="D613" s="246">
        <v>100</v>
      </c>
      <c r="E613" s="246">
        <v>40</v>
      </c>
      <c r="F613" s="246">
        <v>100</v>
      </c>
      <c r="G613" s="246">
        <v>80</v>
      </c>
      <c r="H613" s="247">
        <v>90</v>
      </c>
      <c r="I613" s="283">
        <v>81.8</v>
      </c>
      <c r="J613" s="554"/>
      <c r="K613" s="399"/>
      <c r="L613" s="399"/>
    </row>
    <row r="614" spans="1:12" ht="13.5" thickBot="1" x14ac:dyDescent="0.25">
      <c r="A614" s="231" t="s">
        <v>8</v>
      </c>
      <c r="B614" s="833"/>
      <c r="C614" s="679">
        <v>3.2000000000000001E-2</v>
      </c>
      <c r="D614" s="680">
        <v>4.4999999999999998E-2</v>
      </c>
      <c r="E614" s="680">
        <v>0.13</v>
      </c>
      <c r="F614" s="680">
        <v>2.9000000000000001E-2</v>
      </c>
      <c r="G614" s="680">
        <v>6.2E-2</v>
      </c>
      <c r="H614" s="681">
        <v>6.2E-2</v>
      </c>
      <c r="I614" s="558">
        <v>8.5000000000000006E-2</v>
      </c>
      <c r="K614" s="382"/>
    </row>
    <row r="615" spans="1:12" x14ac:dyDescent="0.2">
      <c r="A615" s="241" t="s">
        <v>1</v>
      </c>
      <c r="B615" s="834"/>
      <c r="C615" s="690">
        <f>C612/C611*100-100</f>
        <v>6.6304347826087024</v>
      </c>
      <c r="D615" s="691">
        <f t="shared" ref="D615:I615" si="158">D612/D611*100-100</f>
        <v>9.5869565217391255</v>
      </c>
      <c r="E615" s="691">
        <f t="shared" si="158"/>
        <v>-3.2608695652173907</v>
      </c>
      <c r="F615" s="691">
        <f t="shared" si="158"/>
        <v>15.282608695652172</v>
      </c>
      <c r="G615" s="691">
        <f t="shared" si="158"/>
        <v>17.326086956521735</v>
      </c>
      <c r="H615" s="692">
        <f t="shared" si="158"/>
        <v>22.369565217391312</v>
      </c>
      <c r="I615" s="316">
        <f t="shared" si="158"/>
        <v>12.65217391304347</v>
      </c>
      <c r="J615" s="528"/>
    </row>
    <row r="616" spans="1:12" ht="13.5" thickBot="1" x14ac:dyDescent="0.25">
      <c r="A616" s="231" t="s">
        <v>27</v>
      </c>
      <c r="B616" s="833"/>
      <c r="C616" s="257">
        <f>C612-C599</f>
        <v>119</v>
      </c>
      <c r="D616" s="257">
        <f t="shared" ref="D616:I616" si="159">D612-D599</f>
        <v>-123</v>
      </c>
      <c r="E616" s="257">
        <f t="shared" si="159"/>
        <v>-198</v>
      </c>
      <c r="F616" s="257">
        <f t="shared" si="159"/>
        <v>11</v>
      </c>
      <c r="G616" s="257">
        <f t="shared" si="159"/>
        <v>98</v>
      </c>
      <c r="H616" s="257">
        <f t="shared" si="159"/>
        <v>112</v>
      </c>
      <c r="I616" s="288">
        <f t="shared" si="159"/>
        <v>12</v>
      </c>
      <c r="J616" s="265" t="s">
        <v>56</v>
      </c>
      <c r="K616" s="290">
        <f>I604-I617</f>
        <v>0</v>
      </c>
      <c r="L616" s="266">
        <f>K616/I603</f>
        <v>0</v>
      </c>
    </row>
    <row r="617" spans="1:12" x14ac:dyDescent="0.2">
      <c r="A617" s="267" t="s">
        <v>51</v>
      </c>
      <c r="B617" s="835"/>
      <c r="C617" s="719">
        <v>40</v>
      </c>
      <c r="D617" s="720">
        <v>41</v>
      </c>
      <c r="E617" s="720">
        <v>10</v>
      </c>
      <c r="F617" s="720">
        <v>42</v>
      </c>
      <c r="G617" s="720">
        <v>42</v>
      </c>
      <c r="H617" s="721">
        <v>43</v>
      </c>
      <c r="I617" s="371">
        <f>SUM(C617:H617)</f>
        <v>218</v>
      </c>
      <c r="J617" s="200" t="s">
        <v>57</v>
      </c>
      <c r="K617" s="200">
        <v>149.02000000000001</v>
      </c>
    </row>
    <row r="618" spans="1:12" x14ac:dyDescent="0.2">
      <c r="A618" s="267" t="s">
        <v>28</v>
      </c>
      <c r="B618" s="835"/>
      <c r="C618" s="218">
        <v>151.5</v>
      </c>
      <c r="D618" s="269">
        <v>150.5</v>
      </c>
      <c r="E618" s="269">
        <v>152</v>
      </c>
      <c r="F618" s="269">
        <v>148.5</v>
      </c>
      <c r="G618" s="269">
        <v>147.5</v>
      </c>
      <c r="H618" s="219">
        <v>146.5</v>
      </c>
      <c r="I618" s="331"/>
      <c r="J618" s="200" t="s">
        <v>26</v>
      </c>
      <c r="K618" s="215">
        <f>K617-K604</f>
        <v>-0.57999999999998408</v>
      </c>
      <c r="L618" s="228"/>
    </row>
    <row r="619" spans="1:12" ht="13.5" thickBot="1" x14ac:dyDescent="0.25">
      <c r="A619" s="268" t="s">
        <v>26</v>
      </c>
      <c r="B619" s="836"/>
      <c r="C619" s="220">
        <f>(C618-C605)</f>
        <v>0</v>
      </c>
      <c r="D619" s="221">
        <f t="shared" ref="D619:H619" si="160">(D618-D605)</f>
        <v>0</v>
      </c>
      <c r="E619" s="221">
        <f t="shared" si="160"/>
        <v>0</v>
      </c>
      <c r="F619" s="221">
        <f t="shared" si="160"/>
        <v>0</v>
      </c>
      <c r="G619" s="221">
        <f t="shared" si="160"/>
        <v>0</v>
      </c>
      <c r="H619" s="226">
        <f t="shared" si="160"/>
        <v>0</v>
      </c>
      <c r="I619" s="333"/>
    </row>
    <row r="621" spans="1:12" ht="13.5" thickBot="1" x14ac:dyDescent="0.25"/>
    <row r="622" spans="1:12" ht="13.5" thickBot="1" x14ac:dyDescent="0.25">
      <c r="A622" s="272" t="s">
        <v>263</v>
      </c>
      <c r="B622" s="230"/>
      <c r="C622" s="921" t="s">
        <v>50</v>
      </c>
      <c r="D622" s="919"/>
      <c r="E622" s="919"/>
      <c r="F622" s="919"/>
      <c r="G622" s="919"/>
      <c r="H622" s="920"/>
      <c r="I622" s="742" t="s">
        <v>0</v>
      </c>
      <c r="J622" s="213"/>
    </row>
    <row r="623" spans="1:12" x14ac:dyDescent="0.2">
      <c r="A623" s="231" t="s">
        <v>54</v>
      </c>
      <c r="B623" s="835"/>
      <c r="C623" s="273">
        <v>1</v>
      </c>
      <c r="D623" s="275">
        <v>2</v>
      </c>
      <c r="E623" s="275">
        <v>3</v>
      </c>
      <c r="F623" s="275">
        <v>4</v>
      </c>
      <c r="G623" s="275">
        <v>5</v>
      </c>
      <c r="H623" s="682">
        <v>6</v>
      </c>
      <c r="I623" s="743"/>
      <c r="J623" s="229"/>
      <c r="K623" s="277"/>
      <c r="L623" s="353"/>
    </row>
    <row r="624" spans="1:12" x14ac:dyDescent="0.2">
      <c r="A624" s="236" t="s">
        <v>3</v>
      </c>
      <c r="B624" s="827"/>
      <c r="C624" s="748">
        <v>4620</v>
      </c>
      <c r="D624" s="748">
        <v>4620</v>
      </c>
      <c r="E624" s="748">
        <v>4620</v>
      </c>
      <c r="F624" s="748">
        <v>4620</v>
      </c>
      <c r="G624" s="748">
        <v>4620</v>
      </c>
      <c r="H624" s="748">
        <v>4620</v>
      </c>
      <c r="I624" s="748">
        <v>4620</v>
      </c>
      <c r="K624" s="277"/>
      <c r="L624" s="353"/>
    </row>
    <row r="625" spans="1:12" x14ac:dyDescent="0.2">
      <c r="A625" s="241" t="s">
        <v>6</v>
      </c>
      <c r="B625" s="832"/>
      <c r="C625" s="242">
        <v>4911</v>
      </c>
      <c r="D625" s="243">
        <v>5011</v>
      </c>
      <c r="E625" s="243">
        <v>4539</v>
      </c>
      <c r="F625" s="243">
        <v>5239</v>
      </c>
      <c r="G625" s="243">
        <v>5251</v>
      </c>
      <c r="H625" s="244">
        <v>5505</v>
      </c>
      <c r="I625" s="318">
        <v>5143</v>
      </c>
      <c r="J625" s="406"/>
      <c r="K625" s="399"/>
      <c r="L625" s="399"/>
    </row>
    <row r="626" spans="1:12" x14ac:dyDescent="0.2">
      <c r="A626" s="231" t="s">
        <v>7</v>
      </c>
      <c r="B626" s="829"/>
      <c r="C626" s="245">
        <v>100</v>
      </c>
      <c r="D626" s="246">
        <v>100</v>
      </c>
      <c r="E626" s="246">
        <v>100</v>
      </c>
      <c r="F626" s="246">
        <v>91.7</v>
      </c>
      <c r="G626" s="246">
        <v>75</v>
      </c>
      <c r="H626" s="247">
        <v>83.3</v>
      </c>
      <c r="I626" s="283">
        <v>82.8</v>
      </c>
      <c r="J626" s="554"/>
      <c r="K626" s="399"/>
      <c r="L626" s="399"/>
    </row>
    <row r="627" spans="1:12" ht="13.5" thickBot="1" x14ac:dyDescent="0.25">
      <c r="A627" s="231" t="s">
        <v>8</v>
      </c>
      <c r="B627" s="833"/>
      <c r="C627" s="679">
        <v>4.1000000000000002E-2</v>
      </c>
      <c r="D627" s="680">
        <v>4.9000000000000002E-2</v>
      </c>
      <c r="E627" s="680">
        <v>4.9000000000000002E-2</v>
      </c>
      <c r="F627" s="680">
        <v>6.7000000000000004E-2</v>
      </c>
      <c r="G627" s="680">
        <v>9.2999999999999999E-2</v>
      </c>
      <c r="H627" s="681">
        <v>7.0999999999999994E-2</v>
      </c>
      <c r="I627" s="558">
        <v>8.2000000000000003E-2</v>
      </c>
      <c r="K627" s="382"/>
    </row>
    <row r="628" spans="1:12" x14ac:dyDescent="0.2">
      <c r="A628" s="241" t="s">
        <v>1</v>
      </c>
      <c r="B628" s="834"/>
      <c r="C628" s="690">
        <f>C625/C624*100-100</f>
        <v>6.2987012987012889</v>
      </c>
      <c r="D628" s="691">
        <f t="shared" ref="D628:I628" si="161">D625/D624*100-100</f>
        <v>8.4632034632034561</v>
      </c>
      <c r="E628" s="691">
        <f t="shared" si="161"/>
        <v>-1.7532467532467564</v>
      </c>
      <c r="F628" s="691">
        <f t="shared" si="161"/>
        <v>13.398268398268414</v>
      </c>
      <c r="G628" s="691">
        <f t="shared" si="161"/>
        <v>13.658008658008654</v>
      </c>
      <c r="H628" s="692">
        <f t="shared" si="161"/>
        <v>19.15584415584415</v>
      </c>
      <c r="I628" s="316">
        <f t="shared" si="161"/>
        <v>11.320346320346331</v>
      </c>
      <c r="J628" s="528"/>
    </row>
    <row r="629" spans="1:12" ht="13.5" thickBot="1" x14ac:dyDescent="0.25">
      <c r="A629" s="231" t="s">
        <v>27</v>
      </c>
      <c r="B629" s="833"/>
      <c r="C629" s="257">
        <f>C625-C612</f>
        <v>6</v>
      </c>
      <c r="D629" s="257">
        <f t="shared" ref="D629:I629" si="162">D625-D612</f>
        <v>-30</v>
      </c>
      <c r="E629" s="257">
        <f t="shared" si="162"/>
        <v>89</v>
      </c>
      <c r="F629" s="257">
        <f t="shared" si="162"/>
        <v>-64</v>
      </c>
      <c r="G629" s="257">
        <f t="shared" si="162"/>
        <v>-146</v>
      </c>
      <c r="H629" s="257">
        <f t="shared" si="162"/>
        <v>-124</v>
      </c>
      <c r="I629" s="288">
        <f t="shared" si="162"/>
        <v>-39</v>
      </c>
      <c r="J629" s="265" t="s">
        <v>56</v>
      </c>
      <c r="K629" s="290">
        <f>I617-I630</f>
        <v>1</v>
      </c>
      <c r="L629" s="266">
        <f>K629/I616</f>
        <v>8.3333333333333329E-2</v>
      </c>
    </row>
    <row r="630" spans="1:12" x14ac:dyDescent="0.2">
      <c r="A630" s="267" t="s">
        <v>51</v>
      </c>
      <c r="B630" s="835"/>
      <c r="C630" s="719">
        <v>39</v>
      </c>
      <c r="D630" s="720">
        <v>41</v>
      </c>
      <c r="E630" s="720">
        <v>10</v>
      </c>
      <c r="F630" s="720">
        <v>42</v>
      </c>
      <c r="G630" s="720">
        <v>42</v>
      </c>
      <c r="H630" s="721">
        <v>43</v>
      </c>
      <c r="I630" s="371">
        <f>SUM(C630:H630)</f>
        <v>217</v>
      </c>
      <c r="J630" s="200" t="s">
        <v>57</v>
      </c>
      <c r="K630" s="200">
        <v>149.05000000000001</v>
      </c>
    </row>
    <row r="631" spans="1:12" x14ac:dyDescent="0.2">
      <c r="A631" s="267" t="s">
        <v>28</v>
      </c>
      <c r="B631" s="835"/>
      <c r="C631" s="218">
        <v>152.5</v>
      </c>
      <c r="D631" s="269">
        <v>151.5</v>
      </c>
      <c r="E631" s="269">
        <v>153</v>
      </c>
      <c r="F631" s="269">
        <v>149.5</v>
      </c>
      <c r="G631" s="269">
        <v>148.5</v>
      </c>
      <c r="H631" s="219">
        <v>147.5</v>
      </c>
      <c r="I631" s="331"/>
      <c r="J631" s="200" t="s">
        <v>26</v>
      </c>
      <c r="K631" s="265">
        <f>K630-K617</f>
        <v>3.0000000000001137E-2</v>
      </c>
      <c r="L631" s="228"/>
    </row>
    <row r="632" spans="1:12" ht="13.5" thickBot="1" x14ac:dyDescent="0.25">
      <c r="A632" s="268" t="s">
        <v>26</v>
      </c>
      <c r="B632" s="836"/>
      <c r="C632" s="220">
        <f>(C631-C618)</f>
        <v>1</v>
      </c>
      <c r="D632" s="221">
        <f t="shared" ref="D632:H632" si="163">(D631-D618)</f>
        <v>1</v>
      </c>
      <c r="E632" s="221">
        <f t="shared" si="163"/>
        <v>1</v>
      </c>
      <c r="F632" s="221">
        <f t="shared" si="163"/>
        <v>1</v>
      </c>
      <c r="G632" s="221">
        <f t="shared" si="163"/>
        <v>1</v>
      </c>
      <c r="H632" s="226">
        <f t="shared" si="163"/>
        <v>1</v>
      </c>
      <c r="I632" s="333"/>
    </row>
    <row r="634" spans="1:12" ht="13.5" thickBot="1" x14ac:dyDescent="0.25"/>
    <row r="635" spans="1:12" ht="13.5" thickBot="1" x14ac:dyDescent="0.25">
      <c r="A635" s="272" t="s">
        <v>264</v>
      </c>
      <c r="B635" s="230"/>
      <c r="C635" s="921" t="s">
        <v>50</v>
      </c>
      <c r="D635" s="919"/>
      <c r="E635" s="919"/>
      <c r="F635" s="919"/>
      <c r="G635" s="919"/>
      <c r="H635" s="920"/>
      <c r="I635" s="742" t="s">
        <v>0</v>
      </c>
      <c r="J635" s="213"/>
    </row>
    <row r="636" spans="1:12" x14ac:dyDescent="0.2">
      <c r="A636" s="231" t="s">
        <v>54</v>
      </c>
      <c r="B636" s="835"/>
      <c r="C636" s="273">
        <v>1</v>
      </c>
      <c r="D636" s="275">
        <v>2</v>
      </c>
      <c r="E636" s="275">
        <v>3</v>
      </c>
      <c r="F636" s="275">
        <v>4</v>
      </c>
      <c r="G636" s="275">
        <v>5</v>
      </c>
      <c r="H636" s="682">
        <v>6</v>
      </c>
      <c r="I636" s="743"/>
      <c r="J636" s="229"/>
      <c r="K636" s="277"/>
      <c r="L636" s="353"/>
    </row>
    <row r="637" spans="1:12" x14ac:dyDescent="0.2">
      <c r="A637" s="236" t="s">
        <v>3</v>
      </c>
      <c r="B637" s="827"/>
      <c r="C637" s="748">
        <v>4640</v>
      </c>
      <c r="D637" s="748">
        <v>4640</v>
      </c>
      <c r="E637" s="748">
        <v>4640</v>
      </c>
      <c r="F637" s="748">
        <v>4640</v>
      </c>
      <c r="G637" s="748">
        <v>4640</v>
      </c>
      <c r="H637" s="748">
        <v>4640</v>
      </c>
      <c r="I637" s="748">
        <v>4640</v>
      </c>
      <c r="J637" s="200">
        <f>I637-I624</f>
        <v>20</v>
      </c>
      <c r="K637" s="277"/>
      <c r="L637" s="353"/>
    </row>
    <row r="638" spans="1:12" x14ac:dyDescent="0.2">
      <c r="A638" s="241" t="s">
        <v>6</v>
      </c>
      <c r="B638" s="832"/>
      <c r="C638" s="242">
        <v>5005</v>
      </c>
      <c r="D638" s="243">
        <v>4912</v>
      </c>
      <c r="E638" s="243">
        <v>4729</v>
      </c>
      <c r="F638" s="243">
        <v>5177</v>
      </c>
      <c r="G638" s="243">
        <v>5386</v>
      </c>
      <c r="H638" s="244">
        <v>5428</v>
      </c>
      <c r="I638" s="318">
        <v>5152</v>
      </c>
      <c r="J638" s="406"/>
      <c r="K638" s="399"/>
      <c r="L638" s="399"/>
    </row>
    <row r="639" spans="1:12" x14ac:dyDescent="0.2">
      <c r="A639" s="231" t="s">
        <v>7</v>
      </c>
      <c r="B639" s="829"/>
      <c r="C639" s="245">
        <v>90</v>
      </c>
      <c r="D639" s="246">
        <v>90</v>
      </c>
      <c r="E639" s="246">
        <v>100</v>
      </c>
      <c r="F639" s="246">
        <v>70</v>
      </c>
      <c r="G639" s="246">
        <v>81.8</v>
      </c>
      <c r="H639" s="247">
        <v>90</v>
      </c>
      <c r="I639" s="283">
        <v>76.400000000000006</v>
      </c>
      <c r="J639" s="554"/>
      <c r="K639" s="399"/>
      <c r="L639" s="399"/>
    </row>
    <row r="640" spans="1:12" ht="13.5" thickBot="1" x14ac:dyDescent="0.25">
      <c r="A640" s="231" t="s">
        <v>8</v>
      </c>
      <c r="B640" s="833"/>
      <c r="C640" s="679">
        <v>6.4000000000000001E-2</v>
      </c>
      <c r="D640" s="680">
        <v>5.8999999999999997E-2</v>
      </c>
      <c r="E640" s="680">
        <v>8.1000000000000003E-2</v>
      </c>
      <c r="F640" s="680">
        <v>9.0999999999999998E-2</v>
      </c>
      <c r="G640" s="680">
        <v>8.1000000000000003E-2</v>
      </c>
      <c r="H640" s="681">
        <v>5.2999999999999999E-2</v>
      </c>
      <c r="I640" s="558">
        <v>8.2000000000000003E-2</v>
      </c>
      <c r="K640" s="382"/>
    </row>
    <row r="641" spans="1:12" x14ac:dyDescent="0.2">
      <c r="A641" s="241" t="s">
        <v>1</v>
      </c>
      <c r="B641" s="834"/>
      <c r="C641" s="690">
        <f>C638/C637*100-100</f>
        <v>7.8663793103448114</v>
      </c>
      <c r="D641" s="691">
        <f t="shared" ref="D641:I641" si="164">D638/D637*100-100</f>
        <v>5.8620689655172384</v>
      </c>
      <c r="E641" s="691">
        <f t="shared" si="164"/>
        <v>1.9181034482758577</v>
      </c>
      <c r="F641" s="691">
        <f t="shared" si="164"/>
        <v>11.573275862068954</v>
      </c>
      <c r="G641" s="691">
        <f t="shared" si="164"/>
        <v>16.077586206896541</v>
      </c>
      <c r="H641" s="692">
        <f t="shared" si="164"/>
        <v>16.982758620689651</v>
      </c>
      <c r="I641" s="316">
        <f t="shared" si="164"/>
        <v>11.034482758620683</v>
      </c>
      <c r="J641" s="528"/>
    </row>
    <row r="642" spans="1:12" ht="13.5" thickBot="1" x14ac:dyDescent="0.25">
      <c r="A642" s="231" t="s">
        <v>27</v>
      </c>
      <c r="B642" s="833"/>
      <c r="C642" s="257">
        <f>C638-C625</f>
        <v>94</v>
      </c>
      <c r="D642" s="257">
        <f t="shared" ref="D642:H642" si="165">D638-D625</f>
        <v>-99</v>
      </c>
      <c r="E642" s="257">
        <f t="shared" si="165"/>
        <v>190</v>
      </c>
      <c r="F642" s="257">
        <f t="shared" si="165"/>
        <v>-62</v>
      </c>
      <c r="G642" s="257">
        <f t="shared" si="165"/>
        <v>135</v>
      </c>
      <c r="H642" s="257">
        <f t="shared" si="165"/>
        <v>-77</v>
      </c>
      <c r="I642" s="288">
        <f>I638-I625</f>
        <v>9</v>
      </c>
      <c r="J642" s="265" t="s">
        <v>56</v>
      </c>
      <c r="K642" s="290">
        <f>I630-I643</f>
        <v>1</v>
      </c>
      <c r="L642" s="266">
        <f>K642/I630</f>
        <v>4.608294930875576E-3</v>
      </c>
    </row>
    <row r="643" spans="1:12" x14ac:dyDescent="0.2">
      <c r="A643" s="267" t="s">
        <v>51</v>
      </c>
      <c r="B643" s="835"/>
      <c r="C643" s="719">
        <v>39</v>
      </c>
      <c r="D643" s="720">
        <v>41</v>
      </c>
      <c r="E643" s="720">
        <v>9</v>
      </c>
      <c r="F643" s="720">
        <v>42</v>
      </c>
      <c r="G643" s="720">
        <v>42</v>
      </c>
      <c r="H643" s="721">
        <v>43</v>
      </c>
      <c r="I643" s="371">
        <f>SUM(C643:H643)</f>
        <v>216</v>
      </c>
      <c r="J643" s="200" t="s">
        <v>57</v>
      </c>
      <c r="K643" s="200">
        <v>150.72999999999999</v>
      </c>
    </row>
    <row r="644" spans="1:12" x14ac:dyDescent="0.2">
      <c r="A644" s="267" t="s">
        <v>28</v>
      </c>
      <c r="B644" s="835"/>
      <c r="C644" s="218">
        <v>152.5</v>
      </c>
      <c r="D644" s="269">
        <v>151.5</v>
      </c>
      <c r="E644" s="269">
        <v>153</v>
      </c>
      <c r="F644" s="269">
        <v>149.5</v>
      </c>
      <c r="G644" s="269">
        <v>148.5</v>
      </c>
      <c r="H644" s="219">
        <v>147.5</v>
      </c>
      <c r="I644" s="331"/>
      <c r="J644" s="200" t="s">
        <v>26</v>
      </c>
      <c r="K644" s="265">
        <f>K643-K630</f>
        <v>1.6799999999999784</v>
      </c>
      <c r="L644" s="228"/>
    </row>
    <row r="645" spans="1:12" ht="13.5" thickBot="1" x14ac:dyDescent="0.25">
      <c r="A645" s="268" t="s">
        <v>26</v>
      </c>
      <c r="B645" s="836"/>
      <c r="C645" s="220">
        <f>(C644-C631)</f>
        <v>0</v>
      </c>
      <c r="D645" s="221">
        <f t="shared" ref="D645:H645" si="166">(D644-D631)</f>
        <v>0</v>
      </c>
      <c r="E645" s="221">
        <f t="shared" si="166"/>
        <v>0</v>
      </c>
      <c r="F645" s="221">
        <f t="shared" si="166"/>
        <v>0</v>
      </c>
      <c r="G645" s="221">
        <f t="shared" si="166"/>
        <v>0</v>
      </c>
      <c r="H645" s="226">
        <f t="shared" si="166"/>
        <v>0</v>
      </c>
      <c r="I645" s="333"/>
    </row>
    <row r="646" spans="1:12" ht="13.5" thickBot="1" x14ac:dyDescent="0.25"/>
    <row r="647" spans="1:12" ht="13.5" thickBot="1" x14ac:dyDescent="0.25">
      <c r="A647" s="780">
        <v>45777</v>
      </c>
      <c r="B647" s="828"/>
    </row>
    <row r="648" spans="1:12" ht="13.5" thickBot="1" x14ac:dyDescent="0.25">
      <c r="A648" s="272" t="s">
        <v>265</v>
      </c>
      <c r="B648" s="230"/>
      <c r="C648" s="934" t="s">
        <v>50</v>
      </c>
      <c r="D648" s="935"/>
      <c r="E648" s="935"/>
      <c r="F648" s="935"/>
      <c r="G648" s="935"/>
      <c r="H648" s="936"/>
      <c r="I648" s="742" t="s">
        <v>0</v>
      </c>
      <c r="J648" s="213"/>
    </row>
    <row r="649" spans="1:12" x14ac:dyDescent="0.2">
      <c r="A649" s="231" t="s">
        <v>54</v>
      </c>
      <c r="B649" s="830"/>
      <c r="C649" s="356">
        <v>1</v>
      </c>
      <c r="D649" s="357">
        <v>2</v>
      </c>
      <c r="E649" s="357">
        <v>3</v>
      </c>
      <c r="F649" s="357">
        <v>4</v>
      </c>
      <c r="G649" s="357">
        <v>5</v>
      </c>
      <c r="H649" s="362">
        <v>6</v>
      </c>
      <c r="I649" s="751"/>
      <c r="J649" s="229"/>
      <c r="K649" s="277"/>
      <c r="L649" s="353"/>
    </row>
    <row r="650" spans="1:12" x14ac:dyDescent="0.2">
      <c r="A650" s="236" t="s">
        <v>3</v>
      </c>
      <c r="B650" s="831"/>
      <c r="C650" s="753">
        <v>4660</v>
      </c>
      <c r="D650" s="748">
        <v>4660</v>
      </c>
      <c r="E650" s="748">
        <v>4660</v>
      </c>
      <c r="F650" s="748">
        <v>4660</v>
      </c>
      <c r="G650" s="748">
        <v>4660</v>
      </c>
      <c r="H650" s="754">
        <v>4660</v>
      </c>
      <c r="I650" s="752">
        <v>4660</v>
      </c>
      <c r="J650" s="200">
        <f>I650-I637</f>
        <v>20</v>
      </c>
      <c r="K650" s="277"/>
      <c r="L650" s="353"/>
    </row>
    <row r="651" spans="1:12" x14ac:dyDescent="0.2">
      <c r="A651" s="241" t="s">
        <v>6</v>
      </c>
      <c r="B651" s="832"/>
      <c r="C651" s="242">
        <v>4952</v>
      </c>
      <c r="D651" s="243">
        <v>5080</v>
      </c>
      <c r="E651" s="243">
        <v>4644</v>
      </c>
      <c r="F651" s="243">
        <v>5347</v>
      </c>
      <c r="G651" s="243">
        <v>5345</v>
      </c>
      <c r="H651" s="244">
        <v>5233</v>
      </c>
      <c r="I651" s="366">
        <v>5157</v>
      </c>
      <c r="J651" s="406"/>
      <c r="K651" s="399"/>
      <c r="L651" s="399"/>
    </row>
    <row r="652" spans="1:12" x14ac:dyDescent="0.2">
      <c r="A652" s="231" t="s">
        <v>7</v>
      </c>
      <c r="B652" s="829"/>
      <c r="C652" s="245">
        <v>91.7</v>
      </c>
      <c r="D652" s="246">
        <v>100</v>
      </c>
      <c r="E652" s="246">
        <v>50</v>
      </c>
      <c r="F652" s="246">
        <v>75</v>
      </c>
      <c r="G652" s="246">
        <v>91.7</v>
      </c>
      <c r="H652" s="247">
        <v>100</v>
      </c>
      <c r="I652" s="367">
        <v>87.5</v>
      </c>
      <c r="J652" s="554"/>
      <c r="K652" s="399"/>
      <c r="L652" s="399"/>
    </row>
    <row r="653" spans="1:12" x14ac:dyDescent="0.2">
      <c r="A653" s="231" t="s">
        <v>8</v>
      </c>
      <c r="B653" s="829"/>
      <c r="C653" s="249">
        <v>4.4999999999999998E-2</v>
      </c>
      <c r="D653" s="250">
        <v>4.7E-2</v>
      </c>
      <c r="E653" s="250">
        <v>0.108</v>
      </c>
      <c r="F653" s="250">
        <v>7.3999999999999996E-2</v>
      </c>
      <c r="G653" s="250">
        <v>9.4E-2</v>
      </c>
      <c r="H653" s="251">
        <v>5.7000000000000002E-2</v>
      </c>
      <c r="I653" s="409">
        <v>7.6999999999999999E-2</v>
      </c>
      <c r="K653" s="382"/>
    </row>
    <row r="654" spans="1:12" x14ac:dyDescent="0.2">
      <c r="A654" s="241" t="s">
        <v>1</v>
      </c>
      <c r="B654" s="832"/>
      <c r="C654" s="253">
        <f>C651/C650*100-100</f>
        <v>6.2660944206008651</v>
      </c>
      <c r="D654" s="254">
        <f t="shared" ref="D654:I654" si="167">D651/D650*100-100</f>
        <v>9.0128755364806921</v>
      </c>
      <c r="E654" s="254">
        <f t="shared" si="167"/>
        <v>-0.34334763948497482</v>
      </c>
      <c r="F654" s="254">
        <f t="shared" si="167"/>
        <v>14.742489270386258</v>
      </c>
      <c r="G654" s="254">
        <f t="shared" si="167"/>
        <v>14.699570815450642</v>
      </c>
      <c r="H654" s="255">
        <f t="shared" si="167"/>
        <v>12.29613733905579</v>
      </c>
      <c r="I654" s="369">
        <f t="shared" si="167"/>
        <v>10.665236051502134</v>
      </c>
      <c r="J654" s="528"/>
    </row>
    <row r="655" spans="1:12" ht="13.5" thickBot="1" x14ac:dyDescent="0.25">
      <c r="A655" s="231" t="s">
        <v>27</v>
      </c>
      <c r="B655" s="833"/>
      <c r="C655" s="257">
        <f>C651-C638</f>
        <v>-53</v>
      </c>
      <c r="D655" s="258">
        <f t="shared" ref="D655:H655" si="168">D651-D638</f>
        <v>168</v>
      </c>
      <c r="E655" s="258">
        <f t="shared" si="168"/>
        <v>-85</v>
      </c>
      <c r="F655" s="258">
        <f t="shared" si="168"/>
        <v>170</v>
      </c>
      <c r="G655" s="258">
        <f t="shared" si="168"/>
        <v>-41</v>
      </c>
      <c r="H655" s="259">
        <f t="shared" si="168"/>
        <v>-195</v>
      </c>
      <c r="I655" s="370">
        <f>I651-I638</f>
        <v>5</v>
      </c>
      <c r="J655" s="265" t="s">
        <v>56</v>
      </c>
      <c r="K655" s="290">
        <f>I643-I656</f>
        <v>0</v>
      </c>
      <c r="L655" s="266">
        <f>K655/I643</f>
        <v>0</v>
      </c>
    </row>
    <row r="656" spans="1:12" x14ac:dyDescent="0.2">
      <c r="A656" s="267" t="s">
        <v>51</v>
      </c>
      <c r="B656" s="835"/>
      <c r="C656" s="719">
        <v>39</v>
      </c>
      <c r="D656" s="720">
        <v>41</v>
      </c>
      <c r="E656" s="720">
        <v>9</v>
      </c>
      <c r="F656" s="720">
        <v>42</v>
      </c>
      <c r="G656" s="720">
        <v>42</v>
      </c>
      <c r="H656" s="721">
        <v>43</v>
      </c>
      <c r="I656" s="371">
        <f>SUM(C656:H656)</f>
        <v>216</v>
      </c>
      <c r="J656" s="200" t="s">
        <v>57</v>
      </c>
      <c r="K656" s="200">
        <v>150.26</v>
      </c>
    </row>
    <row r="657" spans="1:12" x14ac:dyDescent="0.2">
      <c r="A657" s="267" t="s">
        <v>28</v>
      </c>
      <c r="B657" s="835"/>
      <c r="C657" s="218">
        <v>152.5</v>
      </c>
      <c r="D657" s="269">
        <v>151.5</v>
      </c>
      <c r="E657" s="269">
        <v>153</v>
      </c>
      <c r="F657" s="269">
        <v>149.5</v>
      </c>
      <c r="G657" s="269">
        <v>148.5</v>
      </c>
      <c r="H657" s="219">
        <v>147.5</v>
      </c>
      <c r="I657" s="781">
        <f>AVERAGE(C657:H657)</f>
        <v>150.41666666666666</v>
      </c>
      <c r="J657" s="200" t="s">
        <v>26</v>
      </c>
      <c r="K657" s="215">
        <f>K656-K643</f>
        <v>-0.46999999999999886</v>
      </c>
      <c r="L657" s="228"/>
    </row>
    <row r="658" spans="1:12" ht="13.5" thickBot="1" x14ac:dyDescent="0.25">
      <c r="A658" s="268" t="s">
        <v>26</v>
      </c>
      <c r="B658" s="836"/>
      <c r="C658" s="220">
        <f>(C657-C644)</f>
        <v>0</v>
      </c>
      <c r="D658" s="221">
        <f t="shared" ref="D658:H658" si="169">(D657-D644)</f>
        <v>0</v>
      </c>
      <c r="E658" s="221">
        <f t="shared" si="169"/>
        <v>0</v>
      </c>
      <c r="F658" s="221">
        <f t="shared" si="169"/>
        <v>0</v>
      </c>
      <c r="G658" s="221">
        <f t="shared" si="169"/>
        <v>0</v>
      </c>
      <c r="H658" s="226">
        <f t="shared" si="169"/>
        <v>0</v>
      </c>
      <c r="I658" s="333"/>
    </row>
    <row r="659" spans="1:12" ht="13.5" thickBot="1" x14ac:dyDescent="0.25"/>
    <row r="660" spans="1:12" ht="13.5" thickBot="1" x14ac:dyDescent="0.25">
      <c r="A660" s="846">
        <f>A647+7</f>
        <v>45784</v>
      </c>
      <c r="B660" s="828"/>
      <c r="C660" s="779">
        <f>C665/C671</f>
        <v>0.30769230769230771</v>
      </c>
      <c r="D660" s="779">
        <f t="shared" ref="D660:H660" si="170">D665/D671</f>
        <v>0.29268292682926828</v>
      </c>
      <c r="E660" s="779">
        <f t="shared" si="170"/>
        <v>0.625</v>
      </c>
      <c r="F660" s="779">
        <f t="shared" si="170"/>
        <v>0.2857142857142857</v>
      </c>
      <c r="G660" s="779">
        <f t="shared" si="170"/>
        <v>0.2857142857142857</v>
      </c>
      <c r="H660" s="779">
        <f t="shared" si="170"/>
        <v>0.27906976744186046</v>
      </c>
    </row>
    <row r="661" spans="1:12" ht="13.5" thickBot="1" x14ac:dyDescent="0.25">
      <c r="A661" s="847" t="s">
        <v>268</v>
      </c>
      <c r="B661" s="848">
        <v>51</v>
      </c>
      <c r="C661" s="935" t="s">
        <v>50</v>
      </c>
      <c r="D661" s="935"/>
      <c r="E661" s="935"/>
      <c r="F661" s="935"/>
      <c r="G661" s="935"/>
      <c r="H661" s="936"/>
      <c r="I661" s="755" t="s">
        <v>0</v>
      </c>
      <c r="J661" s="213"/>
      <c r="K661" s="757"/>
      <c r="L661" s="757"/>
    </row>
    <row r="662" spans="1:12" ht="13.5" thickBot="1" x14ac:dyDescent="0.25">
      <c r="A662" s="1060" t="s">
        <v>54</v>
      </c>
      <c r="B662" s="1061"/>
      <c r="C662" s="436">
        <v>1</v>
      </c>
      <c r="D662" s="759">
        <v>2</v>
      </c>
      <c r="E662" s="759">
        <v>3</v>
      </c>
      <c r="F662" s="759">
        <v>4</v>
      </c>
      <c r="G662" s="759">
        <v>5</v>
      </c>
      <c r="H662" s="760">
        <v>6</v>
      </c>
      <c r="I662" s="756"/>
      <c r="J662" s="229"/>
      <c r="K662" s="277"/>
      <c r="L662" s="353"/>
    </row>
    <row r="663" spans="1:12" x14ac:dyDescent="0.2">
      <c r="A663" s="1050" t="s">
        <v>3</v>
      </c>
      <c r="B663" s="1051"/>
      <c r="C663" s="752">
        <v>4680</v>
      </c>
      <c r="D663" s="748">
        <v>4680</v>
      </c>
      <c r="E663" s="748">
        <v>4680</v>
      </c>
      <c r="F663" s="748">
        <v>4680</v>
      </c>
      <c r="G663" s="748">
        <v>4680</v>
      </c>
      <c r="H663" s="754">
        <v>4680</v>
      </c>
      <c r="I663" s="777">
        <v>4680</v>
      </c>
      <c r="J663" s="757">
        <f>I663-I650</f>
        <v>20</v>
      </c>
      <c r="K663" s="277"/>
      <c r="L663" s="353"/>
    </row>
    <row r="664" spans="1:12" s="768" customFormat="1" ht="12.75" hidden="1" customHeight="1" x14ac:dyDescent="0.2">
      <c r="A664" s="1050" t="s">
        <v>4</v>
      </c>
      <c r="B664" s="1051"/>
      <c r="C664" s="752">
        <v>62110</v>
      </c>
      <c r="D664" s="748">
        <v>60696</v>
      </c>
      <c r="E664" s="748">
        <v>20965</v>
      </c>
      <c r="F664" s="748">
        <v>64561</v>
      </c>
      <c r="G664" s="748">
        <v>62818</v>
      </c>
      <c r="H664" s="754">
        <v>65140</v>
      </c>
      <c r="I664" s="778">
        <f>SUM(C664:H664)</f>
        <v>336290</v>
      </c>
      <c r="K664" s="277"/>
      <c r="L664" s="353"/>
    </row>
    <row r="665" spans="1:12" s="768" customFormat="1" ht="12.75" hidden="1" customHeight="1" x14ac:dyDescent="0.2">
      <c r="A665" s="1050" t="s">
        <v>266</v>
      </c>
      <c r="B665" s="1051"/>
      <c r="C665" s="752">
        <v>12</v>
      </c>
      <c r="D665" s="748">
        <v>12</v>
      </c>
      <c r="E665" s="748">
        <v>5</v>
      </c>
      <c r="F665" s="748">
        <v>12</v>
      </c>
      <c r="G665" s="748">
        <v>12</v>
      </c>
      <c r="H665" s="754">
        <v>12</v>
      </c>
      <c r="I665" s="778">
        <f>SUM(C665:H665)</f>
        <v>65</v>
      </c>
      <c r="K665" s="277"/>
      <c r="L665" s="353"/>
    </row>
    <row r="666" spans="1:12" x14ac:dyDescent="0.2">
      <c r="A666" s="1044" t="s">
        <v>6</v>
      </c>
      <c r="B666" s="1045"/>
      <c r="C666" s="431">
        <v>5176</v>
      </c>
      <c r="D666" s="243">
        <v>5058</v>
      </c>
      <c r="E666" s="243">
        <v>4193</v>
      </c>
      <c r="F666" s="243">
        <v>5380</v>
      </c>
      <c r="G666" s="243">
        <v>5235</v>
      </c>
      <c r="H666" s="244">
        <v>5428</v>
      </c>
      <c r="I666" s="318">
        <v>5174</v>
      </c>
      <c r="J666" s="406"/>
      <c r="K666" s="399"/>
      <c r="L666" s="399"/>
    </row>
    <row r="667" spans="1:12" x14ac:dyDescent="0.2">
      <c r="A667" s="1042" t="s">
        <v>7</v>
      </c>
      <c r="B667" s="1043"/>
      <c r="C667" s="432">
        <v>100</v>
      </c>
      <c r="D667" s="246">
        <v>91.7</v>
      </c>
      <c r="E667" s="246">
        <v>100</v>
      </c>
      <c r="F667" s="246">
        <v>83.3</v>
      </c>
      <c r="G667" s="246">
        <v>83.3</v>
      </c>
      <c r="H667" s="247">
        <v>75</v>
      </c>
      <c r="I667" s="283">
        <v>78.5</v>
      </c>
      <c r="J667" s="554"/>
      <c r="K667" s="399"/>
      <c r="L667" s="399"/>
    </row>
    <row r="668" spans="1:12" x14ac:dyDescent="0.2">
      <c r="A668" s="1042" t="s">
        <v>8</v>
      </c>
      <c r="B668" s="1043"/>
      <c r="C668" s="857">
        <v>0.06</v>
      </c>
      <c r="D668" s="250">
        <v>5.7000000000000002E-2</v>
      </c>
      <c r="E668" s="250">
        <v>6.4000000000000001E-2</v>
      </c>
      <c r="F668" s="250">
        <v>7.0000000000000007E-2</v>
      </c>
      <c r="G668" s="250">
        <v>0.104</v>
      </c>
      <c r="H668" s="251">
        <v>7.2999999999999995E-2</v>
      </c>
      <c r="I668" s="558">
        <v>9.4E-2</v>
      </c>
      <c r="J668" s="757"/>
      <c r="K668" s="382"/>
      <c r="L668" s="757"/>
    </row>
    <row r="669" spans="1:12" x14ac:dyDescent="0.2">
      <c r="A669" s="1044" t="s">
        <v>1</v>
      </c>
      <c r="B669" s="1045"/>
      <c r="C669" s="858">
        <f>C666/C663*100-100</f>
        <v>10.598290598290603</v>
      </c>
      <c r="D669" s="254">
        <f t="shared" ref="D669:I669" si="171">D666/D663*100-100</f>
        <v>8.076923076923066</v>
      </c>
      <c r="E669" s="254">
        <f t="shared" si="171"/>
        <v>-10.405982905982896</v>
      </c>
      <c r="F669" s="254">
        <f t="shared" si="171"/>
        <v>14.957264957264954</v>
      </c>
      <c r="G669" s="254">
        <f t="shared" si="171"/>
        <v>11.858974358974365</v>
      </c>
      <c r="H669" s="255">
        <f t="shared" si="171"/>
        <v>15.98290598290599</v>
      </c>
      <c r="I669" s="316">
        <f t="shared" si="171"/>
        <v>10.555555555555557</v>
      </c>
      <c r="J669" s="528"/>
      <c r="K669" s="757"/>
      <c r="L669" s="757"/>
    </row>
    <row r="670" spans="1:12" ht="13.5" thickBot="1" x14ac:dyDescent="0.25">
      <c r="A670" s="1042" t="s">
        <v>27</v>
      </c>
      <c r="B670" s="1043"/>
      <c r="C670" s="852">
        <f>C666-C651</f>
        <v>224</v>
      </c>
      <c r="D670" s="258">
        <f t="shared" ref="D670:H670" si="172">D666-D651</f>
        <v>-22</v>
      </c>
      <c r="E670" s="258">
        <f t="shared" si="172"/>
        <v>-451</v>
      </c>
      <c r="F670" s="258">
        <f t="shared" si="172"/>
        <v>33</v>
      </c>
      <c r="G670" s="258">
        <f t="shared" si="172"/>
        <v>-110</v>
      </c>
      <c r="H670" s="259">
        <f t="shared" si="172"/>
        <v>195</v>
      </c>
      <c r="I670" s="288">
        <f>I666-I651</f>
        <v>17</v>
      </c>
      <c r="J670" s="265" t="s">
        <v>56</v>
      </c>
      <c r="K670" s="290">
        <f>I656-I671</f>
        <v>1</v>
      </c>
      <c r="L670" s="266">
        <f>K670/I656</f>
        <v>4.6296296296296294E-3</v>
      </c>
    </row>
    <row r="671" spans="1:12" x14ac:dyDescent="0.2">
      <c r="A671" s="1042" t="s">
        <v>51</v>
      </c>
      <c r="B671" s="1043"/>
      <c r="C671" s="722">
        <v>39</v>
      </c>
      <c r="D671" s="720">
        <v>41</v>
      </c>
      <c r="E671" s="720">
        <v>8</v>
      </c>
      <c r="F671" s="720">
        <v>42</v>
      </c>
      <c r="G671" s="720">
        <v>42</v>
      </c>
      <c r="H671" s="721">
        <v>43</v>
      </c>
      <c r="I671" s="371">
        <f>SUM(C671:H671)</f>
        <v>215</v>
      </c>
      <c r="J671" s="757" t="s">
        <v>57</v>
      </c>
      <c r="K671" s="757">
        <v>150.30000000000001</v>
      </c>
      <c r="L671" s="757"/>
    </row>
    <row r="672" spans="1:12" x14ac:dyDescent="0.2">
      <c r="A672" s="1042" t="s">
        <v>28</v>
      </c>
      <c r="B672" s="1043"/>
      <c r="C672" s="373">
        <v>153.5</v>
      </c>
      <c r="D672" s="789">
        <v>152.5</v>
      </c>
      <c r="E672" s="789">
        <v>154</v>
      </c>
      <c r="F672" s="789">
        <v>150.5</v>
      </c>
      <c r="G672" s="789">
        <v>149.5</v>
      </c>
      <c r="H672" s="790">
        <v>148.5</v>
      </c>
      <c r="I672" s="749">
        <f>AVERAGE(C672:H672)</f>
        <v>151.41666666666666</v>
      </c>
      <c r="J672" s="757" t="s">
        <v>26</v>
      </c>
      <c r="K672" s="215">
        <f>K671-K656</f>
        <v>4.0000000000020464E-2</v>
      </c>
      <c r="L672" s="228"/>
    </row>
    <row r="673" spans="1:12" ht="13.5" thickBot="1" x14ac:dyDescent="0.25">
      <c r="A673" s="1046" t="s">
        <v>26</v>
      </c>
      <c r="B673" s="1047"/>
      <c r="C673" s="520">
        <f>(C672-C657)</f>
        <v>1</v>
      </c>
      <c r="D673" s="221">
        <f t="shared" ref="D673:H673" si="173">(D672-D657)</f>
        <v>1</v>
      </c>
      <c r="E673" s="221">
        <f t="shared" si="173"/>
        <v>1</v>
      </c>
      <c r="F673" s="221">
        <f t="shared" si="173"/>
        <v>1</v>
      </c>
      <c r="G673" s="221">
        <f t="shared" si="173"/>
        <v>1</v>
      </c>
      <c r="H673" s="226">
        <f t="shared" si="173"/>
        <v>1</v>
      </c>
      <c r="I673" s="333"/>
      <c r="J673" s="757"/>
      <c r="K673" s="757"/>
      <c r="L673" s="757"/>
    </row>
    <row r="674" spans="1:12" ht="13.5" thickBot="1" x14ac:dyDescent="0.25">
      <c r="A674" s="784"/>
      <c r="C674" s="784"/>
      <c r="D674" s="784"/>
      <c r="E674" s="784"/>
      <c r="F674" s="784"/>
      <c r="G674" s="784"/>
      <c r="H674" s="784"/>
      <c r="I674" s="784"/>
      <c r="J674" s="784"/>
      <c r="K674" s="784"/>
      <c r="L674" s="784"/>
    </row>
    <row r="675" spans="1:12" ht="13.5" thickBot="1" x14ac:dyDescent="0.25">
      <c r="A675" s="780">
        <f>A660+7</f>
        <v>45791</v>
      </c>
      <c r="B675" s="828"/>
      <c r="C675" s="779">
        <f>C680/C686</f>
        <v>0.30769230769230771</v>
      </c>
      <c r="D675" s="779">
        <f t="shared" ref="D675:H675" si="174">D680/D686</f>
        <v>0.29268292682926828</v>
      </c>
      <c r="E675" s="779">
        <f t="shared" si="174"/>
        <v>0.625</v>
      </c>
      <c r="F675" s="779">
        <f t="shared" si="174"/>
        <v>0.2857142857142857</v>
      </c>
      <c r="G675" s="779">
        <f t="shared" si="174"/>
        <v>0.2857142857142857</v>
      </c>
      <c r="H675" s="779">
        <f t="shared" si="174"/>
        <v>0.27906976744186046</v>
      </c>
      <c r="I675" s="784"/>
      <c r="J675" s="784"/>
      <c r="K675" s="784"/>
      <c r="L675" s="784"/>
    </row>
    <row r="676" spans="1:12" ht="13.5" thickBot="1" x14ac:dyDescent="0.25">
      <c r="A676" s="847" t="s">
        <v>268</v>
      </c>
      <c r="B676" s="848">
        <f>B661+1</f>
        <v>52</v>
      </c>
      <c r="C676" s="934" t="s">
        <v>50</v>
      </c>
      <c r="D676" s="935"/>
      <c r="E676" s="935"/>
      <c r="F676" s="935"/>
      <c r="G676" s="935"/>
      <c r="H676" s="936"/>
      <c r="I676" s="782" t="s">
        <v>0</v>
      </c>
      <c r="J676" s="213"/>
      <c r="K676" s="784"/>
      <c r="L676" s="784"/>
    </row>
    <row r="677" spans="1:12" ht="13.5" thickBot="1" x14ac:dyDescent="0.25">
      <c r="A677" s="1060" t="s">
        <v>54</v>
      </c>
      <c r="B677" s="1061"/>
      <c r="C677" s="785">
        <v>1</v>
      </c>
      <c r="D677" s="786">
        <v>2</v>
      </c>
      <c r="E677" s="786">
        <v>3</v>
      </c>
      <c r="F677" s="786">
        <v>4</v>
      </c>
      <c r="G677" s="786">
        <v>5</v>
      </c>
      <c r="H677" s="787">
        <v>6</v>
      </c>
      <c r="I677" s="783"/>
      <c r="J677" s="229"/>
      <c r="K677" s="277"/>
      <c r="L677" s="353"/>
    </row>
    <row r="678" spans="1:12" x14ac:dyDescent="0.2">
      <c r="A678" s="1050" t="s">
        <v>3</v>
      </c>
      <c r="B678" s="1051"/>
      <c r="C678" s="753">
        <v>4700</v>
      </c>
      <c r="D678" s="748">
        <v>4700</v>
      </c>
      <c r="E678" s="748">
        <v>4700</v>
      </c>
      <c r="F678" s="748">
        <v>4700</v>
      </c>
      <c r="G678" s="748">
        <v>4700</v>
      </c>
      <c r="H678" s="754">
        <v>4700</v>
      </c>
      <c r="I678" s="802">
        <v>4700</v>
      </c>
      <c r="J678" s="784">
        <f>I678-I663</f>
        <v>20</v>
      </c>
      <c r="K678" s="277"/>
      <c r="L678" s="353"/>
    </row>
    <row r="679" spans="1:12" ht="12.75" hidden="1" customHeight="1" x14ac:dyDescent="0.2">
      <c r="A679" s="1050" t="s">
        <v>4</v>
      </c>
      <c r="B679" s="1051"/>
      <c r="C679" s="753">
        <v>63580</v>
      </c>
      <c r="D679" s="748">
        <v>61608</v>
      </c>
      <c r="E679" s="748">
        <v>20824</v>
      </c>
      <c r="F679" s="748">
        <v>61748</v>
      </c>
      <c r="G679" s="748">
        <v>63555</v>
      </c>
      <c r="H679" s="754">
        <v>65036</v>
      </c>
      <c r="I679" s="773">
        <v>336351</v>
      </c>
      <c r="J679" s="784"/>
      <c r="K679" s="277"/>
      <c r="L679" s="353"/>
    </row>
    <row r="680" spans="1:12" ht="12.75" hidden="1" customHeight="1" x14ac:dyDescent="0.2">
      <c r="A680" s="1050" t="s">
        <v>266</v>
      </c>
      <c r="B680" s="1051"/>
      <c r="C680" s="753">
        <v>12</v>
      </c>
      <c r="D680" s="748">
        <v>12</v>
      </c>
      <c r="E680" s="748">
        <v>5</v>
      </c>
      <c r="F680" s="748">
        <v>12</v>
      </c>
      <c r="G680" s="748">
        <v>12</v>
      </c>
      <c r="H680" s="754">
        <v>12</v>
      </c>
      <c r="I680" s="773">
        <v>65</v>
      </c>
      <c r="J680" s="784"/>
      <c r="K680" s="277"/>
      <c r="L680" s="353"/>
    </row>
    <row r="681" spans="1:12" x14ac:dyDescent="0.2">
      <c r="A681" s="1044" t="s">
        <v>6</v>
      </c>
      <c r="B681" s="1045"/>
      <c r="C681" s="242">
        <v>5298.333333333333</v>
      </c>
      <c r="D681" s="243">
        <v>5134</v>
      </c>
      <c r="E681" s="243">
        <v>4164.8</v>
      </c>
      <c r="F681" s="243">
        <v>5145.666666666667</v>
      </c>
      <c r="G681" s="243">
        <v>5296.25</v>
      </c>
      <c r="H681" s="244">
        <v>5419.666666666667</v>
      </c>
      <c r="I681" s="366">
        <v>5174.6307692307691</v>
      </c>
      <c r="J681" s="406"/>
      <c r="K681" s="399"/>
      <c r="L681" s="399"/>
    </row>
    <row r="682" spans="1:12" x14ac:dyDescent="0.2">
      <c r="A682" s="1042" t="s">
        <v>7</v>
      </c>
      <c r="B682" s="1043"/>
      <c r="C682" s="807">
        <v>0.75</v>
      </c>
      <c r="D682" s="808">
        <v>0.83333333333333337</v>
      </c>
      <c r="E682" s="808">
        <v>1</v>
      </c>
      <c r="F682" s="808">
        <v>0.83333333333333337</v>
      </c>
      <c r="G682" s="808">
        <v>0.66666666666666663</v>
      </c>
      <c r="H682" s="809">
        <v>0.91666666666666652</v>
      </c>
      <c r="I682" s="810">
        <v>0.81538461538461438</v>
      </c>
      <c r="J682" s="554"/>
      <c r="K682" s="399"/>
      <c r="L682" s="399"/>
    </row>
    <row r="683" spans="1:12" x14ac:dyDescent="0.2">
      <c r="A683" s="1042" t="s">
        <v>8</v>
      </c>
      <c r="B683" s="1043"/>
      <c r="C683" s="249">
        <v>0.11177789728020614</v>
      </c>
      <c r="D683" s="250">
        <v>0.11535577699447323</v>
      </c>
      <c r="E683" s="250">
        <v>0.14220047999654856</v>
      </c>
      <c r="F683" s="250">
        <v>0.11509423315857202</v>
      </c>
      <c r="G683" s="250">
        <v>0.11182186624302577</v>
      </c>
      <c r="H683" s="251">
        <v>0.10927545834730769</v>
      </c>
      <c r="I683" s="409">
        <v>0.11493700283485785</v>
      </c>
      <c r="J683" s="784"/>
      <c r="K683" s="382"/>
      <c r="L683" s="784"/>
    </row>
    <row r="684" spans="1:12" x14ac:dyDescent="0.2">
      <c r="A684" s="1044" t="s">
        <v>1</v>
      </c>
      <c r="B684" s="1045"/>
      <c r="C684" s="253">
        <f>C681/C678*100-100</f>
        <v>12.730496453900699</v>
      </c>
      <c r="D684" s="254">
        <f t="shared" ref="D684:I684" si="175">D681/D678*100-100</f>
        <v>9.234042553191486</v>
      </c>
      <c r="E684" s="254">
        <f t="shared" si="175"/>
        <v>-11.387234042553189</v>
      </c>
      <c r="F684" s="254">
        <f t="shared" si="175"/>
        <v>9.4822695035461209</v>
      </c>
      <c r="G684" s="254">
        <f t="shared" si="175"/>
        <v>12.686170212765973</v>
      </c>
      <c r="H684" s="255">
        <f t="shared" si="175"/>
        <v>15.312056737588662</v>
      </c>
      <c r="I684" s="369">
        <f t="shared" si="175"/>
        <v>10.098527004909982</v>
      </c>
      <c r="J684" s="528"/>
      <c r="K684" s="784"/>
      <c r="L684" s="784"/>
    </row>
    <row r="685" spans="1:12" ht="13.5" thickBot="1" x14ac:dyDescent="0.25">
      <c r="A685" s="1042" t="s">
        <v>27</v>
      </c>
      <c r="B685" s="1043"/>
      <c r="C685" s="220">
        <f>C681-C666</f>
        <v>122.33333333333303</v>
      </c>
      <c r="D685" s="221">
        <f t="shared" ref="D685:H685" si="176">D681-D666</f>
        <v>76</v>
      </c>
      <c r="E685" s="221">
        <f t="shared" si="176"/>
        <v>-28.199999999999818</v>
      </c>
      <c r="F685" s="221">
        <f t="shared" si="176"/>
        <v>-234.33333333333303</v>
      </c>
      <c r="G685" s="221">
        <f t="shared" si="176"/>
        <v>61.25</v>
      </c>
      <c r="H685" s="226">
        <f t="shared" si="176"/>
        <v>-8.3333333333330302</v>
      </c>
      <c r="I685" s="370">
        <f>I681-I666</f>
        <v>0.63076923076914682</v>
      </c>
      <c r="J685" s="265" t="s">
        <v>56</v>
      </c>
      <c r="K685" s="290">
        <f>I671-I686</f>
        <v>0</v>
      </c>
      <c r="L685" s="266">
        <f>K685/I671</f>
        <v>0</v>
      </c>
    </row>
    <row r="686" spans="1:12" x14ac:dyDescent="0.2">
      <c r="A686" s="1042" t="s">
        <v>51</v>
      </c>
      <c r="B686" s="1043"/>
      <c r="C686" s="719">
        <v>39</v>
      </c>
      <c r="D686" s="720">
        <v>41</v>
      </c>
      <c r="E686" s="720">
        <v>8</v>
      </c>
      <c r="F686" s="720">
        <v>42</v>
      </c>
      <c r="G686" s="720">
        <v>42</v>
      </c>
      <c r="H686" s="721">
        <v>43</v>
      </c>
      <c r="I686" s="371">
        <f>SUM(C686:H686)</f>
        <v>215</v>
      </c>
      <c r="J686" s="784" t="s">
        <v>57</v>
      </c>
      <c r="K686" s="784">
        <v>151.03</v>
      </c>
      <c r="L686" s="784"/>
    </row>
    <row r="687" spans="1:12" x14ac:dyDescent="0.2">
      <c r="A687" s="1042" t="s">
        <v>28</v>
      </c>
      <c r="B687" s="1043"/>
      <c r="C687" s="796">
        <v>153.5</v>
      </c>
      <c r="D687" s="797">
        <v>152.5</v>
      </c>
      <c r="E687" s="797">
        <v>154</v>
      </c>
      <c r="F687" s="797">
        <v>150.5</v>
      </c>
      <c r="G687" s="797">
        <v>149.5</v>
      </c>
      <c r="H687" s="798">
        <v>148.5</v>
      </c>
      <c r="I687" s="749">
        <f>AVERAGE(C687:H687)</f>
        <v>151.41666666666666</v>
      </c>
      <c r="J687" s="784" t="s">
        <v>26</v>
      </c>
      <c r="K687" s="215">
        <f>K686-K671</f>
        <v>0.72999999999998977</v>
      </c>
      <c r="L687" s="228"/>
    </row>
    <row r="688" spans="1:12" ht="13.5" thickBot="1" x14ac:dyDescent="0.25">
      <c r="A688" s="1046" t="s">
        <v>26</v>
      </c>
      <c r="B688" s="1047"/>
      <c r="C688" s="220">
        <f>(C687-C672)</f>
        <v>0</v>
      </c>
      <c r="D688" s="221">
        <f t="shared" ref="D688:H688" si="177">(D687-D672)</f>
        <v>0</v>
      </c>
      <c r="E688" s="221">
        <f t="shared" si="177"/>
        <v>0</v>
      </c>
      <c r="F688" s="221">
        <f t="shared" si="177"/>
        <v>0</v>
      </c>
      <c r="G688" s="221">
        <f t="shared" si="177"/>
        <v>0</v>
      </c>
      <c r="H688" s="226">
        <f t="shared" si="177"/>
        <v>0</v>
      </c>
      <c r="I688" s="333"/>
      <c r="J688" s="784"/>
      <c r="K688" s="784"/>
      <c r="L688" s="784"/>
    </row>
    <row r="689" spans="1:12" ht="13.5" thickBot="1" x14ac:dyDescent="0.25"/>
    <row r="690" spans="1:12" ht="13.5" thickBot="1" x14ac:dyDescent="0.25">
      <c r="A690" s="780">
        <f>A675+7</f>
        <v>45798</v>
      </c>
      <c r="B690" s="828"/>
      <c r="C690" s="779">
        <f>C695/C701</f>
        <v>0.25641025641025639</v>
      </c>
      <c r="D690" s="779">
        <f t="shared" ref="D690:H690" si="178">D695/D701</f>
        <v>0.24390243902439024</v>
      </c>
      <c r="E690" s="779">
        <f t="shared" si="178"/>
        <v>0.5714285714285714</v>
      </c>
      <c r="F690" s="779">
        <f t="shared" si="178"/>
        <v>0.23809523809523808</v>
      </c>
      <c r="G690" s="779">
        <f t="shared" si="178"/>
        <v>0.23809523809523808</v>
      </c>
      <c r="H690" s="779">
        <f t="shared" si="178"/>
        <v>0.23255813953488372</v>
      </c>
      <c r="I690" s="813"/>
      <c r="J690" s="813"/>
      <c r="K690" s="813"/>
      <c r="L690" s="813"/>
    </row>
    <row r="691" spans="1:12" ht="13.5" thickBot="1" x14ac:dyDescent="0.25">
      <c r="A691" s="847" t="s">
        <v>268</v>
      </c>
      <c r="B691" s="848">
        <f>B676+1</f>
        <v>53</v>
      </c>
      <c r="C691" s="934" t="s">
        <v>50</v>
      </c>
      <c r="D691" s="935"/>
      <c r="E691" s="935"/>
      <c r="F691" s="935"/>
      <c r="G691" s="935"/>
      <c r="H691" s="936"/>
      <c r="I691" s="811" t="s">
        <v>0</v>
      </c>
      <c r="J691" s="213"/>
      <c r="K691" s="813"/>
      <c r="L691" s="813"/>
    </row>
    <row r="692" spans="1:12" ht="13.5" thickBot="1" x14ac:dyDescent="0.25">
      <c r="A692" s="1060" t="s">
        <v>54</v>
      </c>
      <c r="B692" s="1061"/>
      <c r="C692" s="814">
        <v>1</v>
      </c>
      <c r="D692" s="815">
        <v>2</v>
      </c>
      <c r="E692" s="815">
        <v>3</v>
      </c>
      <c r="F692" s="815">
        <v>4</v>
      </c>
      <c r="G692" s="815">
        <v>5</v>
      </c>
      <c r="H692" s="816">
        <v>6</v>
      </c>
      <c r="I692" s="812"/>
      <c r="J692" s="229"/>
      <c r="K692" s="277"/>
      <c r="L692" s="353"/>
    </row>
    <row r="693" spans="1:12" x14ac:dyDescent="0.2">
      <c r="A693" s="1050" t="s">
        <v>3</v>
      </c>
      <c r="B693" s="1051"/>
      <c r="C693" s="753">
        <v>4720</v>
      </c>
      <c r="D693" s="748">
        <v>4720</v>
      </c>
      <c r="E693" s="748">
        <v>4720</v>
      </c>
      <c r="F693" s="748">
        <v>4720</v>
      </c>
      <c r="G693" s="748">
        <v>4720</v>
      </c>
      <c r="H693" s="754">
        <v>4720</v>
      </c>
      <c r="I693" s="802">
        <v>4720</v>
      </c>
      <c r="J693" s="813">
        <f>I693-I678</f>
        <v>20</v>
      </c>
      <c r="K693" s="277"/>
      <c r="L693" s="353"/>
    </row>
    <row r="694" spans="1:12" hidden="1" x14ac:dyDescent="0.2">
      <c r="A694" s="1050" t="s">
        <v>4</v>
      </c>
      <c r="B694" s="1051"/>
      <c r="C694" s="877">
        <v>49871</v>
      </c>
      <c r="D694" s="878">
        <v>49166</v>
      </c>
      <c r="E694" s="878">
        <v>16197</v>
      </c>
      <c r="F694" s="878">
        <v>55128</v>
      </c>
      <c r="G694" s="878">
        <v>54991</v>
      </c>
      <c r="H694" s="879">
        <v>52179</v>
      </c>
      <c r="I694" s="876">
        <v>277532</v>
      </c>
      <c r="J694" s="813"/>
      <c r="K694" s="277"/>
      <c r="L694" s="353"/>
    </row>
    <row r="695" spans="1:12" hidden="1" x14ac:dyDescent="0.2">
      <c r="A695" s="1050" t="s">
        <v>266</v>
      </c>
      <c r="B695" s="1051"/>
      <c r="C695" s="877">
        <v>10</v>
      </c>
      <c r="D695" s="878">
        <v>10</v>
      </c>
      <c r="E695" s="878">
        <v>4</v>
      </c>
      <c r="F695" s="878">
        <v>10</v>
      </c>
      <c r="G695" s="878">
        <v>10</v>
      </c>
      <c r="H695" s="879">
        <v>10</v>
      </c>
      <c r="I695" s="876">
        <v>54</v>
      </c>
      <c r="J695" s="813"/>
      <c r="K695" s="277"/>
      <c r="L695" s="353"/>
    </row>
    <row r="696" spans="1:12" x14ac:dyDescent="0.2">
      <c r="A696" s="1044" t="s">
        <v>6</v>
      </c>
      <c r="B696" s="1045"/>
      <c r="C696" s="242">
        <v>4987.1000000000004</v>
      </c>
      <c r="D696" s="243">
        <v>4916.6000000000004</v>
      </c>
      <c r="E696" s="243">
        <v>4049.25</v>
      </c>
      <c r="F696" s="243">
        <v>5512.8</v>
      </c>
      <c r="G696" s="243">
        <v>5499.1</v>
      </c>
      <c r="H696" s="244">
        <v>5217.8999999999996</v>
      </c>
      <c r="I696" s="366">
        <v>5139.4814814814818</v>
      </c>
      <c r="J696" s="406"/>
      <c r="K696" s="399"/>
      <c r="L696" s="399"/>
    </row>
    <row r="697" spans="1:12" x14ac:dyDescent="0.2">
      <c r="A697" s="1042" t="s">
        <v>7</v>
      </c>
      <c r="B697" s="1043"/>
      <c r="C697" s="807">
        <v>0.86363636363636354</v>
      </c>
      <c r="D697" s="808">
        <v>0.86363636363636354</v>
      </c>
      <c r="E697" s="808">
        <v>1</v>
      </c>
      <c r="F697" s="808">
        <v>0.7272727272727274</v>
      </c>
      <c r="G697" s="808">
        <v>0.81818181818181812</v>
      </c>
      <c r="H697" s="809">
        <v>0.95454545454545481</v>
      </c>
      <c r="I697" s="810">
        <v>0.8569023569023565</v>
      </c>
      <c r="J697" s="554"/>
      <c r="K697" s="399"/>
      <c r="L697" s="399"/>
    </row>
    <row r="698" spans="1:12" x14ac:dyDescent="0.2">
      <c r="A698" s="1042" t="s">
        <v>8</v>
      </c>
      <c r="B698" s="1043"/>
      <c r="C698" s="249">
        <v>0.10903080763918613</v>
      </c>
      <c r="D698" s="250">
        <v>0.11166568109369804</v>
      </c>
      <c r="E698" s="250">
        <v>0.13668763848682905</v>
      </c>
      <c r="F698" s="250">
        <v>0.10583570756591007</v>
      </c>
      <c r="G698" s="250">
        <v>0.1043447620119895</v>
      </c>
      <c r="H698" s="251">
        <v>0.10552961786011436</v>
      </c>
      <c r="I698" s="409">
        <v>0.10945956140104253</v>
      </c>
      <c r="J698" s="813"/>
      <c r="K698" s="382"/>
      <c r="L698" s="813"/>
    </row>
    <row r="699" spans="1:12" x14ac:dyDescent="0.2">
      <c r="A699" s="1044" t="s">
        <v>1</v>
      </c>
      <c r="B699" s="1045"/>
      <c r="C699" s="253">
        <f>C696/C693*100-100</f>
        <v>5.6588983050847474</v>
      </c>
      <c r="D699" s="254">
        <f t="shared" ref="D699:I699" si="179">D696/D693*100-100</f>
        <v>4.1652542372881527</v>
      </c>
      <c r="E699" s="254">
        <f t="shared" si="179"/>
        <v>-14.210805084745758</v>
      </c>
      <c r="F699" s="254">
        <f t="shared" si="179"/>
        <v>16.796610169491515</v>
      </c>
      <c r="G699" s="254">
        <f t="shared" si="179"/>
        <v>16.506355932203405</v>
      </c>
      <c r="H699" s="255">
        <f t="shared" si="179"/>
        <v>10.548728813559308</v>
      </c>
      <c r="I699" s="369">
        <f t="shared" si="179"/>
        <v>8.8873195229127475</v>
      </c>
      <c r="J699" s="528"/>
      <c r="K699" s="813"/>
      <c r="L699" s="813"/>
    </row>
    <row r="700" spans="1:12" ht="13.5" thickBot="1" x14ac:dyDescent="0.25">
      <c r="A700" s="1042" t="s">
        <v>27</v>
      </c>
      <c r="B700" s="1043"/>
      <c r="C700" s="220">
        <f>C696-C681</f>
        <v>-311.23333333333267</v>
      </c>
      <c r="D700" s="221">
        <f t="shared" ref="D700:H700" si="180">D696-D681</f>
        <v>-217.39999999999964</v>
      </c>
      <c r="E700" s="221">
        <f t="shared" si="180"/>
        <v>-115.55000000000018</v>
      </c>
      <c r="F700" s="221">
        <f t="shared" si="180"/>
        <v>367.13333333333321</v>
      </c>
      <c r="G700" s="221">
        <f t="shared" si="180"/>
        <v>202.85000000000036</v>
      </c>
      <c r="H700" s="226">
        <f t="shared" si="180"/>
        <v>-201.76666666666733</v>
      </c>
      <c r="I700" s="370">
        <f>I696-I681</f>
        <v>-35.149287749287396</v>
      </c>
      <c r="J700" s="265" t="s">
        <v>56</v>
      </c>
      <c r="K700" s="290">
        <f>I686-I701</f>
        <v>1</v>
      </c>
      <c r="L700" s="266">
        <f>K700/I686</f>
        <v>4.6511627906976744E-3</v>
      </c>
    </row>
    <row r="701" spans="1:12" x14ac:dyDescent="0.2">
      <c r="A701" s="1042" t="s">
        <v>51</v>
      </c>
      <c r="B701" s="1043"/>
      <c r="C701" s="719">
        <v>39</v>
      </c>
      <c r="D701" s="720">
        <v>41</v>
      </c>
      <c r="E701" s="720">
        <v>7</v>
      </c>
      <c r="F701" s="720">
        <v>42</v>
      </c>
      <c r="G701" s="720">
        <v>42</v>
      </c>
      <c r="H701" s="721">
        <v>43</v>
      </c>
      <c r="I701" s="371">
        <f>SUM(C701:H701)</f>
        <v>214</v>
      </c>
      <c r="J701" s="813" t="s">
        <v>57</v>
      </c>
      <c r="K701" s="813">
        <v>151.66999999999999</v>
      </c>
      <c r="L701" s="813"/>
    </row>
    <row r="702" spans="1:12" x14ac:dyDescent="0.2">
      <c r="A702" s="1042" t="s">
        <v>28</v>
      </c>
      <c r="B702" s="1043"/>
      <c r="C702" s="837">
        <v>153.5</v>
      </c>
      <c r="D702" s="838">
        <v>152.5</v>
      </c>
      <c r="E702" s="838">
        <v>154</v>
      </c>
      <c r="F702" s="838">
        <v>150.5</v>
      </c>
      <c r="G702" s="838">
        <v>149.5</v>
      </c>
      <c r="H702" s="839">
        <v>148.5</v>
      </c>
      <c r="I702" s="749">
        <f>AVERAGE(C702:H702)</f>
        <v>151.41666666666666</v>
      </c>
      <c r="J702" s="813" t="s">
        <v>26</v>
      </c>
      <c r="K702" s="215">
        <f>K701-K686</f>
        <v>0.63999999999998636</v>
      </c>
      <c r="L702" s="228"/>
    </row>
    <row r="703" spans="1:12" ht="13.5" thickBot="1" x14ac:dyDescent="0.25">
      <c r="A703" s="1046" t="s">
        <v>26</v>
      </c>
      <c r="B703" s="1047"/>
      <c r="C703" s="220">
        <f>(C702-C687)</f>
        <v>0</v>
      </c>
      <c r="D703" s="221">
        <f t="shared" ref="D703:H703" si="181">(D702-D687)</f>
        <v>0</v>
      </c>
      <c r="E703" s="221">
        <f t="shared" si="181"/>
        <v>0</v>
      </c>
      <c r="F703" s="221">
        <f t="shared" si="181"/>
        <v>0</v>
      </c>
      <c r="G703" s="221">
        <f t="shared" si="181"/>
        <v>0</v>
      </c>
      <c r="H703" s="226">
        <f t="shared" si="181"/>
        <v>0</v>
      </c>
      <c r="I703" s="333"/>
      <c r="J703" s="813"/>
      <c r="K703" s="813"/>
      <c r="L703" s="813"/>
    </row>
    <row r="704" spans="1:12" ht="13.5" thickBot="1" x14ac:dyDescent="0.25">
      <c r="A704" s="882"/>
      <c r="B704" s="882"/>
      <c r="C704" s="882"/>
      <c r="D704" s="882"/>
      <c r="E704" s="882"/>
      <c r="F704" s="882"/>
      <c r="G704" s="882"/>
      <c r="H704" s="882"/>
      <c r="I704" s="882"/>
      <c r="J704" s="882"/>
      <c r="K704" s="882"/>
      <c r="L704" s="882"/>
    </row>
    <row r="705" spans="1:12" ht="13.5" thickBot="1" x14ac:dyDescent="0.25">
      <c r="A705" s="780">
        <f>A690+7</f>
        <v>45805</v>
      </c>
      <c r="B705" s="828"/>
      <c r="C705" s="779">
        <f>C710/C716</f>
        <v>0.31578947368421051</v>
      </c>
      <c r="D705" s="779">
        <f t="shared" ref="D705:H705" si="182">D710/D716</f>
        <v>0.29268292682926828</v>
      </c>
      <c r="E705" s="779">
        <f t="shared" si="182"/>
        <v>0.7142857142857143</v>
      </c>
      <c r="F705" s="779">
        <f t="shared" si="182"/>
        <v>0.2857142857142857</v>
      </c>
      <c r="G705" s="779">
        <f t="shared" si="182"/>
        <v>0.2857142857142857</v>
      </c>
      <c r="H705" s="779">
        <f t="shared" si="182"/>
        <v>0.27906976744186046</v>
      </c>
      <c r="I705" s="882"/>
      <c r="J705" s="882"/>
      <c r="K705" s="882"/>
      <c r="L705" s="882"/>
    </row>
    <row r="706" spans="1:12" ht="13.5" thickBot="1" x14ac:dyDescent="0.25">
      <c r="A706" s="847" t="s">
        <v>268</v>
      </c>
      <c r="B706" s="848">
        <f>B691+1</f>
        <v>54</v>
      </c>
      <c r="C706" s="934" t="s">
        <v>50</v>
      </c>
      <c r="D706" s="935"/>
      <c r="E706" s="935"/>
      <c r="F706" s="935"/>
      <c r="G706" s="935"/>
      <c r="H706" s="936"/>
      <c r="I706" s="880" t="s">
        <v>0</v>
      </c>
      <c r="J706" s="213"/>
      <c r="K706" s="882"/>
      <c r="L706" s="882"/>
    </row>
    <row r="707" spans="1:12" ht="13.5" thickBot="1" x14ac:dyDescent="0.25">
      <c r="A707" s="1060" t="s">
        <v>54</v>
      </c>
      <c r="B707" s="1061"/>
      <c r="C707" s="883">
        <v>1</v>
      </c>
      <c r="D707" s="884">
        <v>2</v>
      </c>
      <c r="E707" s="884">
        <v>3</v>
      </c>
      <c r="F707" s="884">
        <v>4</v>
      </c>
      <c r="G707" s="884">
        <v>5</v>
      </c>
      <c r="H707" s="885">
        <v>6</v>
      </c>
      <c r="I707" s="881"/>
      <c r="J707" s="229"/>
      <c r="K707" s="277"/>
      <c r="L707" s="353"/>
    </row>
    <row r="708" spans="1:12" x14ac:dyDescent="0.2">
      <c r="A708" s="1050" t="s">
        <v>3</v>
      </c>
      <c r="B708" s="1051"/>
      <c r="C708" s="753">
        <v>4740</v>
      </c>
      <c r="D708" s="748">
        <v>4740</v>
      </c>
      <c r="E708" s="748">
        <v>4740</v>
      </c>
      <c r="F708" s="748">
        <v>4740</v>
      </c>
      <c r="G708" s="748">
        <v>4740</v>
      </c>
      <c r="H708" s="754">
        <v>4740</v>
      </c>
      <c r="I708" s="802">
        <v>4740</v>
      </c>
      <c r="J708" s="882">
        <f>I708-I693</f>
        <v>20</v>
      </c>
      <c r="K708" s="277"/>
      <c r="L708" s="353"/>
    </row>
    <row r="709" spans="1:12" x14ac:dyDescent="0.2">
      <c r="A709" s="1050" t="s">
        <v>4</v>
      </c>
      <c r="B709" s="1051"/>
      <c r="C709" s="877">
        <v>58541</v>
      </c>
      <c r="D709" s="878">
        <v>59276</v>
      </c>
      <c r="E709" s="878">
        <v>20461</v>
      </c>
      <c r="F709" s="878">
        <v>63104</v>
      </c>
      <c r="G709" s="878">
        <v>62541</v>
      </c>
      <c r="H709" s="879">
        <v>65227</v>
      </c>
      <c r="I709" s="876">
        <v>329150</v>
      </c>
      <c r="J709" s="882"/>
      <c r="K709" s="277"/>
      <c r="L709" s="353"/>
    </row>
    <row r="710" spans="1:12" x14ac:dyDescent="0.2">
      <c r="A710" s="1050" t="s">
        <v>266</v>
      </c>
      <c r="B710" s="1051"/>
      <c r="C710" s="877">
        <v>12</v>
      </c>
      <c r="D710" s="878">
        <v>12</v>
      </c>
      <c r="E710" s="878">
        <v>5</v>
      </c>
      <c r="F710" s="878">
        <v>12</v>
      </c>
      <c r="G710" s="878">
        <v>12</v>
      </c>
      <c r="H710" s="879">
        <v>12</v>
      </c>
      <c r="I710" s="876">
        <v>65</v>
      </c>
      <c r="J710" s="882"/>
      <c r="K710" s="277"/>
      <c r="L710" s="353"/>
    </row>
    <row r="711" spans="1:12" x14ac:dyDescent="0.2">
      <c r="A711" s="1044" t="s">
        <v>6</v>
      </c>
      <c r="B711" s="1045"/>
      <c r="C711" s="242">
        <v>4878.416666666667</v>
      </c>
      <c r="D711" s="243">
        <v>4939.666666666667</v>
      </c>
      <c r="E711" s="243">
        <v>4092.2</v>
      </c>
      <c r="F711" s="243">
        <v>5258.666666666667</v>
      </c>
      <c r="G711" s="243">
        <v>5211.75</v>
      </c>
      <c r="H711" s="244">
        <v>5435.583333333333</v>
      </c>
      <c r="I711" s="366">
        <v>5063.8461538461543</v>
      </c>
      <c r="J711" s="406"/>
      <c r="K711" s="399"/>
      <c r="L711" s="399"/>
    </row>
    <row r="712" spans="1:12" x14ac:dyDescent="0.2">
      <c r="A712" s="1042" t="s">
        <v>7</v>
      </c>
      <c r="B712" s="1043"/>
      <c r="C712" s="1070">
        <v>0.8823529411764709</v>
      </c>
      <c r="D712" s="1071">
        <v>0.8823529411764709</v>
      </c>
      <c r="E712" s="1071">
        <v>0.9285714285714286</v>
      </c>
      <c r="F712" s="1071">
        <v>0.73529411764705888</v>
      </c>
      <c r="G712" s="1071">
        <v>0.82352941176470595</v>
      </c>
      <c r="H712" s="1072">
        <v>0.94117647058823539</v>
      </c>
      <c r="I712" s="1073">
        <v>0.8587588881706516</v>
      </c>
      <c r="J712" s="554"/>
      <c r="K712" s="399"/>
      <c r="L712" s="399"/>
    </row>
    <row r="713" spans="1:12" x14ac:dyDescent="0.2">
      <c r="A713" s="1042" t="s">
        <v>8</v>
      </c>
      <c r="B713" s="1043"/>
      <c r="C713" s="249">
        <v>0.11168392839152401</v>
      </c>
      <c r="D713" s="250">
        <v>0.11295937790011761</v>
      </c>
      <c r="E713" s="250">
        <v>0.13759928477191322</v>
      </c>
      <c r="F713" s="250">
        <v>0.10672709307653626</v>
      </c>
      <c r="G713" s="250">
        <v>0.10607466141641859</v>
      </c>
      <c r="H713" s="251">
        <v>0.10528684300717488</v>
      </c>
      <c r="I713" s="409">
        <v>0.11078121952862804</v>
      </c>
      <c r="J713" s="882"/>
      <c r="K713" s="382"/>
      <c r="L713" s="882"/>
    </row>
    <row r="714" spans="1:12" x14ac:dyDescent="0.2">
      <c r="A714" s="1044" t="s">
        <v>1</v>
      </c>
      <c r="B714" s="1045"/>
      <c r="C714" s="253">
        <f>C711/C708*100-100</f>
        <v>2.9201828410689217</v>
      </c>
      <c r="D714" s="254">
        <f t="shared" ref="D714:I714" si="183">D711/D708*100-100</f>
        <v>4.2123769338959391</v>
      </c>
      <c r="E714" s="254">
        <f t="shared" si="183"/>
        <v>-13.666666666666671</v>
      </c>
      <c r="F714" s="254">
        <f t="shared" si="183"/>
        <v>10.942334739803101</v>
      </c>
      <c r="G714" s="254">
        <f t="shared" si="183"/>
        <v>9.9525316455696213</v>
      </c>
      <c r="H714" s="255">
        <f t="shared" si="183"/>
        <v>14.67475386779185</v>
      </c>
      <c r="I714" s="369">
        <f t="shared" si="183"/>
        <v>6.8321973385264698</v>
      </c>
      <c r="J714" s="528"/>
      <c r="K714" s="882"/>
      <c r="L714" s="882"/>
    </row>
    <row r="715" spans="1:12" ht="13.5" thickBot="1" x14ac:dyDescent="0.25">
      <c r="A715" s="1042" t="s">
        <v>27</v>
      </c>
      <c r="B715" s="1043"/>
      <c r="C715" s="220">
        <f>C711-C696</f>
        <v>-108.68333333333339</v>
      </c>
      <c r="D715" s="221">
        <f t="shared" ref="D715:H715" si="184">D711-D696</f>
        <v>23.066666666666606</v>
      </c>
      <c r="E715" s="221">
        <f t="shared" si="184"/>
        <v>42.949999999999818</v>
      </c>
      <c r="F715" s="221">
        <f t="shared" si="184"/>
        <v>-254.13333333333321</v>
      </c>
      <c r="G715" s="221">
        <f t="shared" si="184"/>
        <v>-287.35000000000036</v>
      </c>
      <c r="H715" s="226">
        <f t="shared" si="184"/>
        <v>217.68333333333339</v>
      </c>
      <c r="I715" s="370">
        <f>I711-I696</f>
        <v>-75.635327635327485</v>
      </c>
      <c r="J715" s="265" t="s">
        <v>56</v>
      </c>
      <c r="K715" s="290">
        <f>I701-I716</f>
        <v>1</v>
      </c>
      <c r="L715" s="266">
        <f>K715/I701</f>
        <v>4.6728971962616819E-3</v>
      </c>
    </row>
    <row r="716" spans="1:12" x14ac:dyDescent="0.2">
      <c r="A716" s="1042" t="s">
        <v>51</v>
      </c>
      <c r="B716" s="1043"/>
      <c r="C716" s="719">
        <v>38</v>
      </c>
      <c r="D716" s="720">
        <v>41</v>
      </c>
      <c r="E716" s="720">
        <v>7</v>
      </c>
      <c r="F716" s="720">
        <v>42</v>
      </c>
      <c r="G716" s="720">
        <v>42</v>
      </c>
      <c r="H716" s="721">
        <v>43</v>
      </c>
      <c r="I716" s="371">
        <f>SUM(C716:H716)</f>
        <v>213</v>
      </c>
      <c r="J716" s="882" t="s">
        <v>57</v>
      </c>
      <c r="K716" s="882">
        <v>150.91</v>
      </c>
      <c r="L716" s="882"/>
    </row>
    <row r="717" spans="1:12" x14ac:dyDescent="0.2">
      <c r="A717" s="1042" t="s">
        <v>28</v>
      </c>
      <c r="B717" s="1043"/>
      <c r="C717" s="886"/>
      <c r="D717" s="887"/>
      <c r="E717" s="887"/>
      <c r="F717" s="887"/>
      <c r="G717" s="887"/>
      <c r="H717" s="888"/>
      <c r="I717" s="749" t="e">
        <f>AVERAGE(C717:H717)</f>
        <v>#DIV/0!</v>
      </c>
      <c r="J717" s="882" t="s">
        <v>26</v>
      </c>
      <c r="K717" s="215">
        <f>K716-K701</f>
        <v>-0.75999999999999091</v>
      </c>
      <c r="L717" s="228"/>
    </row>
    <row r="718" spans="1:12" ht="13.5" thickBot="1" x14ac:dyDescent="0.25">
      <c r="A718" s="1046" t="s">
        <v>26</v>
      </c>
      <c r="B718" s="1047"/>
      <c r="C718" s="220">
        <f>(C717-C702)</f>
        <v>-153.5</v>
      </c>
      <c r="D718" s="221">
        <f t="shared" ref="D718:H718" si="185">(D717-D702)</f>
        <v>-152.5</v>
      </c>
      <c r="E718" s="221">
        <f t="shared" si="185"/>
        <v>-154</v>
      </c>
      <c r="F718" s="221">
        <f t="shared" si="185"/>
        <v>-150.5</v>
      </c>
      <c r="G718" s="221">
        <f t="shared" si="185"/>
        <v>-149.5</v>
      </c>
      <c r="H718" s="226">
        <f t="shared" si="185"/>
        <v>-148.5</v>
      </c>
      <c r="I718" s="333"/>
      <c r="J718" s="882"/>
      <c r="K718" s="882"/>
      <c r="L718" s="882"/>
    </row>
  </sheetData>
  <mergeCells count="140">
    <mergeCell ref="C216:E216"/>
    <mergeCell ref="F216:F217"/>
    <mergeCell ref="C203:E203"/>
    <mergeCell ref="F203:F204"/>
    <mergeCell ref="C388:H388"/>
    <mergeCell ref="C190:E190"/>
    <mergeCell ref="C151:E151"/>
    <mergeCell ref="F138:F139"/>
    <mergeCell ref="F164:F165"/>
    <mergeCell ref="C177:E177"/>
    <mergeCell ref="F177:F178"/>
    <mergeCell ref="F151:F152"/>
    <mergeCell ref="C138:E138"/>
    <mergeCell ref="F190:F191"/>
    <mergeCell ref="C112:E112"/>
    <mergeCell ref="F112:F113"/>
    <mergeCell ref="C125:E125"/>
    <mergeCell ref="F125:F126"/>
    <mergeCell ref="C164:E164"/>
    <mergeCell ref="C8:H8"/>
    <mergeCell ref="C21:H21"/>
    <mergeCell ref="C34:H34"/>
    <mergeCell ref="C47:H47"/>
    <mergeCell ref="C99:E99"/>
    <mergeCell ref="F99:F100"/>
    <mergeCell ref="C86:E86"/>
    <mergeCell ref="F86:F87"/>
    <mergeCell ref="C73:E73"/>
    <mergeCell ref="C60:E60"/>
    <mergeCell ref="I310:I311"/>
    <mergeCell ref="F268:F269"/>
    <mergeCell ref="C255:E255"/>
    <mergeCell ref="F255:F256"/>
    <mergeCell ref="C229:E229"/>
    <mergeCell ref="C242:E242"/>
    <mergeCell ref="F242:F243"/>
    <mergeCell ref="F296:F297"/>
    <mergeCell ref="C282:E282"/>
    <mergeCell ref="C296:E296"/>
    <mergeCell ref="F282:F283"/>
    <mergeCell ref="F229:F230"/>
    <mergeCell ref="C268:E268"/>
    <mergeCell ref="I388:I389"/>
    <mergeCell ref="C401:H401"/>
    <mergeCell ref="I401:I402"/>
    <mergeCell ref="C414:H414"/>
    <mergeCell ref="I414:I415"/>
    <mergeCell ref="I349:I350"/>
    <mergeCell ref="C375:H375"/>
    <mergeCell ref="I375:I376"/>
    <mergeCell ref="I323:I324"/>
    <mergeCell ref="C323:H323"/>
    <mergeCell ref="C349:H349"/>
    <mergeCell ref="C336:H336"/>
    <mergeCell ref="I336:I337"/>
    <mergeCell ref="C362:H362"/>
    <mergeCell ref="I362:I363"/>
    <mergeCell ref="I427:I428"/>
    <mergeCell ref="C544:H544"/>
    <mergeCell ref="I544:I545"/>
    <mergeCell ref="C531:H531"/>
    <mergeCell ref="I531:I532"/>
    <mergeCell ref="C518:H518"/>
    <mergeCell ref="I518:I519"/>
    <mergeCell ref="C466:H466"/>
    <mergeCell ref="I466:I467"/>
    <mergeCell ref="C453:H453"/>
    <mergeCell ref="I453:I454"/>
    <mergeCell ref="C505:H505"/>
    <mergeCell ref="I505:I506"/>
    <mergeCell ref="C479:H479"/>
    <mergeCell ref="I479:I480"/>
    <mergeCell ref="C427:H427"/>
    <mergeCell ref="C676:H676"/>
    <mergeCell ref="C661:H661"/>
    <mergeCell ref="C635:H635"/>
    <mergeCell ref="C583:H583"/>
    <mergeCell ref="A672:B672"/>
    <mergeCell ref="A673:B673"/>
    <mergeCell ref="I583:I584"/>
    <mergeCell ref="C648:H648"/>
    <mergeCell ref="C440:H440"/>
    <mergeCell ref="I440:I441"/>
    <mergeCell ref="C557:H557"/>
    <mergeCell ref="I557:I558"/>
    <mergeCell ref="C492:H492"/>
    <mergeCell ref="I492:I493"/>
    <mergeCell ref="C570:H570"/>
    <mergeCell ref="I570:I571"/>
    <mergeCell ref="C622:H622"/>
    <mergeCell ref="C596:H596"/>
    <mergeCell ref="C609:H609"/>
    <mergeCell ref="A667:B667"/>
    <mergeCell ref="A668:B668"/>
    <mergeCell ref="A669:B669"/>
    <mergeCell ref="A670:B670"/>
    <mergeCell ref="A671:B671"/>
    <mergeCell ref="A686:B686"/>
    <mergeCell ref="A662:B662"/>
    <mergeCell ref="A663:B663"/>
    <mergeCell ref="A664:B664"/>
    <mergeCell ref="A665:B665"/>
    <mergeCell ref="A666:B666"/>
    <mergeCell ref="A687:B687"/>
    <mergeCell ref="A688:B688"/>
    <mergeCell ref="A677:B677"/>
    <mergeCell ref="A681:B681"/>
    <mergeCell ref="A682:B682"/>
    <mergeCell ref="A683:B683"/>
    <mergeCell ref="A684:B684"/>
    <mergeCell ref="A685:B685"/>
    <mergeCell ref="A701:B701"/>
    <mergeCell ref="A678:B678"/>
    <mergeCell ref="A679:B679"/>
    <mergeCell ref="A680:B680"/>
    <mergeCell ref="A702:B702"/>
    <mergeCell ref="A703:B703"/>
    <mergeCell ref="A696:B696"/>
    <mergeCell ref="A697:B697"/>
    <mergeCell ref="A698:B698"/>
    <mergeCell ref="A699:B699"/>
    <mergeCell ref="A700:B700"/>
    <mergeCell ref="C691:H691"/>
    <mergeCell ref="A692:B692"/>
    <mergeCell ref="A693:B693"/>
    <mergeCell ref="A694:B694"/>
    <mergeCell ref="A695:B695"/>
    <mergeCell ref="A715:B715"/>
    <mergeCell ref="A716:B716"/>
    <mergeCell ref="A717:B717"/>
    <mergeCell ref="A718:B718"/>
    <mergeCell ref="C706:H706"/>
    <mergeCell ref="A707:B707"/>
    <mergeCell ref="A708:B708"/>
    <mergeCell ref="A709:B709"/>
    <mergeCell ref="A710:B710"/>
    <mergeCell ref="A711:B711"/>
    <mergeCell ref="A712:B712"/>
    <mergeCell ref="A713:B713"/>
    <mergeCell ref="A714:B714"/>
  </mergeCells>
  <conditionalFormatting sqref="C193:E19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6:E20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:E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2:E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5:E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8:E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:E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E28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9:E29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3:H3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6:H32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9:H33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2:H3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:H3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:H3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1:H39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4:H40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7:H41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0:H4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3:H44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6:H4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9:H4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2:H4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5:H4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8:H50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1:H52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4:H5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7:H54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0:H56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3:H5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6:H5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:H5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2:H6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5:H6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8:H6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1:H65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6:H66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1:H6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6:H69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H7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2" t="s">
        <v>18</v>
      </c>
      <c r="C4" s="903"/>
      <c r="D4" s="903"/>
      <c r="E4" s="903"/>
      <c r="F4" s="903"/>
      <c r="G4" s="903"/>
      <c r="H4" s="903"/>
      <c r="I4" s="903"/>
      <c r="J4" s="904"/>
      <c r="K4" s="902" t="s">
        <v>21</v>
      </c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2" t="s">
        <v>23</v>
      </c>
      <c r="C17" s="903"/>
      <c r="D17" s="903"/>
      <c r="E17" s="903"/>
      <c r="F17" s="9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2" t="s">
        <v>18</v>
      </c>
      <c r="C4" s="903"/>
      <c r="D4" s="903"/>
      <c r="E4" s="903"/>
      <c r="F4" s="903"/>
      <c r="G4" s="903"/>
      <c r="H4" s="903"/>
      <c r="I4" s="903"/>
      <c r="J4" s="904"/>
      <c r="K4" s="902" t="s">
        <v>21</v>
      </c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2" t="s">
        <v>23</v>
      </c>
      <c r="C17" s="903"/>
      <c r="D17" s="903"/>
      <c r="E17" s="903"/>
      <c r="F17" s="9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902" t="s">
        <v>18</v>
      </c>
      <c r="C4" s="903"/>
      <c r="D4" s="903"/>
      <c r="E4" s="903"/>
      <c r="F4" s="903"/>
      <c r="G4" s="903"/>
      <c r="H4" s="903"/>
      <c r="I4" s="903"/>
      <c r="J4" s="904"/>
      <c r="K4" s="902" t="s">
        <v>21</v>
      </c>
      <c r="L4" s="903"/>
      <c r="M4" s="903"/>
      <c r="N4" s="903"/>
      <c r="O4" s="903"/>
      <c r="P4" s="903"/>
      <c r="Q4" s="903"/>
      <c r="R4" s="903"/>
      <c r="S4" s="903"/>
      <c r="T4" s="903"/>
      <c r="U4" s="903"/>
      <c r="V4" s="903"/>
      <c r="W4" s="9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902" t="s">
        <v>23</v>
      </c>
      <c r="C17" s="903"/>
      <c r="D17" s="903"/>
      <c r="E17" s="903"/>
      <c r="F17" s="9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05" t="s">
        <v>42</v>
      </c>
      <c r="B1" s="90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05" t="s">
        <v>42</v>
      </c>
      <c r="B1" s="90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906" t="s">
        <v>42</v>
      </c>
      <c r="B1" s="90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05" t="s">
        <v>42</v>
      </c>
      <c r="B1" s="90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X796"/>
  <sheetViews>
    <sheetView showGridLines="0" topLeftCell="A757" zoomScale="70" zoomScaleNormal="70" workbookViewId="0">
      <selection activeCell="C786" sqref="C786:X786"/>
    </sheetView>
  </sheetViews>
  <sheetFormatPr baseColWidth="10" defaultColWidth="11.42578125" defaultRowHeight="12.75" x14ac:dyDescent="0.2"/>
  <cols>
    <col min="1" max="1" width="16.85546875" style="200" customWidth="1"/>
    <col min="2" max="2" width="4.28515625" style="813" bestFit="1" customWidth="1"/>
    <col min="3" max="3" width="11.85546875" style="200" customWidth="1"/>
    <col min="4" max="4" width="10.5703125" style="200" customWidth="1"/>
    <col min="5" max="5" width="10" style="200" bestFit="1" customWidth="1"/>
    <col min="6" max="6" width="9.7109375" style="200" bestFit="1" customWidth="1"/>
    <col min="7" max="8" width="10" style="200" bestFit="1" customWidth="1"/>
    <col min="9" max="10" width="9.7109375" style="200" bestFit="1" customWidth="1"/>
    <col min="11" max="11" width="11.28515625" style="200" customWidth="1"/>
    <col min="12" max="14" width="9.7109375" style="200" bestFit="1" customWidth="1"/>
    <col min="15" max="15" width="10.85546875" style="200" customWidth="1"/>
    <col min="16" max="16" width="11" style="200" customWidth="1"/>
    <col min="17" max="17" width="9.7109375" style="200" bestFit="1" customWidth="1"/>
    <col min="18" max="18" width="10" style="200" bestFit="1" customWidth="1"/>
    <col min="19" max="19" width="11.140625" style="200" bestFit="1" customWidth="1"/>
    <col min="20" max="21" width="9.7109375" style="200" bestFit="1" customWidth="1"/>
    <col min="22" max="23" width="10" style="200" bestFit="1" customWidth="1"/>
    <col min="24" max="24" width="11.5703125" style="200" bestFit="1" customWidth="1"/>
    <col min="25" max="25" width="10.85546875" style="200" bestFit="1" customWidth="1"/>
    <col min="26" max="26" width="8.85546875" style="200" customWidth="1"/>
    <col min="27" max="30" width="11.42578125" style="200"/>
    <col min="31" max="31" width="10.5703125" style="200" bestFit="1" customWidth="1"/>
    <col min="32" max="36" width="11.42578125" style="200"/>
    <col min="37" max="37" width="16.7109375" style="200" bestFit="1" customWidth="1"/>
    <col min="38" max="38" width="4.140625" style="200" customWidth="1"/>
    <col min="39" max="43" width="11.42578125" style="200"/>
    <col min="44" max="44" width="16.7109375" style="200" bestFit="1" customWidth="1"/>
    <col min="45" max="45" width="2.85546875" style="200" customWidth="1"/>
    <col min="46" max="16384" width="11.42578125" style="200"/>
  </cols>
  <sheetData>
    <row r="1" spans="1:35" x14ac:dyDescent="0.2">
      <c r="A1" s="200" t="s">
        <v>58</v>
      </c>
    </row>
    <row r="2" spans="1:35" x14ac:dyDescent="0.2">
      <c r="A2" s="200" t="s">
        <v>59</v>
      </c>
      <c r="C2" s="227">
        <v>39.825396825396822</v>
      </c>
      <c r="G2" s="985"/>
      <c r="H2" s="985"/>
      <c r="I2" s="985"/>
      <c r="J2" s="985"/>
    </row>
    <row r="3" spans="1:35" x14ac:dyDescent="0.2">
      <c r="A3" s="200" t="s">
        <v>7</v>
      </c>
      <c r="C3" s="227">
        <v>65.52771450265756</v>
      </c>
    </row>
    <row r="4" spans="1:35" x14ac:dyDescent="0.2">
      <c r="A4" s="200" t="s">
        <v>60</v>
      </c>
      <c r="C4" s="200">
        <v>12855</v>
      </c>
    </row>
    <row r="6" spans="1:35" x14ac:dyDescent="0.2">
      <c r="A6" s="229" t="s">
        <v>61</v>
      </c>
      <c r="B6" s="229"/>
      <c r="C6" s="227">
        <v>65.52771450265756</v>
      </c>
      <c r="D6" s="227">
        <v>65.52771450265756</v>
      </c>
      <c r="E6" s="227">
        <v>65.52771450265756</v>
      </c>
      <c r="F6" s="227">
        <v>65.52771450265756</v>
      </c>
      <c r="G6" s="227">
        <v>65.52771450265756</v>
      </c>
      <c r="H6" s="227">
        <v>65.52771450265756</v>
      </c>
      <c r="I6" s="227">
        <v>65.52771450265756</v>
      </c>
      <c r="J6" s="227">
        <v>65.52771450265756</v>
      </c>
      <c r="K6" s="227">
        <v>65.52771450265756</v>
      </c>
      <c r="L6" s="227">
        <v>65.52771450265756</v>
      </c>
      <c r="M6" s="227">
        <v>65.52771450265756</v>
      </c>
      <c r="N6" s="227">
        <v>65.52771450265756</v>
      </c>
      <c r="O6" s="227">
        <v>65.52771450265756</v>
      </c>
      <c r="P6" s="227">
        <v>65.52771450265756</v>
      </c>
      <c r="Q6" s="227">
        <v>65.52771450265756</v>
      </c>
      <c r="R6" s="227">
        <v>65.52771450265756</v>
      </c>
      <c r="S6" s="227">
        <v>65.52771450265756</v>
      </c>
      <c r="T6" s="227">
        <v>65.52771450265756</v>
      </c>
      <c r="U6" s="227">
        <v>65.52771450265756</v>
      </c>
      <c r="V6" s="227">
        <v>65.52771450265756</v>
      </c>
      <c r="W6" s="227">
        <v>65.52771450265756</v>
      </c>
      <c r="X6" s="227">
        <v>65.52771450265756</v>
      </c>
      <c r="AB6" s="228"/>
      <c r="AC6" s="213"/>
      <c r="AH6" s="985"/>
      <c r="AI6" s="985"/>
    </row>
    <row r="7" spans="1:35" ht="13.5" thickBot="1" x14ac:dyDescent="0.25">
      <c r="A7" s="229" t="s">
        <v>62</v>
      </c>
      <c r="B7" s="229"/>
      <c r="C7" s="200">
        <v>21.68</v>
      </c>
      <c r="D7" s="200">
        <v>21.68</v>
      </c>
      <c r="E7" s="200">
        <v>21.68</v>
      </c>
      <c r="F7" s="200">
        <v>21.68</v>
      </c>
      <c r="G7" s="200">
        <v>21.68</v>
      </c>
      <c r="H7" s="200">
        <v>21.68</v>
      </c>
      <c r="I7" s="200">
        <v>21.68</v>
      </c>
      <c r="J7" s="200">
        <v>21.68</v>
      </c>
      <c r="K7" s="200">
        <v>21.68</v>
      </c>
      <c r="L7" s="200">
        <v>21.68</v>
      </c>
      <c r="M7" s="200">
        <v>21.68</v>
      </c>
      <c r="N7" s="200">
        <v>21.68</v>
      </c>
      <c r="O7" s="200">
        <v>21.68</v>
      </c>
      <c r="P7" s="200">
        <v>21.68</v>
      </c>
      <c r="Q7" s="200">
        <v>21.68</v>
      </c>
      <c r="R7" s="200">
        <v>21.68</v>
      </c>
      <c r="S7" s="200">
        <v>21.68</v>
      </c>
      <c r="T7" s="200">
        <v>21.68</v>
      </c>
      <c r="U7" s="200">
        <v>21.68</v>
      </c>
      <c r="V7" s="200">
        <v>21.68</v>
      </c>
      <c r="W7" s="200">
        <v>21.68</v>
      </c>
      <c r="AB7" s="228"/>
      <c r="AC7" s="213"/>
    </row>
    <row r="8" spans="1:35" ht="13.5" thickBot="1" x14ac:dyDescent="0.25">
      <c r="A8" s="230" t="s">
        <v>49</v>
      </c>
      <c r="B8" s="230"/>
      <c r="C8" s="986" t="s">
        <v>53</v>
      </c>
      <c r="D8" s="987"/>
      <c r="E8" s="987"/>
      <c r="F8" s="987"/>
      <c r="G8" s="987"/>
      <c r="H8" s="987"/>
      <c r="I8" s="987"/>
      <c r="J8" s="987"/>
      <c r="K8" s="987"/>
      <c r="L8" s="987"/>
      <c r="M8" s="986" t="s">
        <v>63</v>
      </c>
      <c r="N8" s="987"/>
      <c r="O8" s="987"/>
      <c r="P8" s="987"/>
      <c r="Q8" s="987"/>
      <c r="R8" s="987"/>
      <c r="S8" s="987"/>
      <c r="T8" s="987"/>
      <c r="U8" s="987"/>
      <c r="V8" s="987"/>
      <c r="W8" s="988"/>
      <c r="X8" s="292" t="s">
        <v>55</v>
      </c>
    </row>
    <row r="9" spans="1:35" x14ac:dyDescent="0.2">
      <c r="A9" s="231" t="s">
        <v>54</v>
      </c>
      <c r="B9" s="830"/>
      <c r="C9" s="334">
        <v>1</v>
      </c>
      <c r="D9" s="232">
        <v>2</v>
      </c>
      <c r="E9" s="232">
        <v>3</v>
      </c>
      <c r="F9" s="232">
        <v>4</v>
      </c>
      <c r="G9" s="232">
        <v>5</v>
      </c>
      <c r="H9" s="232">
        <v>6</v>
      </c>
      <c r="I9" s="232">
        <v>7</v>
      </c>
      <c r="J9" s="232">
        <v>8</v>
      </c>
      <c r="K9" s="232">
        <v>9</v>
      </c>
      <c r="L9" s="335">
        <v>10</v>
      </c>
      <c r="M9" s="334">
        <v>1</v>
      </c>
      <c r="N9" s="232">
        <v>2</v>
      </c>
      <c r="O9" s="232">
        <v>3</v>
      </c>
      <c r="P9" s="232">
        <v>4</v>
      </c>
      <c r="Q9" s="232">
        <v>5</v>
      </c>
      <c r="R9" s="232">
        <v>6</v>
      </c>
      <c r="S9" s="232">
        <v>7</v>
      </c>
      <c r="T9" s="232">
        <v>8</v>
      </c>
      <c r="U9" s="232">
        <v>9</v>
      </c>
      <c r="V9" s="232">
        <v>10</v>
      </c>
      <c r="W9" s="335">
        <v>11</v>
      </c>
      <c r="X9" s="336">
        <v>1317</v>
      </c>
    </row>
    <row r="10" spans="1:35" x14ac:dyDescent="0.2">
      <c r="A10" s="231" t="s">
        <v>2</v>
      </c>
      <c r="B10" s="829"/>
      <c r="C10" s="233">
        <v>1</v>
      </c>
      <c r="D10" s="307">
        <v>2</v>
      </c>
      <c r="E10" s="234">
        <v>3</v>
      </c>
      <c r="F10" s="234">
        <v>3</v>
      </c>
      <c r="G10" s="294">
        <v>4</v>
      </c>
      <c r="H10" s="314">
        <v>5</v>
      </c>
      <c r="I10" s="315">
        <v>6</v>
      </c>
      <c r="J10" s="235">
        <v>7</v>
      </c>
      <c r="K10" s="321">
        <v>8</v>
      </c>
      <c r="L10" s="351">
        <v>9</v>
      </c>
      <c r="M10" s="233">
        <v>1</v>
      </c>
      <c r="N10" s="307">
        <v>2</v>
      </c>
      <c r="O10" s="234">
        <v>3</v>
      </c>
      <c r="P10" s="234">
        <v>3</v>
      </c>
      <c r="Q10" s="294">
        <v>4</v>
      </c>
      <c r="R10" s="314">
        <v>5</v>
      </c>
      <c r="S10" s="315">
        <v>6</v>
      </c>
      <c r="T10" s="235">
        <v>7</v>
      </c>
      <c r="U10" s="321">
        <v>8</v>
      </c>
      <c r="V10" s="351">
        <v>9</v>
      </c>
      <c r="W10" s="352">
        <v>10</v>
      </c>
      <c r="X10" s="214" t="s">
        <v>0</v>
      </c>
    </row>
    <row r="11" spans="1:35" x14ac:dyDescent="0.2">
      <c r="A11" s="236" t="s">
        <v>3</v>
      </c>
      <c r="B11" s="831"/>
      <c r="C11" s="237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238">
        <v>140</v>
      </c>
      <c r="K11" s="238">
        <v>140</v>
      </c>
      <c r="L11" s="308">
        <v>140</v>
      </c>
      <c r="M11" s="237">
        <v>140</v>
      </c>
      <c r="N11" s="238">
        <v>140</v>
      </c>
      <c r="O11" s="238">
        <v>140</v>
      </c>
      <c r="P11" s="238">
        <v>140</v>
      </c>
      <c r="Q11" s="238">
        <v>140</v>
      </c>
      <c r="R11" s="238">
        <v>140</v>
      </c>
      <c r="S11" s="238">
        <v>140</v>
      </c>
      <c r="T11" s="238">
        <v>140</v>
      </c>
      <c r="U11" s="238">
        <v>140</v>
      </c>
      <c r="V11" s="238">
        <v>140</v>
      </c>
      <c r="W11" s="308">
        <v>140</v>
      </c>
      <c r="X11" s="240">
        <v>140</v>
      </c>
      <c r="Y11" s="210"/>
      <c r="Z11" s="313"/>
      <c r="AA11" s="313"/>
      <c r="AB11" s="313"/>
      <c r="AC11" s="313"/>
      <c r="AD11" s="313"/>
    </row>
    <row r="12" spans="1:35" x14ac:dyDescent="0.2">
      <c r="A12" s="241" t="s">
        <v>6</v>
      </c>
      <c r="B12" s="832"/>
      <c r="C12" s="242">
        <v>140.77083333333334</v>
      </c>
      <c r="D12" s="243">
        <v>146.16279069767441</v>
      </c>
      <c r="E12" s="243">
        <v>147.77777777777777</v>
      </c>
      <c r="F12" s="243">
        <v>143.67741935483872</v>
      </c>
      <c r="G12" s="243">
        <v>151.90566037735849</v>
      </c>
      <c r="H12" s="243">
        <v>153.01666666666668</v>
      </c>
      <c r="I12" s="243">
        <v>166.09</v>
      </c>
      <c r="J12" s="243">
        <v>168.77272727272728</v>
      </c>
      <c r="K12" s="243">
        <v>170.2258064516129</v>
      </c>
      <c r="L12" s="281">
        <v>178.4848484848485</v>
      </c>
      <c r="M12" s="242">
        <v>130.12068965517241</v>
      </c>
      <c r="N12" s="243">
        <v>134.38356164383561</v>
      </c>
      <c r="O12" s="243">
        <v>138.67307692307693</v>
      </c>
      <c r="P12" s="243">
        <v>147.01694915254237</v>
      </c>
      <c r="Q12" s="243">
        <v>144.19999999999999</v>
      </c>
      <c r="R12" s="243">
        <v>152.5344827586207</v>
      </c>
      <c r="S12" s="243">
        <v>154.32758620689654</v>
      </c>
      <c r="T12" s="243">
        <v>166.46511627906978</v>
      </c>
      <c r="U12" s="243">
        <v>167.46052631578948</v>
      </c>
      <c r="V12" s="243">
        <v>173.21739130434781</v>
      </c>
      <c r="W12" s="281">
        <v>184.39024390243901</v>
      </c>
      <c r="X12" s="317">
        <v>155.06757782839787</v>
      </c>
      <c r="Z12" s="313"/>
      <c r="AA12" s="313"/>
      <c r="AB12" s="313"/>
      <c r="AC12" s="313"/>
      <c r="AD12" s="287"/>
    </row>
    <row r="13" spans="1:35" x14ac:dyDescent="0.2">
      <c r="A13" s="231" t="s">
        <v>7</v>
      </c>
      <c r="B13" s="829"/>
      <c r="C13" s="245">
        <v>97.916666666666671</v>
      </c>
      <c r="D13" s="246">
        <v>96.511627906976742</v>
      </c>
      <c r="E13" s="246">
        <v>100</v>
      </c>
      <c r="F13" s="246">
        <v>98.387096774193552</v>
      </c>
      <c r="G13" s="246">
        <v>100</v>
      </c>
      <c r="H13" s="246">
        <v>100</v>
      </c>
      <c r="I13" s="246">
        <v>97</v>
      </c>
      <c r="J13" s="246">
        <v>98.86363636363636</v>
      </c>
      <c r="K13" s="246">
        <v>100</v>
      </c>
      <c r="L13" s="282">
        <v>100</v>
      </c>
      <c r="M13" s="245">
        <v>98.275862068965523</v>
      </c>
      <c r="N13" s="246">
        <v>98.630136986301366</v>
      </c>
      <c r="O13" s="246">
        <v>96.15384615384616</v>
      </c>
      <c r="P13" s="246">
        <v>100</v>
      </c>
      <c r="Q13" s="246">
        <v>96.36363636363636</v>
      </c>
      <c r="R13" s="246">
        <v>100</v>
      </c>
      <c r="S13" s="246">
        <v>100</v>
      </c>
      <c r="T13" s="246">
        <v>98.837209302325576</v>
      </c>
      <c r="U13" s="246">
        <v>100</v>
      </c>
      <c r="V13" s="246">
        <v>100</v>
      </c>
      <c r="W13" s="282">
        <v>100</v>
      </c>
      <c r="X13" s="248">
        <v>65.52771450265756</v>
      </c>
      <c r="Y13" s="210"/>
    </row>
    <row r="14" spans="1:35" ht="12.75" customHeight="1" thickBot="1" x14ac:dyDescent="0.25">
      <c r="A14" s="231" t="s">
        <v>8</v>
      </c>
      <c r="B14" s="833"/>
      <c r="C14" s="324">
        <v>4.4392234784580396E-2</v>
      </c>
      <c r="D14" s="325">
        <v>5.1037293168947478E-2</v>
      </c>
      <c r="E14" s="325">
        <v>3.9336624617034861E-2</v>
      </c>
      <c r="F14" s="325">
        <v>4.1699817750314436E-2</v>
      </c>
      <c r="G14" s="325">
        <v>3.6356307201177281E-2</v>
      </c>
      <c r="H14" s="325">
        <v>3.5061436934907736E-2</v>
      </c>
      <c r="I14" s="325">
        <v>4.2258307017252146E-2</v>
      </c>
      <c r="J14" s="325">
        <v>3.6587444406035119E-2</v>
      </c>
      <c r="K14" s="325">
        <v>3.8150585517613973E-2</v>
      </c>
      <c r="L14" s="329">
        <v>3.7574576605427269E-2</v>
      </c>
      <c r="M14" s="324">
        <v>4.0743104698043674E-2</v>
      </c>
      <c r="N14" s="325">
        <v>4.2321821677655767E-2</v>
      </c>
      <c r="O14" s="325">
        <v>4.2912640143093865E-2</v>
      </c>
      <c r="P14" s="325">
        <v>3.2136359782367452E-2</v>
      </c>
      <c r="Q14" s="325">
        <v>4.8107629528244031E-2</v>
      </c>
      <c r="R14" s="325">
        <v>2.8243016171441284E-2</v>
      </c>
      <c r="S14" s="325">
        <v>3.177566521042359E-2</v>
      </c>
      <c r="T14" s="325">
        <v>3.1743833201289769E-2</v>
      </c>
      <c r="U14" s="325">
        <v>2.8116770956906054E-2</v>
      </c>
      <c r="V14" s="325">
        <v>2.6725740276058747E-2</v>
      </c>
      <c r="W14" s="329">
        <v>3.069923159868506E-2</v>
      </c>
      <c r="X14" s="337">
        <v>9.7410264796780832E-2</v>
      </c>
      <c r="Y14" s="210"/>
      <c r="Z14" s="210"/>
      <c r="AA14" s="210"/>
      <c r="AB14" s="210"/>
      <c r="AC14" s="210"/>
      <c r="AD14" s="210"/>
    </row>
    <row r="15" spans="1:35" x14ac:dyDescent="0.2">
      <c r="A15" s="241" t="s">
        <v>1</v>
      </c>
      <c r="B15" s="834"/>
      <c r="C15" s="327">
        <f>C12/C11*100-100</f>
        <v>0.5505952380952408</v>
      </c>
      <c r="D15" s="328">
        <f t="shared" ref="D15:F15" si="0">D12/D11*100-100</f>
        <v>4.4019933554817214</v>
      </c>
      <c r="E15" s="328">
        <f t="shared" si="0"/>
        <v>5.5555555555555571</v>
      </c>
      <c r="F15" s="328">
        <f t="shared" si="0"/>
        <v>2.6267281105990747</v>
      </c>
      <c r="G15" s="328">
        <f>G12/G11*100-100</f>
        <v>8.5040431266846213</v>
      </c>
      <c r="H15" s="328">
        <f t="shared" ref="H15:L15" si="1">H12/H11*100-100</f>
        <v>9.297619047619051</v>
      </c>
      <c r="I15" s="328">
        <f t="shared" si="1"/>
        <v>18.635714285714286</v>
      </c>
      <c r="J15" s="328">
        <f t="shared" si="1"/>
        <v>20.55194805194806</v>
      </c>
      <c r="K15" s="328">
        <f t="shared" ref="K15" si="2">K12/K11*100-100</f>
        <v>21.589861751152071</v>
      </c>
      <c r="L15" s="330">
        <f t="shared" si="1"/>
        <v>27.489177489177493</v>
      </c>
      <c r="M15" s="327">
        <f>M12/M11*100-100</f>
        <v>-7.0566502463054235</v>
      </c>
      <c r="N15" s="328">
        <f t="shared" ref="N15:P15" si="3">N12/N11*100-100</f>
        <v>-4.0117416829745736</v>
      </c>
      <c r="O15" s="328">
        <f t="shared" si="3"/>
        <v>-0.94780219780218999</v>
      </c>
      <c r="P15" s="328">
        <f t="shared" si="3"/>
        <v>5.0121065375302578</v>
      </c>
      <c r="Q15" s="328">
        <f t="shared" ref="Q15" si="4">Q12/Q11*100-100</f>
        <v>3</v>
      </c>
      <c r="R15" s="328">
        <f t="shared" ref="R15:S15" si="5">R12/R11*100-100</f>
        <v>8.9532019704433594</v>
      </c>
      <c r="S15" s="328">
        <f t="shared" si="5"/>
        <v>10.233990147783231</v>
      </c>
      <c r="T15" s="328">
        <f t="shared" ref="T15:U15" si="6">T12/T11*100-100</f>
        <v>18.903654485049842</v>
      </c>
      <c r="U15" s="328">
        <f t="shared" si="6"/>
        <v>19.614661654135347</v>
      </c>
      <c r="V15" s="328">
        <f t="shared" ref="V15:W15" si="7">V12/V11*100-100</f>
        <v>23.726708074534145</v>
      </c>
      <c r="W15" s="330">
        <f t="shared" si="7"/>
        <v>31.707317073170714</v>
      </c>
      <c r="X15" s="339">
        <f t="shared" ref="X15" si="8">X12/X11*100-100</f>
        <v>10.762555591712768</v>
      </c>
    </row>
    <row r="16" spans="1:35" ht="13.5" thickBot="1" x14ac:dyDescent="0.25">
      <c r="A16" s="256" t="s">
        <v>27</v>
      </c>
      <c r="B16" s="833"/>
      <c r="C16" s="220">
        <f t="shared" ref="C16:X16" si="9">C12-C6</f>
        <v>75.243118830675783</v>
      </c>
      <c r="D16" s="221">
        <f t="shared" si="9"/>
        <v>80.63507619501685</v>
      </c>
      <c r="E16" s="221">
        <f t="shared" si="9"/>
        <v>82.250063275120212</v>
      </c>
      <c r="F16" s="221">
        <f t="shared" si="9"/>
        <v>78.149704852181159</v>
      </c>
      <c r="G16" s="221">
        <f t="shared" si="9"/>
        <v>86.377945874700927</v>
      </c>
      <c r="H16" s="221">
        <f t="shared" si="9"/>
        <v>87.48895216400912</v>
      </c>
      <c r="I16" s="221">
        <f t="shared" si="9"/>
        <v>100.56228549734244</v>
      </c>
      <c r="J16" s="221">
        <f t="shared" si="9"/>
        <v>103.24501277006972</v>
      </c>
      <c r="K16" s="221">
        <f t="shared" si="9"/>
        <v>104.69809194895534</v>
      </c>
      <c r="L16" s="323">
        <f t="shared" si="9"/>
        <v>112.95713398219094</v>
      </c>
      <c r="M16" s="220">
        <f t="shared" si="9"/>
        <v>64.592975152514853</v>
      </c>
      <c r="N16" s="221">
        <f t="shared" si="9"/>
        <v>68.855847141178046</v>
      </c>
      <c r="O16" s="221">
        <f t="shared" si="9"/>
        <v>73.145362420419374</v>
      </c>
      <c r="P16" s="221">
        <f t="shared" si="9"/>
        <v>81.489234649884807</v>
      </c>
      <c r="Q16" s="221">
        <f t="shared" si="9"/>
        <v>78.672285497342429</v>
      </c>
      <c r="R16" s="221">
        <f t="shared" si="9"/>
        <v>87.006768255963138</v>
      </c>
      <c r="S16" s="221">
        <f t="shared" si="9"/>
        <v>88.799871704238981</v>
      </c>
      <c r="T16" s="221">
        <f t="shared" si="9"/>
        <v>100.93740177641222</v>
      </c>
      <c r="U16" s="221">
        <f t="shared" si="9"/>
        <v>101.93281181313192</v>
      </c>
      <c r="V16" s="221">
        <f t="shared" ref="V16:W16" si="10">V12-V6</f>
        <v>107.68967680169025</v>
      </c>
      <c r="W16" s="323">
        <f t="shared" si="10"/>
        <v>118.86252939978145</v>
      </c>
      <c r="X16" s="288">
        <f t="shared" si="9"/>
        <v>89.539863325740313</v>
      </c>
      <c r="Y16" s="210"/>
      <c r="Z16" s="210"/>
      <c r="AA16" s="210"/>
      <c r="AB16" s="210"/>
      <c r="AC16" s="210"/>
      <c r="AD16" s="210"/>
      <c r="AG16" s="228"/>
    </row>
    <row r="17" spans="1:28" x14ac:dyDescent="0.2">
      <c r="A17" s="260" t="s">
        <v>51</v>
      </c>
      <c r="B17" s="835"/>
      <c r="C17" s="326">
        <v>454</v>
      </c>
      <c r="D17" s="310">
        <v>806</v>
      </c>
      <c r="E17" s="310">
        <v>624</v>
      </c>
      <c r="F17" s="310">
        <v>626</v>
      </c>
      <c r="G17" s="310">
        <v>547</v>
      </c>
      <c r="H17" s="310">
        <v>547</v>
      </c>
      <c r="I17" s="310">
        <v>864</v>
      </c>
      <c r="J17" s="310">
        <v>856</v>
      </c>
      <c r="K17" s="310">
        <v>603</v>
      </c>
      <c r="L17" s="340">
        <v>330</v>
      </c>
      <c r="M17" s="261">
        <v>518</v>
      </c>
      <c r="N17" s="262">
        <v>512</v>
      </c>
      <c r="O17" s="262">
        <v>512</v>
      </c>
      <c r="P17" s="262">
        <v>550</v>
      </c>
      <c r="Q17" s="262">
        <v>551</v>
      </c>
      <c r="R17" s="262">
        <v>545</v>
      </c>
      <c r="S17" s="262">
        <v>544</v>
      </c>
      <c r="T17" s="262">
        <v>843</v>
      </c>
      <c r="U17" s="262">
        <v>758</v>
      </c>
      <c r="V17" s="262">
        <v>426</v>
      </c>
      <c r="W17" s="312">
        <v>398</v>
      </c>
      <c r="X17" s="338">
        <f>SUM(C17:W17)</f>
        <v>12414</v>
      </c>
      <c r="Y17" s="200" t="s">
        <v>56</v>
      </c>
      <c r="Z17" s="265">
        <f>C4-X17</f>
        <v>441</v>
      </c>
      <c r="AA17" s="266">
        <f>Z17/C4</f>
        <v>3.4305717619603264E-2</v>
      </c>
      <c r="AB17" s="228"/>
    </row>
    <row r="18" spans="1:28" x14ac:dyDescent="0.2">
      <c r="A18" s="267" t="s">
        <v>28</v>
      </c>
      <c r="B18" s="835"/>
      <c r="C18" s="218">
        <v>31</v>
      </c>
      <c r="D18" s="269">
        <v>30.5</v>
      </c>
      <c r="E18" s="269">
        <v>30.5</v>
      </c>
      <c r="F18" s="269">
        <v>30.5</v>
      </c>
      <c r="G18" s="269">
        <v>30</v>
      </c>
      <c r="H18" s="269">
        <v>29.5</v>
      </c>
      <c r="I18" s="269">
        <v>28.5</v>
      </c>
      <c r="J18" s="269">
        <v>28.5</v>
      </c>
      <c r="K18" s="269">
        <v>28.5</v>
      </c>
      <c r="L18" s="311">
        <v>28</v>
      </c>
      <c r="M18" s="218">
        <v>31</v>
      </c>
      <c r="N18" s="269">
        <v>31</v>
      </c>
      <c r="O18" s="269">
        <v>30.5</v>
      </c>
      <c r="P18" s="269">
        <v>30</v>
      </c>
      <c r="Q18" s="269">
        <v>30</v>
      </c>
      <c r="R18" s="269">
        <v>29.5</v>
      </c>
      <c r="S18" s="269">
        <v>29</v>
      </c>
      <c r="T18" s="269">
        <v>28.5</v>
      </c>
      <c r="U18" s="269">
        <v>28.5</v>
      </c>
      <c r="V18" s="269">
        <v>28.5</v>
      </c>
      <c r="W18" s="311">
        <v>28</v>
      </c>
      <c r="X18" s="222">
        <v>29.5</v>
      </c>
      <c r="Y18" s="200" t="s">
        <v>57</v>
      </c>
      <c r="Z18" s="200">
        <v>21.68</v>
      </c>
    </row>
    <row r="19" spans="1:28" ht="13.5" thickBot="1" x14ac:dyDescent="0.25">
      <c r="A19" s="268" t="s">
        <v>26</v>
      </c>
      <c r="B19" s="836"/>
      <c r="C19" s="216">
        <f t="shared" ref="C19:W19" si="11">(C18-C7)</f>
        <v>9.32</v>
      </c>
      <c r="D19" s="217">
        <f t="shared" si="11"/>
        <v>8.82</v>
      </c>
      <c r="E19" s="217">
        <f t="shared" si="11"/>
        <v>8.82</v>
      </c>
      <c r="F19" s="217">
        <f t="shared" si="11"/>
        <v>8.82</v>
      </c>
      <c r="G19" s="217">
        <f t="shared" si="11"/>
        <v>8.32</v>
      </c>
      <c r="H19" s="217">
        <f t="shared" si="11"/>
        <v>7.82</v>
      </c>
      <c r="I19" s="217">
        <f t="shared" si="11"/>
        <v>6.82</v>
      </c>
      <c r="J19" s="217">
        <f t="shared" si="11"/>
        <v>6.82</v>
      </c>
      <c r="K19" s="217">
        <f t="shared" si="11"/>
        <v>6.82</v>
      </c>
      <c r="L19" s="332">
        <f t="shared" si="11"/>
        <v>6.32</v>
      </c>
      <c r="M19" s="216">
        <f t="shared" si="11"/>
        <v>9.32</v>
      </c>
      <c r="N19" s="217">
        <f t="shared" si="11"/>
        <v>9.32</v>
      </c>
      <c r="O19" s="217">
        <f t="shared" si="11"/>
        <v>8.82</v>
      </c>
      <c r="P19" s="217">
        <f t="shared" si="11"/>
        <v>8.32</v>
      </c>
      <c r="Q19" s="217">
        <f t="shared" si="11"/>
        <v>8.32</v>
      </c>
      <c r="R19" s="217">
        <f t="shared" si="11"/>
        <v>7.82</v>
      </c>
      <c r="S19" s="217">
        <f t="shared" si="11"/>
        <v>7.32</v>
      </c>
      <c r="T19" s="217">
        <f t="shared" si="11"/>
        <v>6.82</v>
      </c>
      <c r="U19" s="217">
        <f t="shared" si="11"/>
        <v>6.82</v>
      </c>
      <c r="V19" s="217">
        <f t="shared" si="11"/>
        <v>6.82</v>
      </c>
      <c r="W19" s="332">
        <f t="shared" si="11"/>
        <v>6.32</v>
      </c>
      <c r="X19" s="223"/>
      <c r="Y19" s="200" t="s">
        <v>26</v>
      </c>
    </row>
    <row r="20" spans="1:28" x14ac:dyDescent="0.2">
      <c r="C20" s="200">
        <v>31</v>
      </c>
      <c r="D20" s="200">
        <v>30.5</v>
      </c>
      <c r="E20" s="200">
        <v>30.5</v>
      </c>
      <c r="F20" s="200">
        <v>30.5</v>
      </c>
      <c r="G20" s="200">
        <v>30</v>
      </c>
      <c r="H20" s="200">
        <v>29.5</v>
      </c>
      <c r="M20" s="200">
        <v>31</v>
      </c>
      <c r="N20" s="200">
        <v>31</v>
      </c>
      <c r="O20" s="200">
        <v>30.5</v>
      </c>
      <c r="P20" s="200">
        <v>30</v>
      </c>
      <c r="Q20" s="200">
        <v>30</v>
      </c>
      <c r="R20" s="200">
        <v>29.5</v>
      </c>
    </row>
    <row r="21" spans="1:28" ht="13.5" thickBot="1" x14ac:dyDescent="0.25"/>
    <row r="22" spans="1:28" ht="13.5" thickBot="1" x14ac:dyDescent="0.25">
      <c r="A22" s="230" t="s">
        <v>64</v>
      </c>
      <c r="B22" s="230"/>
      <c r="C22" s="986" t="s">
        <v>53</v>
      </c>
      <c r="D22" s="987"/>
      <c r="E22" s="987"/>
      <c r="F22" s="987"/>
      <c r="G22" s="987"/>
      <c r="H22" s="987"/>
      <c r="I22" s="987"/>
      <c r="J22" s="987"/>
      <c r="K22" s="987"/>
      <c r="L22" s="987"/>
      <c r="M22" s="986" t="s">
        <v>63</v>
      </c>
      <c r="N22" s="987"/>
      <c r="O22" s="987"/>
      <c r="P22" s="987"/>
      <c r="Q22" s="987"/>
      <c r="R22" s="987"/>
      <c r="S22" s="987"/>
      <c r="T22" s="987"/>
      <c r="U22" s="987"/>
      <c r="V22" s="987"/>
      <c r="W22" s="988"/>
      <c r="X22" s="292" t="s">
        <v>55</v>
      </c>
    </row>
    <row r="23" spans="1:28" x14ac:dyDescent="0.2">
      <c r="A23" s="231" t="s">
        <v>54</v>
      </c>
      <c r="B23" s="830"/>
      <c r="C23" s="334">
        <v>1</v>
      </c>
      <c r="D23" s="232">
        <v>2</v>
      </c>
      <c r="E23" s="232">
        <v>3</v>
      </c>
      <c r="F23" s="232">
        <v>4</v>
      </c>
      <c r="G23" s="232">
        <v>5</v>
      </c>
      <c r="H23" s="232">
        <v>6</v>
      </c>
      <c r="I23" s="232">
        <v>7</v>
      </c>
      <c r="J23" s="232">
        <v>8</v>
      </c>
      <c r="K23" s="232">
        <v>9</v>
      </c>
      <c r="L23" s="335">
        <v>10</v>
      </c>
      <c r="M23" s="334">
        <v>1</v>
      </c>
      <c r="N23" s="232">
        <v>2</v>
      </c>
      <c r="O23" s="232">
        <v>3</v>
      </c>
      <c r="P23" s="232">
        <v>4</v>
      </c>
      <c r="Q23" s="232">
        <v>5</v>
      </c>
      <c r="R23" s="232">
        <v>6</v>
      </c>
      <c r="S23" s="232">
        <v>7</v>
      </c>
      <c r="T23" s="232">
        <v>8</v>
      </c>
      <c r="U23" s="232">
        <v>9</v>
      </c>
      <c r="V23" s="232">
        <v>10</v>
      </c>
      <c r="W23" s="335">
        <v>11</v>
      </c>
      <c r="X23" s="336">
        <v>933</v>
      </c>
    </row>
    <row r="24" spans="1:28" x14ac:dyDescent="0.2">
      <c r="A24" s="231" t="s">
        <v>2</v>
      </c>
      <c r="B24" s="829"/>
      <c r="C24" s="233">
        <v>1</v>
      </c>
      <c r="D24" s="307">
        <v>2</v>
      </c>
      <c r="E24" s="234">
        <v>3</v>
      </c>
      <c r="F24" s="234">
        <v>3</v>
      </c>
      <c r="G24" s="294">
        <v>4</v>
      </c>
      <c r="H24" s="314">
        <v>5</v>
      </c>
      <c r="I24" s="315">
        <v>6</v>
      </c>
      <c r="J24" s="235">
        <v>7</v>
      </c>
      <c r="K24" s="321">
        <v>8</v>
      </c>
      <c r="L24" s="351">
        <v>9</v>
      </c>
      <c r="M24" s="233">
        <v>1</v>
      </c>
      <c r="N24" s="307">
        <v>2</v>
      </c>
      <c r="O24" s="234">
        <v>3</v>
      </c>
      <c r="P24" s="234">
        <v>3</v>
      </c>
      <c r="Q24" s="294">
        <v>4</v>
      </c>
      <c r="R24" s="314">
        <v>5</v>
      </c>
      <c r="S24" s="315">
        <v>6</v>
      </c>
      <c r="T24" s="235">
        <v>7</v>
      </c>
      <c r="U24" s="321">
        <v>8</v>
      </c>
      <c r="V24" s="351">
        <v>9</v>
      </c>
      <c r="W24" s="352">
        <v>10</v>
      </c>
      <c r="X24" s="214" t="s">
        <v>0</v>
      </c>
    </row>
    <row r="25" spans="1:28" x14ac:dyDescent="0.2">
      <c r="A25" s="236" t="s">
        <v>3</v>
      </c>
      <c r="B25" s="831"/>
      <c r="C25" s="237">
        <v>270</v>
      </c>
      <c r="D25" s="238">
        <v>270</v>
      </c>
      <c r="E25" s="238">
        <v>270</v>
      </c>
      <c r="F25" s="238">
        <v>270</v>
      </c>
      <c r="G25" s="238">
        <v>270</v>
      </c>
      <c r="H25" s="238">
        <v>270</v>
      </c>
      <c r="I25" s="238">
        <v>270</v>
      </c>
      <c r="J25" s="238">
        <v>270</v>
      </c>
      <c r="K25" s="238">
        <v>270</v>
      </c>
      <c r="L25" s="308">
        <v>270</v>
      </c>
      <c r="M25" s="237">
        <v>270</v>
      </c>
      <c r="N25" s="238">
        <v>270</v>
      </c>
      <c r="O25" s="238">
        <v>270</v>
      </c>
      <c r="P25" s="238">
        <v>270</v>
      </c>
      <c r="Q25" s="238">
        <v>270</v>
      </c>
      <c r="R25" s="238">
        <v>270</v>
      </c>
      <c r="S25" s="238">
        <v>270</v>
      </c>
      <c r="T25" s="238">
        <v>270</v>
      </c>
      <c r="U25" s="238">
        <v>270</v>
      </c>
      <c r="V25" s="238">
        <v>270</v>
      </c>
      <c r="W25" s="308">
        <v>270</v>
      </c>
      <c r="X25" s="240">
        <v>270</v>
      </c>
      <c r="Y25" s="210"/>
      <c r="Z25" s="313"/>
      <c r="AA25" s="313"/>
    </row>
    <row r="26" spans="1:28" x14ac:dyDescent="0.2">
      <c r="A26" s="241" t="s">
        <v>6</v>
      </c>
      <c r="B26" s="832"/>
      <c r="C26" s="242">
        <v>262</v>
      </c>
      <c r="D26" s="243">
        <v>268</v>
      </c>
      <c r="E26" s="243">
        <v>277</v>
      </c>
      <c r="F26" s="243">
        <v>257</v>
      </c>
      <c r="G26" s="243">
        <v>276</v>
      </c>
      <c r="H26" s="243">
        <v>272</v>
      </c>
      <c r="I26" s="243">
        <v>273</v>
      </c>
      <c r="J26" s="243">
        <v>271</v>
      </c>
      <c r="K26" s="243">
        <v>275</v>
      </c>
      <c r="L26" s="281">
        <v>278</v>
      </c>
      <c r="M26" s="242">
        <v>264</v>
      </c>
      <c r="N26" s="243">
        <v>264</v>
      </c>
      <c r="O26" s="243">
        <v>263</v>
      </c>
      <c r="P26" s="243">
        <v>270</v>
      </c>
      <c r="Q26" s="243">
        <v>256</v>
      </c>
      <c r="R26" s="243">
        <v>265</v>
      </c>
      <c r="S26" s="243">
        <v>284</v>
      </c>
      <c r="T26" s="243">
        <v>267</v>
      </c>
      <c r="U26" s="243">
        <v>274</v>
      </c>
      <c r="V26" s="243">
        <v>285</v>
      </c>
      <c r="W26" s="281">
        <v>277</v>
      </c>
      <c r="X26" s="317">
        <v>270</v>
      </c>
      <c r="Z26" s="313"/>
      <c r="AA26" s="313"/>
    </row>
    <row r="27" spans="1:28" x14ac:dyDescent="0.2">
      <c r="A27" s="231" t="s">
        <v>7</v>
      </c>
      <c r="B27" s="829"/>
      <c r="C27" s="245">
        <v>67.599999999999994</v>
      </c>
      <c r="D27" s="246">
        <v>86.7</v>
      </c>
      <c r="E27" s="246">
        <v>70.2</v>
      </c>
      <c r="F27" s="246">
        <v>89.6</v>
      </c>
      <c r="G27" s="246">
        <v>92.7</v>
      </c>
      <c r="H27" s="246">
        <v>77.5</v>
      </c>
      <c r="I27" s="246">
        <v>92.2</v>
      </c>
      <c r="J27" s="246">
        <v>93.8</v>
      </c>
      <c r="K27" s="246">
        <v>84.4</v>
      </c>
      <c r="L27" s="282">
        <v>96.2</v>
      </c>
      <c r="M27" s="245">
        <v>66.7</v>
      </c>
      <c r="N27" s="246">
        <v>92.1</v>
      </c>
      <c r="O27" s="246">
        <v>97.4</v>
      </c>
      <c r="P27" s="246">
        <v>85.4</v>
      </c>
      <c r="Q27" s="246">
        <v>80.5</v>
      </c>
      <c r="R27" s="246">
        <v>92.7</v>
      </c>
      <c r="S27" s="246">
        <v>88.4</v>
      </c>
      <c r="T27" s="246">
        <v>88.9</v>
      </c>
      <c r="U27" s="246">
        <v>78.900000000000006</v>
      </c>
      <c r="V27" s="246">
        <v>100</v>
      </c>
      <c r="W27" s="282">
        <v>90.3</v>
      </c>
      <c r="X27" s="248">
        <v>83</v>
      </c>
      <c r="Y27" s="210"/>
    </row>
    <row r="28" spans="1:28" ht="13.5" thickBot="1" x14ac:dyDescent="0.25">
      <c r="A28" s="231" t="s">
        <v>8</v>
      </c>
      <c r="B28" s="833"/>
      <c r="C28" s="324">
        <v>9.2999999999999999E-2</v>
      </c>
      <c r="D28" s="325">
        <v>7.1999999999999995E-2</v>
      </c>
      <c r="E28" s="325">
        <v>9.1999999999999998E-2</v>
      </c>
      <c r="F28" s="325">
        <v>7.0000000000000007E-2</v>
      </c>
      <c r="G28" s="325">
        <v>0.06</v>
      </c>
      <c r="H28" s="325">
        <v>8.2000000000000003E-2</v>
      </c>
      <c r="I28" s="325">
        <v>5.8000000000000003E-2</v>
      </c>
      <c r="J28" s="325">
        <v>5.5E-2</v>
      </c>
      <c r="K28" s="325">
        <v>6.5000000000000002E-2</v>
      </c>
      <c r="L28" s="329">
        <v>5.0999999999999997E-2</v>
      </c>
      <c r="M28" s="324">
        <v>9.4E-2</v>
      </c>
      <c r="N28" s="325">
        <v>5.8000000000000003E-2</v>
      </c>
      <c r="O28" s="325">
        <v>5.5E-2</v>
      </c>
      <c r="P28" s="325">
        <v>7.5999999999999998E-2</v>
      </c>
      <c r="Q28" s="325">
        <v>7.2999999999999995E-2</v>
      </c>
      <c r="R28" s="325">
        <v>6.4000000000000001E-2</v>
      </c>
      <c r="S28" s="325">
        <v>6.8000000000000005E-2</v>
      </c>
      <c r="T28" s="325">
        <v>6.2E-2</v>
      </c>
      <c r="U28" s="325">
        <v>6.9000000000000006E-2</v>
      </c>
      <c r="V28" s="325">
        <v>4.4999999999999998E-2</v>
      </c>
      <c r="W28" s="329">
        <v>6.8000000000000005E-2</v>
      </c>
      <c r="X28" s="337">
        <v>7.2999999999999995E-2</v>
      </c>
      <c r="Y28" s="210"/>
      <c r="Z28" s="210"/>
      <c r="AA28" s="210"/>
    </row>
    <row r="29" spans="1:28" x14ac:dyDescent="0.2">
      <c r="A29" s="241" t="s">
        <v>1</v>
      </c>
      <c r="B29" s="834"/>
      <c r="C29" s="327">
        <f>C26/C25*100-100</f>
        <v>-2.9629629629629619</v>
      </c>
      <c r="D29" s="328">
        <f t="shared" ref="D29:F29" si="12">D26/D25*100-100</f>
        <v>-0.74074074074074758</v>
      </c>
      <c r="E29" s="328">
        <f t="shared" si="12"/>
        <v>2.5925925925925952</v>
      </c>
      <c r="F29" s="328">
        <f t="shared" si="12"/>
        <v>-4.8148148148148096</v>
      </c>
      <c r="G29" s="328">
        <f>G26/G25*100-100</f>
        <v>2.2222222222222143</v>
      </c>
      <c r="H29" s="328">
        <f t="shared" ref="H29:L29" si="13">H26/H25*100-100</f>
        <v>0.74074074074073337</v>
      </c>
      <c r="I29" s="328">
        <f t="shared" si="13"/>
        <v>1.1111111111111143</v>
      </c>
      <c r="J29" s="328">
        <f t="shared" si="13"/>
        <v>0.3703703703703809</v>
      </c>
      <c r="K29" s="328">
        <f t="shared" si="13"/>
        <v>1.8518518518518619</v>
      </c>
      <c r="L29" s="330">
        <f t="shared" si="13"/>
        <v>2.9629629629629619</v>
      </c>
      <c r="M29" s="327">
        <f>M26/M25*100-100</f>
        <v>-2.2222222222222285</v>
      </c>
      <c r="N29" s="328">
        <f t="shared" ref="N29:X29" si="14">N26/N25*100-100</f>
        <v>-2.2222222222222285</v>
      </c>
      <c r="O29" s="328">
        <f t="shared" si="14"/>
        <v>-2.5925925925925952</v>
      </c>
      <c r="P29" s="328">
        <f t="shared" si="14"/>
        <v>0</v>
      </c>
      <c r="Q29" s="328">
        <f t="shared" si="14"/>
        <v>-5.1851851851851762</v>
      </c>
      <c r="R29" s="328">
        <f t="shared" si="14"/>
        <v>-1.8518518518518476</v>
      </c>
      <c r="S29" s="328">
        <f t="shared" si="14"/>
        <v>5.1851851851851762</v>
      </c>
      <c r="T29" s="328">
        <f t="shared" si="14"/>
        <v>-1.1111111111111143</v>
      </c>
      <c r="U29" s="328">
        <f t="shared" si="14"/>
        <v>1.481481481481481</v>
      </c>
      <c r="V29" s="328">
        <f t="shared" si="14"/>
        <v>5.5555555555555571</v>
      </c>
      <c r="W29" s="330">
        <f t="shared" si="14"/>
        <v>2.5925925925925952</v>
      </c>
      <c r="X29" s="339">
        <f t="shared" si="14"/>
        <v>0</v>
      </c>
    </row>
    <row r="30" spans="1:28" ht="13.5" thickBot="1" x14ac:dyDescent="0.25">
      <c r="A30" s="256" t="s">
        <v>27</v>
      </c>
      <c r="B30" s="833"/>
      <c r="C30" s="257">
        <f>C26-C12</f>
        <v>121.22916666666666</v>
      </c>
      <c r="D30" s="258">
        <f t="shared" ref="D30:X30" si="15">D26-D12</f>
        <v>121.83720930232559</v>
      </c>
      <c r="E30" s="258">
        <f t="shared" si="15"/>
        <v>129.22222222222223</v>
      </c>
      <c r="F30" s="258">
        <f t="shared" si="15"/>
        <v>113.32258064516128</v>
      </c>
      <c r="G30" s="258">
        <f t="shared" si="15"/>
        <v>124.09433962264151</v>
      </c>
      <c r="H30" s="258">
        <f t="shared" si="15"/>
        <v>118.98333333333332</v>
      </c>
      <c r="I30" s="258">
        <f t="shared" si="15"/>
        <v>106.91</v>
      </c>
      <c r="J30" s="258">
        <f t="shared" si="15"/>
        <v>102.22727272727272</v>
      </c>
      <c r="K30" s="258">
        <f t="shared" si="15"/>
        <v>104.7741935483871</v>
      </c>
      <c r="L30" s="354">
        <f t="shared" si="15"/>
        <v>99.515151515151501</v>
      </c>
      <c r="M30" s="257">
        <f>M26-M12</f>
        <v>133.87931034482759</v>
      </c>
      <c r="N30" s="258">
        <f t="shared" si="15"/>
        <v>129.61643835616439</v>
      </c>
      <c r="O30" s="258">
        <f t="shared" si="15"/>
        <v>124.32692307692307</v>
      </c>
      <c r="P30" s="258">
        <f t="shared" si="15"/>
        <v>122.98305084745763</v>
      </c>
      <c r="Q30" s="258">
        <f t="shared" si="15"/>
        <v>111.80000000000001</v>
      </c>
      <c r="R30" s="258">
        <f t="shared" si="15"/>
        <v>112.4655172413793</v>
      </c>
      <c r="S30" s="258">
        <f t="shared" si="15"/>
        <v>129.67241379310346</v>
      </c>
      <c r="T30" s="258">
        <f t="shared" si="15"/>
        <v>100.53488372093022</v>
      </c>
      <c r="U30" s="258">
        <f t="shared" si="15"/>
        <v>106.53947368421052</v>
      </c>
      <c r="V30" s="258">
        <f t="shared" si="15"/>
        <v>111.78260869565219</v>
      </c>
      <c r="W30" s="354">
        <f t="shared" si="15"/>
        <v>92.609756097560989</v>
      </c>
      <c r="X30" s="288">
        <f t="shared" si="15"/>
        <v>114.93242217160213</v>
      </c>
      <c r="Y30" s="210"/>
      <c r="Z30" s="210"/>
      <c r="AA30" s="210"/>
    </row>
    <row r="31" spans="1:28" x14ac:dyDescent="0.2">
      <c r="A31" s="260" t="s">
        <v>51</v>
      </c>
      <c r="B31" s="260"/>
      <c r="C31" s="261">
        <v>429</v>
      </c>
      <c r="D31" s="262">
        <v>799</v>
      </c>
      <c r="E31" s="262">
        <v>623</v>
      </c>
      <c r="F31" s="262">
        <v>626</v>
      </c>
      <c r="G31" s="262">
        <v>544</v>
      </c>
      <c r="H31" s="262">
        <v>544</v>
      </c>
      <c r="I31" s="262">
        <v>863</v>
      </c>
      <c r="J31" s="262">
        <v>852</v>
      </c>
      <c r="K31" s="262">
        <v>600</v>
      </c>
      <c r="L31" s="312">
        <v>329</v>
      </c>
      <c r="M31" s="261">
        <v>478</v>
      </c>
      <c r="N31" s="262">
        <v>507</v>
      </c>
      <c r="O31" s="262">
        <v>506</v>
      </c>
      <c r="P31" s="262">
        <v>546</v>
      </c>
      <c r="Q31" s="262">
        <v>550</v>
      </c>
      <c r="R31" s="262">
        <v>543</v>
      </c>
      <c r="S31" s="262">
        <v>541</v>
      </c>
      <c r="T31" s="262">
        <v>841</v>
      </c>
      <c r="U31" s="262">
        <v>757</v>
      </c>
      <c r="V31" s="262">
        <v>425</v>
      </c>
      <c r="W31" s="263">
        <v>398</v>
      </c>
      <c r="X31" s="341">
        <f>SUM(C31:W31)</f>
        <v>12301</v>
      </c>
      <c r="Y31" s="200" t="s">
        <v>56</v>
      </c>
      <c r="Z31" s="265">
        <f>X17-X31</f>
        <v>113</v>
      </c>
      <c r="AA31" s="266">
        <f>Z31/X17</f>
        <v>9.1026260673433227E-3</v>
      </c>
    </row>
    <row r="32" spans="1:28" x14ac:dyDescent="0.2">
      <c r="A32" s="267" t="s">
        <v>28</v>
      </c>
      <c r="B32" s="835"/>
      <c r="C32" s="218">
        <v>36</v>
      </c>
      <c r="D32" s="269">
        <v>35.5</v>
      </c>
      <c r="E32" s="269">
        <v>35</v>
      </c>
      <c r="F32" s="269">
        <v>36</v>
      </c>
      <c r="G32" s="269">
        <v>35</v>
      </c>
      <c r="H32" s="269">
        <v>34.5</v>
      </c>
      <c r="I32" s="269">
        <v>34</v>
      </c>
      <c r="J32" s="269">
        <v>34</v>
      </c>
      <c r="K32" s="269">
        <v>34</v>
      </c>
      <c r="L32" s="311">
        <v>33.5</v>
      </c>
      <c r="M32" s="218">
        <v>36</v>
      </c>
      <c r="N32" s="269">
        <v>36</v>
      </c>
      <c r="O32" s="269">
        <v>35.5</v>
      </c>
      <c r="P32" s="269">
        <v>35</v>
      </c>
      <c r="Q32" s="269">
        <v>35.5</v>
      </c>
      <c r="R32" s="269">
        <v>35</v>
      </c>
      <c r="S32" s="269">
        <v>33.5</v>
      </c>
      <c r="T32" s="269">
        <v>33.5</v>
      </c>
      <c r="U32" s="269">
        <v>34</v>
      </c>
      <c r="V32" s="269">
        <v>33</v>
      </c>
      <c r="W32" s="219">
        <v>33</v>
      </c>
      <c r="X32" s="331"/>
      <c r="Y32" s="200" t="s">
        <v>57</v>
      </c>
      <c r="Z32" s="200">
        <v>29.68</v>
      </c>
    </row>
    <row r="33" spans="1:41" ht="13.5" thickBot="1" x14ac:dyDescent="0.25">
      <c r="A33" s="268" t="s">
        <v>26</v>
      </c>
      <c r="B33" s="836"/>
      <c r="C33" s="216">
        <f>(C32-C18)</f>
        <v>5</v>
      </c>
      <c r="D33" s="217">
        <f t="shared" ref="D33:W33" si="16">(D32-D18)</f>
        <v>5</v>
      </c>
      <c r="E33" s="217">
        <f>(E32-E18)</f>
        <v>4.5</v>
      </c>
      <c r="F33" s="217">
        <f t="shared" si="16"/>
        <v>5.5</v>
      </c>
      <c r="G33" s="217">
        <f t="shared" si="16"/>
        <v>5</v>
      </c>
      <c r="H33" s="217">
        <f t="shared" si="16"/>
        <v>5</v>
      </c>
      <c r="I33" s="217">
        <f t="shared" si="16"/>
        <v>5.5</v>
      </c>
      <c r="J33" s="217">
        <f t="shared" si="16"/>
        <v>5.5</v>
      </c>
      <c r="K33" s="217">
        <f t="shared" si="16"/>
        <v>5.5</v>
      </c>
      <c r="L33" s="332">
        <f t="shared" si="16"/>
        <v>5.5</v>
      </c>
      <c r="M33" s="216">
        <f t="shared" si="16"/>
        <v>5</v>
      </c>
      <c r="N33" s="217">
        <f t="shared" si="16"/>
        <v>5</v>
      </c>
      <c r="O33" s="217">
        <f t="shared" si="16"/>
        <v>5</v>
      </c>
      <c r="P33" s="217">
        <f t="shared" si="16"/>
        <v>5</v>
      </c>
      <c r="Q33" s="217">
        <f t="shared" si="16"/>
        <v>5.5</v>
      </c>
      <c r="R33" s="217">
        <f t="shared" si="16"/>
        <v>5.5</v>
      </c>
      <c r="S33" s="217">
        <f t="shared" si="16"/>
        <v>4.5</v>
      </c>
      <c r="T33" s="217">
        <f t="shared" si="16"/>
        <v>5</v>
      </c>
      <c r="U33" s="217">
        <f t="shared" si="16"/>
        <v>5.5</v>
      </c>
      <c r="V33" s="217">
        <f t="shared" si="16"/>
        <v>4.5</v>
      </c>
      <c r="W33" s="322">
        <f t="shared" si="16"/>
        <v>5</v>
      </c>
      <c r="X33" s="333"/>
      <c r="Y33" s="200" t="s">
        <v>26</v>
      </c>
      <c r="Z33" s="200">
        <f>Z32-Z18</f>
        <v>8</v>
      </c>
    </row>
    <row r="34" spans="1:41" x14ac:dyDescent="0.2">
      <c r="D34" s="200">
        <v>35.5</v>
      </c>
      <c r="E34" s="200">
        <v>35</v>
      </c>
      <c r="F34" s="200" t="s">
        <v>65</v>
      </c>
      <c r="G34" s="200">
        <v>35</v>
      </c>
      <c r="I34" s="200">
        <v>34</v>
      </c>
      <c r="J34" s="200">
        <v>34</v>
      </c>
      <c r="K34" s="200">
        <v>34</v>
      </c>
      <c r="L34" s="200">
        <v>33.5</v>
      </c>
      <c r="Q34" s="200">
        <v>35.5</v>
      </c>
      <c r="R34" s="200">
        <v>35</v>
      </c>
      <c r="S34" s="200">
        <v>33.5</v>
      </c>
      <c r="T34" s="200">
        <v>34</v>
      </c>
      <c r="U34" s="200">
        <v>34</v>
      </c>
      <c r="V34" s="200">
        <v>33</v>
      </c>
      <c r="W34" s="200">
        <v>33</v>
      </c>
    </row>
    <row r="35" spans="1:41" ht="13.5" thickBot="1" x14ac:dyDescent="0.25"/>
    <row r="36" spans="1:41" ht="13.5" thickBot="1" x14ac:dyDescent="0.25">
      <c r="A36" s="230" t="s">
        <v>66</v>
      </c>
      <c r="B36" s="230"/>
      <c r="C36" s="986" t="s">
        <v>53</v>
      </c>
      <c r="D36" s="987"/>
      <c r="E36" s="987"/>
      <c r="F36" s="987"/>
      <c r="G36" s="987"/>
      <c r="H36" s="987"/>
      <c r="I36" s="987"/>
      <c r="J36" s="987"/>
      <c r="K36" s="987"/>
      <c r="L36" s="987"/>
      <c r="M36" s="986" t="s">
        <v>63</v>
      </c>
      <c r="N36" s="987"/>
      <c r="O36" s="987"/>
      <c r="P36" s="987"/>
      <c r="Q36" s="987"/>
      <c r="R36" s="987"/>
      <c r="S36" s="987"/>
      <c r="T36" s="987"/>
      <c r="U36" s="987"/>
      <c r="V36" s="987"/>
      <c r="W36" s="988"/>
      <c r="X36" s="292" t="s">
        <v>55</v>
      </c>
    </row>
    <row r="37" spans="1:41" x14ac:dyDescent="0.2">
      <c r="A37" s="231" t="s">
        <v>54</v>
      </c>
      <c r="B37" s="830"/>
      <c r="C37" s="334">
        <v>1</v>
      </c>
      <c r="D37" s="232">
        <v>2</v>
      </c>
      <c r="E37" s="232">
        <v>3</v>
      </c>
      <c r="F37" s="232">
        <v>4</v>
      </c>
      <c r="G37" s="232">
        <v>5</v>
      </c>
      <c r="H37" s="232">
        <v>6</v>
      </c>
      <c r="I37" s="232">
        <v>7</v>
      </c>
      <c r="J37" s="232">
        <v>8</v>
      </c>
      <c r="K37" s="232">
        <v>9</v>
      </c>
      <c r="L37" s="335">
        <v>10</v>
      </c>
      <c r="M37" s="334">
        <v>1</v>
      </c>
      <c r="N37" s="232">
        <v>2</v>
      </c>
      <c r="O37" s="232">
        <v>3</v>
      </c>
      <c r="P37" s="232">
        <v>4</v>
      </c>
      <c r="Q37" s="232">
        <v>5</v>
      </c>
      <c r="R37" s="232">
        <v>6</v>
      </c>
      <c r="S37" s="232">
        <v>7</v>
      </c>
      <c r="T37" s="232">
        <v>8</v>
      </c>
      <c r="U37" s="232">
        <v>9</v>
      </c>
      <c r="V37" s="232">
        <v>10</v>
      </c>
      <c r="W37" s="335">
        <v>11</v>
      </c>
      <c r="X37" s="336">
        <v>924</v>
      </c>
    </row>
    <row r="38" spans="1:41" x14ac:dyDescent="0.2">
      <c r="A38" s="231" t="s">
        <v>2</v>
      </c>
      <c r="B38" s="829"/>
      <c r="C38" s="233">
        <v>1</v>
      </c>
      <c r="D38" s="307">
        <v>2</v>
      </c>
      <c r="E38" s="234">
        <v>3</v>
      </c>
      <c r="F38" s="234">
        <v>3</v>
      </c>
      <c r="G38" s="294">
        <v>4</v>
      </c>
      <c r="H38" s="314">
        <v>5</v>
      </c>
      <c r="I38" s="315">
        <v>6</v>
      </c>
      <c r="J38" s="235">
        <v>7</v>
      </c>
      <c r="K38" s="321">
        <v>8</v>
      </c>
      <c r="L38" s="351">
        <v>9</v>
      </c>
      <c r="M38" s="233">
        <v>1</v>
      </c>
      <c r="N38" s="307">
        <v>2</v>
      </c>
      <c r="O38" s="234">
        <v>3</v>
      </c>
      <c r="P38" s="234">
        <v>3</v>
      </c>
      <c r="Q38" s="294">
        <v>4</v>
      </c>
      <c r="R38" s="314">
        <v>5</v>
      </c>
      <c r="S38" s="315">
        <v>6</v>
      </c>
      <c r="T38" s="235">
        <v>7</v>
      </c>
      <c r="U38" s="321">
        <v>8</v>
      </c>
      <c r="V38" s="351">
        <v>9</v>
      </c>
      <c r="W38" s="352">
        <v>10</v>
      </c>
      <c r="X38" s="214" t="s">
        <v>0</v>
      </c>
    </row>
    <row r="39" spans="1:41" x14ac:dyDescent="0.2">
      <c r="A39" s="236" t="s">
        <v>3</v>
      </c>
      <c r="B39" s="831"/>
      <c r="C39" s="237">
        <v>400</v>
      </c>
      <c r="D39" s="238">
        <v>400</v>
      </c>
      <c r="E39" s="238">
        <v>400</v>
      </c>
      <c r="F39" s="238">
        <v>400</v>
      </c>
      <c r="G39" s="238">
        <v>400</v>
      </c>
      <c r="H39" s="238">
        <v>400</v>
      </c>
      <c r="I39" s="238">
        <v>400</v>
      </c>
      <c r="J39" s="238">
        <v>400</v>
      </c>
      <c r="K39" s="238">
        <v>400</v>
      </c>
      <c r="L39" s="308">
        <v>400</v>
      </c>
      <c r="M39" s="237">
        <v>400</v>
      </c>
      <c r="N39" s="238">
        <v>400</v>
      </c>
      <c r="O39" s="238">
        <v>400</v>
      </c>
      <c r="P39" s="238">
        <v>400</v>
      </c>
      <c r="Q39" s="238">
        <v>400</v>
      </c>
      <c r="R39" s="238">
        <v>400</v>
      </c>
      <c r="S39" s="238">
        <v>400</v>
      </c>
      <c r="T39" s="238">
        <v>400</v>
      </c>
      <c r="U39" s="238">
        <v>400</v>
      </c>
      <c r="V39" s="238">
        <v>400</v>
      </c>
      <c r="W39" s="308">
        <v>400</v>
      </c>
      <c r="X39" s="240">
        <v>400</v>
      </c>
      <c r="Y39" s="210"/>
      <c r="Z39" s="313"/>
      <c r="AA39" s="313"/>
    </row>
    <row r="40" spans="1:41" ht="12.75" customHeight="1" x14ac:dyDescent="0.2">
      <c r="A40" s="241" t="s">
        <v>6</v>
      </c>
      <c r="B40" s="832"/>
      <c r="C40" s="242">
        <v>393</v>
      </c>
      <c r="D40" s="243">
        <v>398</v>
      </c>
      <c r="E40" s="243">
        <v>407</v>
      </c>
      <c r="F40" s="243">
        <v>408</v>
      </c>
      <c r="G40" s="243">
        <v>415</v>
      </c>
      <c r="H40" s="243">
        <v>413</v>
      </c>
      <c r="I40" s="243">
        <v>399</v>
      </c>
      <c r="J40" s="243">
        <v>417</v>
      </c>
      <c r="K40" s="243">
        <v>418</v>
      </c>
      <c r="L40" s="281">
        <v>405</v>
      </c>
      <c r="M40" s="242">
        <v>414</v>
      </c>
      <c r="N40" s="243">
        <v>398</v>
      </c>
      <c r="O40" s="243">
        <v>388</v>
      </c>
      <c r="P40" s="243">
        <v>404</v>
      </c>
      <c r="Q40" s="243">
        <v>382</v>
      </c>
      <c r="R40" s="243">
        <v>397</v>
      </c>
      <c r="S40" s="243">
        <v>401</v>
      </c>
      <c r="T40" s="243">
        <v>390</v>
      </c>
      <c r="U40" s="243">
        <v>403</v>
      </c>
      <c r="V40" s="243">
        <v>393</v>
      </c>
      <c r="W40" s="281">
        <v>418</v>
      </c>
      <c r="X40" s="317">
        <v>403</v>
      </c>
      <c r="Z40" s="313"/>
      <c r="AA40" s="313"/>
      <c r="AC40" s="1003" t="s">
        <v>67</v>
      </c>
      <c r="AD40" s="1003"/>
      <c r="AE40" s="1003"/>
    </row>
    <row r="41" spans="1:41" x14ac:dyDescent="0.2">
      <c r="A41" s="231" t="s">
        <v>7</v>
      </c>
      <c r="B41" s="829"/>
      <c r="C41" s="245">
        <v>76</v>
      </c>
      <c r="D41" s="246">
        <v>75.599999999999994</v>
      </c>
      <c r="E41" s="246">
        <v>75</v>
      </c>
      <c r="F41" s="246">
        <v>84.4</v>
      </c>
      <c r="G41" s="246">
        <v>75</v>
      </c>
      <c r="H41" s="246">
        <v>85</v>
      </c>
      <c r="I41" s="246">
        <v>78.3</v>
      </c>
      <c r="J41" s="246">
        <v>89.1</v>
      </c>
      <c r="K41" s="246">
        <v>63.3</v>
      </c>
      <c r="L41" s="282">
        <v>78.099999999999994</v>
      </c>
      <c r="M41" s="245">
        <v>66.7</v>
      </c>
      <c r="N41" s="246">
        <v>65</v>
      </c>
      <c r="O41" s="246">
        <v>71.8</v>
      </c>
      <c r="P41" s="246">
        <v>75</v>
      </c>
      <c r="Q41" s="246">
        <v>58.5</v>
      </c>
      <c r="R41" s="246">
        <v>65.900000000000006</v>
      </c>
      <c r="S41" s="246">
        <v>77.5</v>
      </c>
      <c r="T41" s="246">
        <v>74.599999999999994</v>
      </c>
      <c r="U41" s="246">
        <v>75.900000000000006</v>
      </c>
      <c r="V41" s="246">
        <v>85.3</v>
      </c>
      <c r="W41" s="282">
        <v>90</v>
      </c>
      <c r="X41" s="248">
        <v>73.900000000000006</v>
      </c>
      <c r="Y41" s="210"/>
      <c r="AC41" s="1003"/>
      <c r="AD41" s="1003"/>
      <c r="AE41" s="1003"/>
    </row>
    <row r="42" spans="1:41" ht="13.5" thickBot="1" x14ac:dyDescent="0.25">
      <c r="A42" s="231" t="s">
        <v>8</v>
      </c>
      <c r="B42" s="833"/>
      <c r="C42" s="324">
        <v>8.3000000000000004E-2</v>
      </c>
      <c r="D42" s="325">
        <v>8.2000000000000003E-2</v>
      </c>
      <c r="E42" s="325">
        <v>7.9000000000000001E-2</v>
      </c>
      <c r="F42" s="325">
        <v>7.0999999999999994E-2</v>
      </c>
      <c r="G42" s="325">
        <v>8.1000000000000003E-2</v>
      </c>
      <c r="H42" s="325">
        <v>7.4999999999999997E-2</v>
      </c>
      <c r="I42" s="325">
        <v>8.5000000000000006E-2</v>
      </c>
      <c r="J42" s="325">
        <v>6.4000000000000001E-2</v>
      </c>
      <c r="K42" s="325">
        <v>0.10100000000000001</v>
      </c>
      <c r="L42" s="329">
        <v>8.5000000000000006E-2</v>
      </c>
      <c r="M42" s="324">
        <v>0.11</v>
      </c>
      <c r="N42" s="325">
        <v>0.10299999999999999</v>
      </c>
      <c r="O42" s="325">
        <v>9.2999999999999999E-2</v>
      </c>
      <c r="P42" s="325">
        <v>7.8E-2</v>
      </c>
      <c r="Q42" s="325">
        <v>0.104</v>
      </c>
      <c r="R42" s="325">
        <v>9.7000000000000003E-2</v>
      </c>
      <c r="S42" s="325">
        <v>8.7999999999999995E-2</v>
      </c>
      <c r="T42" s="325">
        <v>9.0999999999999998E-2</v>
      </c>
      <c r="U42" s="325">
        <v>8.1000000000000003E-2</v>
      </c>
      <c r="V42" s="325">
        <v>6.8000000000000005E-2</v>
      </c>
      <c r="W42" s="329">
        <v>6.9000000000000006E-2</v>
      </c>
      <c r="X42" s="337">
        <v>8.8999999999999996E-2</v>
      </c>
      <c r="Y42" s="210"/>
      <c r="Z42" s="210"/>
      <c r="AA42" s="210"/>
      <c r="AC42" s="1003"/>
      <c r="AD42" s="1003"/>
      <c r="AE42" s="1003"/>
    </row>
    <row r="43" spans="1:41" x14ac:dyDescent="0.2">
      <c r="A43" s="241" t="s">
        <v>1</v>
      </c>
      <c r="B43" s="834"/>
      <c r="C43" s="327">
        <f>C40/C39*100-100</f>
        <v>-1.75</v>
      </c>
      <c r="D43" s="328">
        <f t="shared" ref="D43:F43" si="17">D40/D39*100-100</f>
        <v>-0.5</v>
      </c>
      <c r="E43" s="328">
        <f t="shared" si="17"/>
        <v>1.75</v>
      </c>
      <c r="F43" s="328">
        <f t="shared" si="17"/>
        <v>2</v>
      </c>
      <c r="G43" s="328">
        <f>G40/G39*100-100</f>
        <v>3.7500000000000142</v>
      </c>
      <c r="H43" s="328">
        <f t="shared" ref="H43:L43" si="18">H40/H39*100-100</f>
        <v>3.25</v>
      </c>
      <c r="I43" s="328">
        <f t="shared" si="18"/>
        <v>-0.25</v>
      </c>
      <c r="J43" s="328">
        <f t="shared" si="18"/>
        <v>4.25</v>
      </c>
      <c r="K43" s="328">
        <f t="shared" si="18"/>
        <v>4.5</v>
      </c>
      <c r="L43" s="330">
        <f t="shared" si="18"/>
        <v>1.25</v>
      </c>
      <c r="M43" s="327">
        <f>M40/M39*100-100</f>
        <v>3.4999999999999858</v>
      </c>
      <c r="N43" s="328">
        <f t="shared" ref="N43:X43" si="19">N40/N39*100-100</f>
        <v>-0.5</v>
      </c>
      <c r="O43" s="328">
        <f t="shared" si="19"/>
        <v>-3</v>
      </c>
      <c r="P43" s="328">
        <f t="shared" si="19"/>
        <v>1</v>
      </c>
      <c r="Q43" s="328">
        <f t="shared" si="19"/>
        <v>-4.5</v>
      </c>
      <c r="R43" s="328">
        <f t="shared" si="19"/>
        <v>-0.75</v>
      </c>
      <c r="S43" s="328">
        <f t="shared" si="19"/>
        <v>0.25</v>
      </c>
      <c r="T43" s="328">
        <f t="shared" si="19"/>
        <v>-2.5</v>
      </c>
      <c r="U43" s="328">
        <f t="shared" si="19"/>
        <v>0.75</v>
      </c>
      <c r="V43" s="328">
        <f t="shared" si="19"/>
        <v>-1.75</v>
      </c>
      <c r="W43" s="330">
        <f t="shared" si="19"/>
        <v>4.5</v>
      </c>
      <c r="X43" s="339">
        <f t="shared" si="19"/>
        <v>0.75</v>
      </c>
    </row>
    <row r="44" spans="1:41" ht="13.5" thickBot="1" x14ac:dyDescent="0.25">
      <c r="A44" s="256" t="s">
        <v>27</v>
      </c>
      <c r="B44" s="833"/>
      <c r="C44" s="257">
        <f>C40-C26</f>
        <v>131</v>
      </c>
      <c r="D44" s="258">
        <f t="shared" ref="D44:X44" si="20">D40-D26</f>
        <v>130</v>
      </c>
      <c r="E44" s="258">
        <f t="shared" si="20"/>
        <v>130</v>
      </c>
      <c r="F44" s="258">
        <f t="shared" si="20"/>
        <v>151</v>
      </c>
      <c r="G44" s="258">
        <f t="shared" si="20"/>
        <v>139</v>
      </c>
      <c r="H44" s="258">
        <f t="shared" si="20"/>
        <v>141</v>
      </c>
      <c r="I44" s="258">
        <f t="shared" si="20"/>
        <v>126</v>
      </c>
      <c r="J44" s="258">
        <f t="shared" si="20"/>
        <v>146</v>
      </c>
      <c r="K44" s="258">
        <f t="shared" si="20"/>
        <v>143</v>
      </c>
      <c r="L44" s="354">
        <f t="shared" si="20"/>
        <v>127</v>
      </c>
      <c r="M44" s="257">
        <f t="shared" si="20"/>
        <v>150</v>
      </c>
      <c r="N44" s="258">
        <f t="shared" si="20"/>
        <v>134</v>
      </c>
      <c r="O44" s="258">
        <f t="shared" si="20"/>
        <v>125</v>
      </c>
      <c r="P44" s="258">
        <f t="shared" si="20"/>
        <v>134</v>
      </c>
      <c r="Q44" s="258">
        <f t="shared" si="20"/>
        <v>126</v>
      </c>
      <c r="R44" s="258">
        <f t="shared" si="20"/>
        <v>132</v>
      </c>
      <c r="S44" s="258">
        <f t="shared" si="20"/>
        <v>117</v>
      </c>
      <c r="T44" s="258">
        <f t="shared" si="20"/>
        <v>123</v>
      </c>
      <c r="U44" s="258">
        <f t="shared" si="20"/>
        <v>129</v>
      </c>
      <c r="V44" s="258">
        <f t="shared" si="20"/>
        <v>108</v>
      </c>
      <c r="W44" s="354">
        <f t="shared" si="20"/>
        <v>141</v>
      </c>
      <c r="X44" s="288">
        <f t="shared" si="20"/>
        <v>133</v>
      </c>
      <c r="Y44" s="210"/>
      <c r="Z44" s="210"/>
      <c r="AA44" s="210"/>
    </row>
    <row r="45" spans="1:41" x14ac:dyDescent="0.2">
      <c r="A45" s="260" t="s">
        <v>51</v>
      </c>
      <c r="B45" s="260"/>
      <c r="C45" s="261">
        <v>425</v>
      </c>
      <c r="D45" s="262">
        <v>799</v>
      </c>
      <c r="E45" s="262">
        <v>622</v>
      </c>
      <c r="F45" s="262">
        <v>626</v>
      </c>
      <c r="G45" s="262">
        <v>542</v>
      </c>
      <c r="H45" s="262">
        <v>544</v>
      </c>
      <c r="I45" s="262">
        <v>861</v>
      </c>
      <c r="J45" s="262">
        <v>852</v>
      </c>
      <c r="K45" s="262">
        <v>600</v>
      </c>
      <c r="L45" s="312">
        <v>329</v>
      </c>
      <c r="M45" s="261">
        <v>474</v>
      </c>
      <c r="N45" s="262">
        <v>506</v>
      </c>
      <c r="O45" s="262">
        <v>504</v>
      </c>
      <c r="P45" s="262">
        <v>546</v>
      </c>
      <c r="Q45" s="262">
        <v>549</v>
      </c>
      <c r="R45" s="262">
        <v>542</v>
      </c>
      <c r="S45" s="262">
        <v>540</v>
      </c>
      <c r="T45" s="262">
        <v>840</v>
      </c>
      <c r="U45" s="262">
        <v>753</v>
      </c>
      <c r="V45" s="262">
        <v>424</v>
      </c>
      <c r="W45" s="263">
        <v>397</v>
      </c>
      <c r="X45" s="341">
        <f>SUM(C45:W45)</f>
        <v>12275</v>
      </c>
      <c r="Y45" s="200" t="s">
        <v>56</v>
      </c>
      <c r="Z45" s="265">
        <f>X31-X45</f>
        <v>26</v>
      </c>
      <c r="AA45" s="266">
        <f>Z45/X31</f>
        <v>2.1136492968051378E-3</v>
      </c>
    </row>
    <row r="46" spans="1:41" x14ac:dyDescent="0.2">
      <c r="A46" s="267" t="s">
        <v>28</v>
      </c>
      <c r="B46" s="835"/>
      <c r="C46" s="218">
        <v>40</v>
      </c>
      <c r="D46" s="269">
        <v>39.5</v>
      </c>
      <c r="E46" s="269">
        <v>39</v>
      </c>
      <c r="F46" s="269">
        <v>39.5</v>
      </c>
      <c r="G46" s="269">
        <v>38.5</v>
      </c>
      <c r="H46" s="269">
        <v>38</v>
      </c>
      <c r="I46" s="269">
        <v>38</v>
      </c>
      <c r="J46" s="269">
        <v>37.5</v>
      </c>
      <c r="K46" s="269">
        <v>37.5</v>
      </c>
      <c r="L46" s="311">
        <v>37.5</v>
      </c>
      <c r="M46" s="218">
        <v>39.5</v>
      </c>
      <c r="N46" s="269">
        <v>40</v>
      </c>
      <c r="O46" s="269">
        <v>39.5</v>
      </c>
      <c r="P46" s="269">
        <v>39</v>
      </c>
      <c r="Q46" s="269">
        <v>40</v>
      </c>
      <c r="R46" s="269">
        <v>39</v>
      </c>
      <c r="S46" s="269">
        <v>37.5</v>
      </c>
      <c r="T46" s="269">
        <v>38</v>
      </c>
      <c r="U46" s="269">
        <v>38</v>
      </c>
      <c r="V46" s="269">
        <v>37.5</v>
      </c>
      <c r="W46" s="219">
        <v>37</v>
      </c>
      <c r="X46" s="331"/>
      <c r="Y46" s="200" t="s">
        <v>57</v>
      </c>
      <c r="Z46" s="200">
        <v>34.700000000000003</v>
      </c>
    </row>
    <row r="47" spans="1:41" ht="13.5" thickBot="1" x14ac:dyDescent="0.25">
      <c r="A47" s="268" t="s">
        <v>26</v>
      </c>
      <c r="B47" s="836"/>
      <c r="C47" s="216">
        <f>(C46-C32)</f>
        <v>4</v>
      </c>
      <c r="D47" s="217">
        <f t="shared" ref="D47" si="21">(D46-D32)</f>
        <v>4</v>
      </c>
      <c r="E47" s="217">
        <f>(E46-E32)</f>
        <v>4</v>
      </c>
      <c r="F47" s="217">
        <f t="shared" ref="F47:W47" si="22">(F46-F32)</f>
        <v>3.5</v>
      </c>
      <c r="G47" s="217">
        <f t="shared" si="22"/>
        <v>3.5</v>
      </c>
      <c r="H47" s="217">
        <f t="shared" si="22"/>
        <v>3.5</v>
      </c>
      <c r="I47" s="217">
        <f t="shared" si="22"/>
        <v>4</v>
      </c>
      <c r="J47" s="217">
        <f t="shared" si="22"/>
        <v>3.5</v>
      </c>
      <c r="K47" s="217">
        <f t="shared" si="22"/>
        <v>3.5</v>
      </c>
      <c r="L47" s="332">
        <f t="shared" si="22"/>
        <v>4</v>
      </c>
      <c r="M47" s="216">
        <f t="shared" si="22"/>
        <v>3.5</v>
      </c>
      <c r="N47" s="217">
        <f t="shared" si="22"/>
        <v>4</v>
      </c>
      <c r="O47" s="217">
        <f t="shared" si="22"/>
        <v>4</v>
      </c>
      <c r="P47" s="217">
        <f t="shared" si="22"/>
        <v>4</v>
      </c>
      <c r="Q47" s="217">
        <f t="shared" si="22"/>
        <v>4.5</v>
      </c>
      <c r="R47" s="217">
        <f t="shared" si="22"/>
        <v>4</v>
      </c>
      <c r="S47" s="217">
        <f t="shared" si="22"/>
        <v>4</v>
      </c>
      <c r="T47" s="217">
        <f t="shared" si="22"/>
        <v>4.5</v>
      </c>
      <c r="U47" s="217">
        <f t="shared" si="22"/>
        <v>4</v>
      </c>
      <c r="V47" s="217">
        <f t="shared" si="22"/>
        <v>4.5</v>
      </c>
      <c r="W47" s="322">
        <f t="shared" si="22"/>
        <v>4</v>
      </c>
      <c r="X47" s="333"/>
      <c r="Y47" s="200" t="s">
        <v>26</v>
      </c>
      <c r="Z47" s="200">
        <f>Z46-Z32</f>
        <v>5.0200000000000031</v>
      </c>
    </row>
    <row r="48" spans="1:41" x14ac:dyDescent="0.2">
      <c r="E48" s="200">
        <v>39</v>
      </c>
      <c r="R48" s="200">
        <v>39</v>
      </c>
      <c r="S48" s="200">
        <v>37.5</v>
      </c>
      <c r="T48" s="200" t="s">
        <v>65</v>
      </c>
      <c r="U48" s="200">
        <v>38</v>
      </c>
      <c r="W48" s="200">
        <v>37</v>
      </c>
      <c r="AF48" s="995" t="s">
        <v>77</v>
      </c>
      <c r="AG48" s="996"/>
      <c r="AH48" s="996"/>
      <c r="AI48" s="997"/>
      <c r="AJ48" s="375"/>
      <c r="AK48" s="210"/>
      <c r="AL48" s="989" t="s">
        <v>85</v>
      </c>
      <c r="AM48" s="990"/>
      <c r="AN48" s="990"/>
      <c r="AO48" s="991"/>
    </row>
    <row r="49" spans="1:46" x14ac:dyDescent="0.2">
      <c r="AF49" s="998" t="s">
        <v>78</v>
      </c>
      <c r="AG49" s="999"/>
      <c r="AH49" s="999"/>
      <c r="AI49" s="1000"/>
      <c r="AJ49" s="375"/>
      <c r="AK49" s="210"/>
      <c r="AL49" s="992" t="s">
        <v>86</v>
      </c>
      <c r="AM49" s="993"/>
      <c r="AN49" s="993"/>
      <c r="AO49" s="994"/>
    </row>
    <row r="50" spans="1:46" ht="13.5" thickBot="1" x14ac:dyDescent="0.25">
      <c r="C50" s="200">
        <v>40</v>
      </c>
      <c r="D50" s="200">
        <v>40</v>
      </c>
      <c r="E50" s="200">
        <v>40</v>
      </c>
      <c r="F50" s="200">
        <v>40</v>
      </c>
      <c r="G50" s="200">
        <v>40</v>
      </c>
      <c r="H50" s="200">
        <v>40</v>
      </c>
      <c r="I50" s="200">
        <v>40</v>
      </c>
      <c r="J50" s="200">
        <v>40</v>
      </c>
      <c r="K50" s="200">
        <v>40</v>
      </c>
      <c r="L50" s="200">
        <v>40</v>
      </c>
      <c r="M50" s="200">
        <v>40</v>
      </c>
      <c r="N50" s="200">
        <v>40</v>
      </c>
      <c r="AF50" s="358" t="s">
        <v>54</v>
      </c>
      <c r="AG50" s="359" t="s">
        <v>68</v>
      </c>
      <c r="AH50" s="359" t="s">
        <v>59</v>
      </c>
      <c r="AI50" s="360" t="s">
        <v>51</v>
      </c>
      <c r="AJ50" s="375" t="s">
        <v>95</v>
      </c>
      <c r="AK50" s="210"/>
      <c r="AL50" s="358" t="s">
        <v>54</v>
      </c>
      <c r="AM50" s="359" t="s">
        <v>68</v>
      </c>
      <c r="AN50" s="359" t="s">
        <v>59</v>
      </c>
      <c r="AO50" s="360" t="s">
        <v>51</v>
      </c>
      <c r="AQ50" s="985"/>
      <c r="AR50" s="985"/>
      <c r="AS50" s="985"/>
      <c r="AT50" s="985"/>
    </row>
    <row r="51" spans="1:46" ht="13.5" thickBot="1" x14ac:dyDescent="0.25">
      <c r="A51" s="230" t="s">
        <v>76</v>
      </c>
      <c r="B51" s="230"/>
      <c r="C51" s="986" t="s">
        <v>53</v>
      </c>
      <c r="D51" s="987"/>
      <c r="E51" s="987"/>
      <c r="F51" s="987"/>
      <c r="G51" s="987"/>
      <c r="H51" s="987"/>
      <c r="I51" s="987"/>
      <c r="J51" s="987"/>
      <c r="K51" s="987"/>
      <c r="L51" s="987"/>
      <c r="M51" s="987"/>
      <c r="N51" s="988"/>
      <c r="O51" s="986" t="s">
        <v>63</v>
      </c>
      <c r="P51" s="987"/>
      <c r="Q51" s="987"/>
      <c r="R51" s="987"/>
      <c r="S51" s="987"/>
      <c r="T51" s="987"/>
      <c r="U51" s="987"/>
      <c r="V51" s="987"/>
      <c r="W51" s="987"/>
      <c r="X51" s="987"/>
      <c r="Y51" s="988"/>
      <c r="Z51" s="292" t="s">
        <v>55</v>
      </c>
      <c r="AF51" s="356">
        <v>1</v>
      </c>
      <c r="AG51" s="357">
        <v>1</v>
      </c>
      <c r="AH51" s="357">
        <v>420</v>
      </c>
      <c r="AI51" s="362">
        <v>334</v>
      </c>
      <c r="AJ51" s="200">
        <v>420</v>
      </c>
      <c r="AK51" s="210"/>
      <c r="AL51" s="356">
        <v>1</v>
      </c>
      <c r="AM51" s="357">
        <v>1</v>
      </c>
      <c r="AN51" s="357">
        <v>430</v>
      </c>
      <c r="AO51" s="362">
        <v>346</v>
      </c>
      <c r="AP51" s="200">
        <v>44.5</v>
      </c>
      <c r="AQ51" s="985"/>
      <c r="AR51" s="985"/>
      <c r="AS51" s="985"/>
      <c r="AT51" s="985"/>
    </row>
    <row r="52" spans="1:46" x14ac:dyDescent="0.2">
      <c r="A52" s="231" t="s">
        <v>54</v>
      </c>
      <c r="B52" s="830"/>
      <c r="C52" s="334">
        <v>1</v>
      </c>
      <c r="D52" s="232">
        <v>2</v>
      </c>
      <c r="E52" s="232">
        <v>3</v>
      </c>
      <c r="F52" s="232">
        <v>4</v>
      </c>
      <c r="G52" s="232">
        <v>5</v>
      </c>
      <c r="H52" s="232">
        <v>6</v>
      </c>
      <c r="I52" s="232">
        <v>7</v>
      </c>
      <c r="J52" s="232">
        <v>8</v>
      </c>
      <c r="K52" s="232">
        <v>9</v>
      </c>
      <c r="L52" s="232">
        <v>10</v>
      </c>
      <c r="M52" s="232">
        <v>11</v>
      </c>
      <c r="N52" s="335">
        <v>12</v>
      </c>
      <c r="O52" s="334">
        <v>1</v>
      </c>
      <c r="P52" s="232">
        <v>2</v>
      </c>
      <c r="Q52" s="232">
        <v>3</v>
      </c>
      <c r="R52" s="232">
        <v>4</v>
      </c>
      <c r="S52" s="232">
        <v>5</v>
      </c>
      <c r="T52" s="232">
        <v>6</v>
      </c>
      <c r="U52" s="232">
        <v>7</v>
      </c>
      <c r="V52" s="232">
        <v>8</v>
      </c>
      <c r="W52" s="232">
        <v>9</v>
      </c>
      <c r="X52" s="232">
        <v>10</v>
      </c>
      <c r="Y52" s="335">
        <v>11</v>
      </c>
      <c r="Z52" s="336">
        <v>869</v>
      </c>
      <c r="AF52" s="218">
        <v>2</v>
      </c>
      <c r="AG52" s="269">
        <v>2</v>
      </c>
      <c r="AH52" s="376" t="s">
        <v>79</v>
      </c>
      <c r="AI52" s="219">
        <v>644</v>
      </c>
      <c r="AJ52" s="376" t="s">
        <v>96</v>
      </c>
      <c r="AK52" s="210"/>
      <c r="AL52" s="218">
        <v>2</v>
      </c>
      <c r="AM52" s="269">
        <v>2</v>
      </c>
      <c r="AN52" s="376" t="s">
        <v>87</v>
      </c>
      <c r="AO52" s="219">
        <v>820</v>
      </c>
      <c r="AP52" s="200">
        <v>44</v>
      </c>
      <c r="AQ52" s="377" t="s">
        <v>94</v>
      </c>
    </row>
    <row r="53" spans="1:46" x14ac:dyDescent="0.2">
      <c r="A53" s="231" t="s">
        <v>2</v>
      </c>
      <c r="B53" s="829"/>
      <c r="C53" s="233">
        <v>1</v>
      </c>
      <c r="D53" s="307">
        <v>2</v>
      </c>
      <c r="E53" s="234">
        <v>3</v>
      </c>
      <c r="F53" s="234">
        <v>3</v>
      </c>
      <c r="G53" s="294">
        <v>4</v>
      </c>
      <c r="H53" s="294">
        <v>4</v>
      </c>
      <c r="I53" s="314">
        <v>5</v>
      </c>
      <c r="J53" s="314">
        <v>5</v>
      </c>
      <c r="K53" s="315">
        <v>6</v>
      </c>
      <c r="L53" s="315">
        <v>6</v>
      </c>
      <c r="M53" s="235">
        <v>7</v>
      </c>
      <c r="N53" s="321">
        <v>8</v>
      </c>
      <c r="O53" s="233">
        <v>1</v>
      </c>
      <c r="P53" s="307">
        <v>2</v>
      </c>
      <c r="Q53" s="234">
        <v>3</v>
      </c>
      <c r="R53" s="234">
        <v>3</v>
      </c>
      <c r="S53" s="294">
        <v>4</v>
      </c>
      <c r="T53" s="314">
        <v>5</v>
      </c>
      <c r="U53" s="314">
        <v>5</v>
      </c>
      <c r="V53" s="315">
        <v>6</v>
      </c>
      <c r="W53" s="235">
        <v>7</v>
      </c>
      <c r="X53" s="351">
        <v>8</v>
      </c>
      <c r="Y53" s="352">
        <v>9</v>
      </c>
      <c r="Z53" s="214" t="s">
        <v>0</v>
      </c>
      <c r="AB53" s="313"/>
      <c r="AC53" s="313"/>
      <c r="AF53" s="218">
        <v>3</v>
      </c>
      <c r="AG53" s="269">
        <v>3</v>
      </c>
      <c r="AH53" s="269" t="s">
        <v>80</v>
      </c>
      <c r="AI53" s="219">
        <v>498</v>
      </c>
      <c r="AJ53" s="269" t="s">
        <v>97</v>
      </c>
      <c r="AK53" s="210"/>
      <c r="AL53" s="218">
        <v>3</v>
      </c>
      <c r="AM53" s="269">
        <v>3</v>
      </c>
      <c r="AN53" s="269" t="s">
        <v>88</v>
      </c>
      <c r="AO53" s="219">
        <v>513</v>
      </c>
      <c r="AP53" s="200">
        <v>43.5</v>
      </c>
    </row>
    <row r="54" spans="1:46" x14ac:dyDescent="0.2">
      <c r="A54" s="236" t="s">
        <v>3</v>
      </c>
      <c r="B54" s="831"/>
      <c r="C54" s="237">
        <v>520</v>
      </c>
      <c r="D54" s="238">
        <v>520</v>
      </c>
      <c r="E54" s="238">
        <v>520</v>
      </c>
      <c r="F54" s="238">
        <v>520</v>
      </c>
      <c r="G54" s="238">
        <v>520</v>
      </c>
      <c r="H54" s="238">
        <v>520</v>
      </c>
      <c r="I54" s="238">
        <v>520</v>
      </c>
      <c r="J54" s="238">
        <v>520</v>
      </c>
      <c r="K54" s="238">
        <v>520</v>
      </c>
      <c r="L54" s="238">
        <v>520</v>
      </c>
      <c r="M54" s="238">
        <v>520</v>
      </c>
      <c r="N54" s="308">
        <v>520</v>
      </c>
      <c r="O54" s="237">
        <v>520</v>
      </c>
      <c r="P54" s="238">
        <v>520</v>
      </c>
      <c r="Q54" s="238">
        <v>520</v>
      </c>
      <c r="R54" s="238">
        <v>520</v>
      </c>
      <c r="S54" s="238">
        <v>520</v>
      </c>
      <c r="T54" s="238">
        <v>520</v>
      </c>
      <c r="U54" s="238">
        <v>520</v>
      </c>
      <c r="V54" s="238">
        <v>520</v>
      </c>
      <c r="W54" s="238">
        <v>520</v>
      </c>
      <c r="X54" s="238">
        <v>520</v>
      </c>
      <c r="Y54" s="308">
        <v>520</v>
      </c>
      <c r="Z54" s="240">
        <v>520</v>
      </c>
      <c r="AA54" s="210"/>
      <c r="AB54" s="313"/>
      <c r="AC54" s="313"/>
      <c r="AF54" s="218">
        <v>4</v>
      </c>
      <c r="AG54" s="269">
        <v>3</v>
      </c>
      <c r="AH54" s="269" t="s">
        <v>80</v>
      </c>
      <c r="AI54" s="219">
        <v>498</v>
      </c>
      <c r="AJ54" s="269" t="s">
        <v>97</v>
      </c>
      <c r="AK54" s="210"/>
      <c r="AL54" s="218">
        <v>4</v>
      </c>
      <c r="AM54" s="269">
        <v>3</v>
      </c>
      <c r="AN54" s="269" t="s">
        <v>88</v>
      </c>
      <c r="AO54" s="219">
        <v>514</v>
      </c>
      <c r="AP54" s="200">
        <v>43.5</v>
      </c>
    </row>
    <row r="55" spans="1:46" x14ac:dyDescent="0.2">
      <c r="A55" s="241" t="s">
        <v>6</v>
      </c>
      <c r="B55" s="832"/>
      <c r="C55" s="242">
        <v>474</v>
      </c>
      <c r="D55" s="243">
        <v>495</v>
      </c>
      <c r="E55" s="243">
        <v>512</v>
      </c>
      <c r="F55" s="243">
        <v>516</v>
      </c>
      <c r="G55" s="243">
        <v>537</v>
      </c>
      <c r="H55" s="243">
        <v>548</v>
      </c>
      <c r="I55" s="243">
        <v>569</v>
      </c>
      <c r="J55" s="243">
        <v>562</v>
      </c>
      <c r="K55" s="243">
        <v>592</v>
      </c>
      <c r="L55" s="243">
        <v>590</v>
      </c>
      <c r="M55" s="243">
        <v>623</v>
      </c>
      <c r="N55" s="281">
        <v>651</v>
      </c>
      <c r="O55" s="242">
        <v>545</v>
      </c>
      <c r="P55" s="243">
        <v>577</v>
      </c>
      <c r="Q55" s="243">
        <v>523</v>
      </c>
      <c r="R55" s="243">
        <v>570</v>
      </c>
      <c r="S55" s="243">
        <v>517</v>
      </c>
      <c r="T55" s="243">
        <v>548</v>
      </c>
      <c r="U55" s="243">
        <v>560</v>
      </c>
      <c r="V55" s="243">
        <v>531</v>
      </c>
      <c r="W55" s="243">
        <v>556</v>
      </c>
      <c r="X55" s="243">
        <v>544</v>
      </c>
      <c r="Y55" s="281">
        <v>614</v>
      </c>
      <c r="Z55" s="317">
        <v>552.03763440860212</v>
      </c>
      <c r="AA55" s="228"/>
      <c r="AF55" s="218">
        <v>5</v>
      </c>
      <c r="AG55" s="269">
        <v>4</v>
      </c>
      <c r="AH55" s="269" t="s">
        <v>81</v>
      </c>
      <c r="AI55" s="219">
        <v>599</v>
      </c>
      <c r="AJ55" s="269" t="s">
        <v>88</v>
      </c>
      <c r="AK55" s="210"/>
      <c r="AL55" s="218">
        <v>5</v>
      </c>
      <c r="AM55" s="269">
        <v>4</v>
      </c>
      <c r="AN55" s="269" t="s">
        <v>89</v>
      </c>
      <c r="AO55" s="219">
        <v>769</v>
      </c>
      <c r="AP55" s="200">
        <v>43</v>
      </c>
    </row>
    <row r="56" spans="1:46" x14ac:dyDescent="0.2">
      <c r="A56" s="231" t="s">
        <v>7</v>
      </c>
      <c r="B56" s="829"/>
      <c r="C56" s="245">
        <v>68</v>
      </c>
      <c r="D56" s="246">
        <v>95.8</v>
      </c>
      <c r="E56" s="246">
        <v>100</v>
      </c>
      <c r="F56" s="246">
        <v>100</v>
      </c>
      <c r="G56" s="246">
        <v>100</v>
      </c>
      <c r="H56" s="246">
        <v>100</v>
      </c>
      <c r="I56" s="246">
        <v>100</v>
      </c>
      <c r="J56" s="246">
        <v>100</v>
      </c>
      <c r="K56" s="246">
        <v>100</v>
      </c>
      <c r="L56" s="246">
        <v>100</v>
      </c>
      <c r="M56" s="246">
        <v>100</v>
      </c>
      <c r="N56" s="282">
        <v>100</v>
      </c>
      <c r="O56" s="245">
        <v>60</v>
      </c>
      <c r="P56" s="246">
        <v>63.2</v>
      </c>
      <c r="Q56" s="246">
        <v>76.3</v>
      </c>
      <c r="R56" s="246">
        <v>72.5</v>
      </c>
      <c r="S56" s="246">
        <v>80</v>
      </c>
      <c r="T56" s="246">
        <v>58.5</v>
      </c>
      <c r="U56" s="246">
        <v>75</v>
      </c>
      <c r="V56" s="246">
        <v>68.3</v>
      </c>
      <c r="W56" s="246">
        <v>76.8</v>
      </c>
      <c r="X56" s="246">
        <v>81.2</v>
      </c>
      <c r="Y56" s="282">
        <v>69</v>
      </c>
      <c r="Z56" s="384">
        <v>0.70430107526881724</v>
      </c>
      <c r="AA56" s="210"/>
      <c r="AB56" s="210"/>
      <c r="AC56" s="210"/>
      <c r="AF56" s="218">
        <v>6</v>
      </c>
      <c r="AG56" s="269">
        <v>4</v>
      </c>
      <c r="AH56" s="269" t="s">
        <v>81</v>
      </c>
      <c r="AI56" s="219">
        <v>600</v>
      </c>
      <c r="AJ56" s="269" t="s">
        <v>88</v>
      </c>
      <c r="AK56" s="210"/>
      <c r="AL56" s="218">
        <v>6</v>
      </c>
      <c r="AM56" s="269">
        <v>5</v>
      </c>
      <c r="AN56" s="269" t="s">
        <v>90</v>
      </c>
      <c r="AO56" s="219">
        <v>585</v>
      </c>
      <c r="AP56" s="200">
        <v>42.5</v>
      </c>
      <c r="AQ56" s="200">
        <v>42.5</v>
      </c>
    </row>
    <row r="57" spans="1:46" ht="13.5" thickBot="1" x14ac:dyDescent="0.25">
      <c r="A57" s="231" t="s">
        <v>8</v>
      </c>
      <c r="B57" s="833"/>
      <c r="C57" s="324">
        <v>9.8000000000000004E-2</v>
      </c>
      <c r="D57" s="325">
        <v>5.7000000000000002E-2</v>
      </c>
      <c r="E57" s="325">
        <v>0.03</v>
      </c>
      <c r="F57" s="325">
        <v>3.6999999999999998E-2</v>
      </c>
      <c r="G57" s="325">
        <v>3.1E-2</v>
      </c>
      <c r="H57" s="325">
        <v>4.1000000000000002E-2</v>
      </c>
      <c r="I57" s="325">
        <v>4.1000000000000002E-2</v>
      </c>
      <c r="J57" s="325">
        <v>3.7999999999999999E-2</v>
      </c>
      <c r="K57" s="325">
        <v>3.9E-2</v>
      </c>
      <c r="L57" s="325">
        <v>3.2000000000000001E-2</v>
      </c>
      <c r="M57" s="325">
        <v>2.5000000000000001E-2</v>
      </c>
      <c r="N57" s="329">
        <v>4.2000000000000003E-2</v>
      </c>
      <c r="O57" s="324">
        <v>0.10299999999999999</v>
      </c>
      <c r="P57" s="325">
        <v>9.6000000000000002E-2</v>
      </c>
      <c r="Q57" s="325">
        <v>9.2999999999999999E-2</v>
      </c>
      <c r="R57" s="325">
        <v>9.6000000000000002E-2</v>
      </c>
      <c r="S57" s="325">
        <v>8.4000000000000005E-2</v>
      </c>
      <c r="T57" s="325">
        <v>0.10100000000000001</v>
      </c>
      <c r="U57" s="325">
        <v>0.08</v>
      </c>
      <c r="V57" s="325">
        <v>9.5000000000000001E-2</v>
      </c>
      <c r="W57" s="325">
        <v>8.3000000000000004E-2</v>
      </c>
      <c r="X57" s="325">
        <v>8.6999999999999994E-2</v>
      </c>
      <c r="Y57" s="329">
        <v>8.6999999999999994E-2</v>
      </c>
      <c r="Z57" s="383">
        <v>9.5984557832883691E-2</v>
      </c>
      <c r="AA57" s="210"/>
      <c r="AF57" s="218">
        <v>7</v>
      </c>
      <c r="AG57" s="269">
        <v>5</v>
      </c>
      <c r="AH57" s="269" t="s">
        <v>82</v>
      </c>
      <c r="AI57" s="219">
        <v>641</v>
      </c>
      <c r="AJ57" s="269" t="s">
        <v>98</v>
      </c>
      <c r="AK57" s="210"/>
      <c r="AL57" s="218">
        <v>7</v>
      </c>
      <c r="AM57" s="269">
        <v>5</v>
      </c>
      <c r="AN57" s="269" t="s">
        <v>90</v>
      </c>
      <c r="AO57" s="219">
        <v>585</v>
      </c>
      <c r="AP57" s="200">
        <v>42.5</v>
      </c>
      <c r="AQ57" s="200">
        <v>42.5</v>
      </c>
    </row>
    <row r="58" spans="1:46" x14ac:dyDescent="0.2">
      <c r="A58" s="241" t="s">
        <v>1</v>
      </c>
      <c r="B58" s="834"/>
      <c r="C58" s="327">
        <f>C55/C54*100-100</f>
        <v>-8.8461538461538538</v>
      </c>
      <c r="D58" s="328">
        <f t="shared" ref="D58:F58" si="23">D55/D54*100-100</f>
        <v>-4.8076923076923066</v>
      </c>
      <c r="E58" s="328">
        <f t="shared" si="23"/>
        <v>-1.538461538461533</v>
      </c>
      <c r="F58" s="328">
        <f t="shared" si="23"/>
        <v>-0.7692307692307736</v>
      </c>
      <c r="G58" s="328">
        <f>G55/G54*100-100</f>
        <v>3.2692307692307736</v>
      </c>
      <c r="H58" s="328">
        <f t="shared" ref="H58:N58" si="24">H55/H54*100-100</f>
        <v>5.3846153846153868</v>
      </c>
      <c r="I58" s="328">
        <f t="shared" si="24"/>
        <v>9.423076923076934</v>
      </c>
      <c r="J58" s="328">
        <f t="shared" si="24"/>
        <v>8.076923076923066</v>
      </c>
      <c r="K58" s="328">
        <f t="shared" si="24"/>
        <v>13.84615384615384</v>
      </c>
      <c r="L58" s="328">
        <f t="shared" si="24"/>
        <v>13.461538461538453</v>
      </c>
      <c r="M58" s="328">
        <f t="shared" si="24"/>
        <v>19.807692307692307</v>
      </c>
      <c r="N58" s="330">
        <f t="shared" si="24"/>
        <v>25.192307692307693</v>
      </c>
      <c r="O58" s="327">
        <f>O55/O54*100-100</f>
        <v>4.8076923076923066</v>
      </c>
      <c r="P58" s="328">
        <f t="shared" ref="P58:Z58" si="25">P55/P54*100-100</f>
        <v>10.961538461538467</v>
      </c>
      <c r="Q58" s="328">
        <f t="shared" si="25"/>
        <v>0.5769230769230802</v>
      </c>
      <c r="R58" s="328">
        <f t="shared" si="25"/>
        <v>9.6153846153846274</v>
      </c>
      <c r="S58" s="328">
        <f t="shared" si="25"/>
        <v>-0.5769230769230802</v>
      </c>
      <c r="T58" s="328">
        <f t="shared" si="25"/>
        <v>5.3846153846153868</v>
      </c>
      <c r="U58" s="328">
        <f t="shared" si="25"/>
        <v>7.6923076923076934</v>
      </c>
      <c r="V58" s="328">
        <f t="shared" si="25"/>
        <v>2.1153846153846132</v>
      </c>
      <c r="W58" s="328">
        <f t="shared" si="25"/>
        <v>6.9230769230769198</v>
      </c>
      <c r="X58" s="328">
        <f t="shared" si="25"/>
        <v>4.6153846153846274</v>
      </c>
      <c r="Y58" s="330">
        <f t="shared" si="25"/>
        <v>18.07692307692308</v>
      </c>
      <c r="Z58" s="386">
        <f t="shared" si="25"/>
        <v>6.1610835401157971</v>
      </c>
      <c r="AA58" s="385"/>
      <c r="AB58" s="210"/>
      <c r="AC58" s="210"/>
      <c r="AF58" s="218">
        <v>8</v>
      </c>
      <c r="AG58" s="269">
        <v>5</v>
      </c>
      <c r="AH58" s="269" t="s">
        <v>82</v>
      </c>
      <c r="AI58" s="219">
        <v>642</v>
      </c>
      <c r="AJ58" s="269" t="s">
        <v>98</v>
      </c>
      <c r="AK58" s="210"/>
      <c r="AL58" s="218">
        <v>8</v>
      </c>
      <c r="AM58" s="269">
        <v>6</v>
      </c>
      <c r="AN58" s="269" t="s">
        <v>91</v>
      </c>
      <c r="AO58" s="219">
        <v>467</v>
      </c>
      <c r="AP58" s="200">
        <v>42</v>
      </c>
      <c r="AQ58" s="200">
        <v>42</v>
      </c>
    </row>
    <row r="59" spans="1:46" ht="13.5" thickBot="1" x14ac:dyDescent="0.25">
      <c r="A59" s="256" t="s">
        <v>27</v>
      </c>
      <c r="B59" s="833"/>
      <c r="C59" s="257">
        <f t="shared" ref="C59:J59" si="26">C55-C40</f>
        <v>81</v>
      </c>
      <c r="D59" s="258">
        <f t="shared" si="26"/>
        <v>97</v>
      </c>
      <c r="E59" s="258">
        <f t="shared" si="26"/>
        <v>105</v>
      </c>
      <c r="F59" s="258">
        <f t="shared" si="26"/>
        <v>108</v>
      </c>
      <c r="G59" s="258">
        <f t="shared" si="26"/>
        <v>122</v>
      </c>
      <c r="H59" s="258">
        <f t="shared" si="26"/>
        <v>135</v>
      </c>
      <c r="I59" s="258">
        <f t="shared" si="26"/>
        <v>170</v>
      </c>
      <c r="J59" s="258">
        <f t="shared" si="26"/>
        <v>145</v>
      </c>
      <c r="K59" s="258">
        <v>174</v>
      </c>
      <c r="L59" s="258">
        <v>185</v>
      </c>
      <c r="M59" s="258">
        <f t="shared" ref="M59:Z59" si="27">M55-K40</f>
        <v>205</v>
      </c>
      <c r="N59" s="354">
        <f t="shared" si="27"/>
        <v>246</v>
      </c>
      <c r="O59" s="257">
        <f t="shared" si="27"/>
        <v>131</v>
      </c>
      <c r="P59" s="258">
        <f t="shared" si="27"/>
        <v>179</v>
      </c>
      <c r="Q59" s="258">
        <f t="shared" si="27"/>
        <v>135</v>
      </c>
      <c r="R59" s="258">
        <f t="shared" si="27"/>
        <v>166</v>
      </c>
      <c r="S59" s="258">
        <f t="shared" si="27"/>
        <v>135</v>
      </c>
      <c r="T59" s="258">
        <f t="shared" si="27"/>
        <v>151</v>
      </c>
      <c r="U59" s="258">
        <f t="shared" si="27"/>
        <v>159</v>
      </c>
      <c r="V59" s="258">
        <f t="shared" si="27"/>
        <v>141</v>
      </c>
      <c r="W59" s="258">
        <f t="shared" si="27"/>
        <v>153</v>
      </c>
      <c r="X59" s="258">
        <f t="shared" si="27"/>
        <v>151</v>
      </c>
      <c r="Y59" s="354">
        <f t="shared" si="27"/>
        <v>196</v>
      </c>
      <c r="Z59" s="288">
        <f t="shared" si="27"/>
        <v>149.03763440860212</v>
      </c>
      <c r="AA59" s="210"/>
      <c r="AF59" s="218">
        <v>9</v>
      </c>
      <c r="AG59" s="269">
        <v>6</v>
      </c>
      <c r="AH59" s="269" t="s">
        <v>83</v>
      </c>
      <c r="AI59" s="219">
        <v>460</v>
      </c>
      <c r="AJ59" s="269" t="s">
        <v>99</v>
      </c>
      <c r="AK59" s="210"/>
      <c r="AL59" s="218">
        <v>9</v>
      </c>
      <c r="AM59" s="269">
        <v>6</v>
      </c>
      <c r="AN59" s="269" t="s">
        <v>91</v>
      </c>
      <c r="AO59" s="219">
        <v>467</v>
      </c>
      <c r="AP59" s="200">
        <v>42</v>
      </c>
      <c r="AQ59" s="200">
        <v>42</v>
      </c>
    </row>
    <row r="60" spans="1:46" x14ac:dyDescent="0.2">
      <c r="A60" s="260" t="s">
        <v>51</v>
      </c>
      <c r="B60" s="260"/>
      <c r="C60" s="261">
        <v>334</v>
      </c>
      <c r="D60" s="262">
        <v>644</v>
      </c>
      <c r="E60" s="262">
        <v>498</v>
      </c>
      <c r="F60" s="262">
        <v>498</v>
      </c>
      <c r="G60" s="262">
        <v>599</v>
      </c>
      <c r="H60" s="262">
        <v>600</v>
      </c>
      <c r="I60" s="262">
        <v>641</v>
      </c>
      <c r="J60" s="262">
        <v>642</v>
      </c>
      <c r="K60" s="262">
        <v>460</v>
      </c>
      <c r="L60" s="262">
        <v>460</v>
      </c>
      <c r="M60" s="262">
        <v>530</v>
      </c>
      <c r="N60" s="263">
        <v>284</v>
      </c>
      <c r="O60" s="372">
        <v>472</v>
      </c>
      <c r="P60" s="262">
        <v>506</v>
      </c>
      <c r="Q60" s="262">
        <v>503</v>
      </c>
      <c r="R60" s="262">
        <v>546</v>
      </c>
      <c r="S60" s="262">
        <v>548</v>
      </c>
      <c r="T60" s="262">
        <v>541</v>
      </c>
      <c r="U60" s="262">
        <v>540</v>
      </c>
      <c r="V60" s="262">
        <v>839</v>
      </c>
      <c r="W60" s="262">
        <v>752</v>
      </c>
      <c r="X60" s="262">
        <v>424</v>
      </c>
      <c r="Y60" s="263">
        <v>397</v>
      </c>
      <c r="Z60" s="341">
        <f>SUM(C60:Y60)</f>
        <v>12258</v>
      </c>
      <c r="AA60" s="200" t="s">
        <v>56</v>
      </c>
      <c r="AB60" s="265">
        <f>X45-Z60</f>
        <v>17</v>
      </c>
      <c r="AC60" s="266">
        <f>AB60/X45</f>
        <v>1.3849287169042769E-3</v>
      </c>
      <c r="AF60" s="218">
        <v>10</v>
      </c>
      <c r="AG60" s="269">
        <v>6</v>
      </c>
      <c r="AH60" s="269" t="s">
        <v>83</v>
      </c>
      <c r="AI60" s="219">
        <v>460</v>
      </c>
      <c r="AJ60" s="269" t="s">
        <v>99</v>
      </c>
      <c r="AK60" s="210"/>
      <c r="AL60" s="218">
        <v>10</v>
      </c>
      <c r="AM60" s="269">
        <v>7</v>
      </c>
      <c r="AN60" s="269" t="s">
        <v>92</v>
      </c>
      <c r="AO60" s="219">
        <v>674</v>
      </c>
      <c r="AP60" s="200">
        <v>41</v>
      </c>
      <c r="AQ60" s="200">
        <v>41</v>
      </c>
    </row>
    <row r="61" spans="1:46" ht="13.5" thickBot="1" x14ac:dyDescent="0.25">
      <c r="A61" s="267" t="s">
        <v>28</v>
      </c>
      <c r="B61" s="835"/>
      <c r="C61" s="218">
        <v>44.5</v>
      </c>
      <c r="D61" s="269">
        <v>44</v>
      </c>
      <c r="E61" s="269">
        <v>44</v>
      </c>
      <c r="F61" s="269">
        <v>44</v>
      </c>
      <c r="G61" s="269">
        <v>43.5</v>
      </c>
      <c r="H61" s="269">
        <v>43.5</v>
      </c>
      <c r="I61" s="269">
        <v>43</v>
      </c>
      <c r="J61" s="269">
        <v>43</v>
      </c>
      <c r="K61" s="269">
        <v>42</v>
      </c>
      <c r="L61" s="269">
        <v>42</v>
      </c>
      <c r="M61" s="269">
        <v>41</v>
      </c>
      <c r="N61" s="219">
        <v>40</v>
      </c>
      <c r="O61" s="373"/>
      <c r="P61" s="269"/>
      <c r="Q61" s="269"/>
      <c r="R61" s="269"/>
      <c r="S61" s="269"/>
      <c r="T61" s="269"/>
      <c r="U61" s="269"/>
      <c r="V61" s="269"/>
      <c r="W61" s="269"/>
      <c r="X61" s="269"/>
      <c r="Y61" s="219"/>
      <c r="Z61" s="331"/>
      <c r="AA61" s="200" t="s">
        <v>57</v>
      </c>
      <c r="AB61" s="200">
        <v>38.61</v>
      </c>
      <c r="AF61" s="218">
        <v>11</v>
      </c>
      <c r="AG61" s="269">
        <v>7</v>
      </c>
      <c r="AH61" s="269" t="s">
        <v>84</v>
      </c>
      <c r="AI61" s="219">
        <v>530</v>
      </c>
      <c r="AJ61" s="269" t="s">
        <v>100</v>
      </c>
      <c r="AL61" s="216">
        <v>11</v>
      </c>
      <c r="AM61" s="217">
        <v>8</v>
      </c>
      <c r="AN61" s="217">
        <v>640</v>
      </c>
      <c r="AO61" s="322">
        <v>323</v>
      </c>
      <c r="AP61" s="200">
        <v>40</v>
      </c>
    </row>
    <row r="62" spans="1:46" ht="13.5" thickBot="1" x14ac:dyDescent="0.25">
      <c r="A62" s="268" t="s">
        <v>26</v>
      </c>
      <c r="B62" s="836"/>
      <c r="C62" s="216">
        <f>(C61-C50)</f>
        <v>4.5</v>
      </c>
      <c r="D62" s="217">
        <f t="shared" ref="D62:N62" si="28">(D61-D50)</f>
        <v>4</v>
      </c>
      <c r="E62" s="217">
        <f t="shared" si="28"/>
        <v>4</v>
      </c>
      <c r="F62" s="217">
        <f t="shared" si="28"/>
        <v>4</v>
      </c>
      <c r="G62" s="217">
        <f t="shared" si="28"/>
        <v>3.5</v>
      </c>
      <c r="H62" s="217">
        <f t="shared" si="28"/>
        <v>3.5</v>
      </c>
      <c r="I62" s="217">
        <f t="shared" si="28"/>
        <v>3</v>
      </c>
      <c r="J62" s="217">
        <f t="shared" si="28"/>
        <v>3</v>
      </c>
      <c r="K62" s="217">
        <f t="shared" si="28"/>
        <v>2</v>
      </c>
      <c r="L62" s="217">
        <f t="shared" si="28"/>
        <v>2</v>
      </c>
      <c r="M62" s="217">
        <f t="shared" si="28"/>
        <v>1</v>
      </c>
      <c r="N62" s="322">
        <f t="shared" si="28"/>
        <v>0</v>
      </c>
      <c r="O62" s="374">
        <f t="shared" ref="O62:Y62" si="29">(O61-M46)</f>
        <v>-39.5</v>
      </c>
      <c r="P62" s="217">
        <f t="shared" si="29"/>
        <v>-40</v>
      </c>
      <c r="Q62" s="217">
        <f t="shared" si="29"/>
        <v>-39.5</v>
      </c>
      <c r="R62" s="217">
        <f t="shared" si="29"/>
        <v>-39</v>
      </c>
      <c r="S62" s="217">
        <f t="shared" si="29"/>
        <v>-40</v>
      </c>
      <c r="T62" s="217">
        <f t="shared" si="29"/>
        <v>-39</v>
      </c>
      <c r="U62" s="217">
        <f t="shared" si="29"/>
        <v>-37.5</v>
      </c>
      <c r="V62" s="217">
        <f t="shared" si="29"/>
        <v>-38</v>
      </c>
      <c r="W62" s="217">
        <f t="shared" si="29"/>
        <v>-38</v>
      </c>
      <c r="X62" s="217">
        <f t="shared" si="29"/>
        <v>-37.5</v>
      </c>
      <c r="Y62" s="322">
        <f t="shared" si="29"/>
        <v>-37</v>
      </c>
      <c r="Z62" s="333"/>
      <c r="AA62" s="200" t="s">
        <v>26</v>
      </c>
      <c r="AB62" s="200">
        <f>AB61-Z46</f>
        <v>3.9099999999999966</v>
      </c>
      <c r="AF62" s="216">
        <v>12</v>
      </c>
      <c r="AG62" s="217">
        <v>8</v>
      </c>
      <c r="AH62" s="217">
        <v>620</v>
      </c>
      <c r="AI62" s="322">
        <v>284</v>
      </c>
      <c r="AJ62" s="217">
        <v>610</v>
      </c>
    </row>
    <row r="63" spans="1:46" x14ac:dyDescent="0.2">
      <c r="C63" s="200">
        <v>44.5</v>
      </c>
      <c r="D63" s="200">
        <v>44</v>
      </c>
      <c r="E63" s="200">
        <v>44</v>
      </c>
      <c r="F63" s="200">
        <v>44</v>
      </c>
      <c r="G63" s="200">
        <v>43.5</v>
      </c>
      <c r="H63" s="200">
        <v>43.5</v>
      </c>
      <c r="I63" s="200">
        <v>43</v>
      </c>
      <c r="J63" s="200">
        <v>43</v>
      </c>
      <c r="K63" s="200">
        <v>42</v>
      </c>
      <c r="L63" s="200">
        <v>42</v>
      </c>
      <c r="M63" s="200">
        <v>41</v>
      </c>
      <c r="N63" s="200">
        <v>40</v>
      </c>
    </row>
    <row r="65" spans="1:29" ht="13.5" thickBot="1" x14ac:dyDescent="0.25">
      <c r="O65" s="200">
        <v>44.5</v>
      </c>
      <c r="P65" s="200">
        <v>44</v>
      </c>
      <c r="Q65" s="200">
        <v>43.5</v>
      </c>
      <c r="R65" s="200">
        <v>43.5</v>
      </c>
      <c r="S65" s="200">
        <v>43</v>
      </c>
      <c r="T65" s="200">
        <v>42.5</v>
      </c>
      <c r="U65" s="200">
        <v>42.5</v>
      </c>
      <c r="V65" s="200">
        <v>42</v>
      </c>
      <c r="W65" s="200">
        <v>42</v>
      </c>
      <c r="X65" s="200">
        <v>41</v>
      </c>
      <c r="Y65" s="200">
        <v>40</v>
      </c>
    </row>
    <row r="66" spans="1:29" ht="13.5" thickBot="1" x14ac:dyDescent="0.25">
      <c r="A66" s="230" t="s">
        <v>103</v>
      </c>
      <c r="B66" s="230"/>
      <c r="C66" s="986" t="s">
        <v>53</v>
      </c>
      <c r="D66" s="987"/>
      <c r="E66" s="987"/>
      <c r="F66" s="987"/>
      <c r="G66" s="987"/>
      <c r="H66" s="987"/>
      <c r="I66" s="987"/>
      <c r="J66" s="987"/>
      <c r="K66" s="987"/>
      <c r="L66" s="987"/>
      <c r="M66" s="987"/>
      <c r="N66" s="988"/>
      <c r="O66" s="986" t="s">
        <v>63</v>
      </c>
      <c r="P66" s="987"/>
      <c r="Q66" s="987"/>
      <c r="R66" s="987"/>
      <c r="S66" s="987"/>
      <c r="T66" s="987"/>
      <c r="U66" s="987"/>
      <c r="V66" s="987"/>
      <c r="W66" s="987"/>
      <c r="X66" s="987"/>
      <c r="Y66" s="988"/>
      <c r="Z66" s="292" t="s">
        <v>55</v>
      </c>
    </row>
    <row r="67" spans="1:29" x14ac:dyDescent="0.2">
      <c r="A67" s="231" t="s">
        <v>54</v>
      </c>
      <c r="B67" s="830"/>
      <c r="C67" s="334">
        <v>1</v>
      </c>
      <c r="D67" s="232">
        <v>2</v>
      </c>
      <c r="E67" s="232">
        <v>3</v>
      </c>
      <c r="F67" s="232">
        <v>4</v>
      </c>
      <c r="G67" s="232">
        <v>5</v>
      </c>
      <c r="H67" s="232">
        <v>6</v>
      </c>
      <c r="I67" s="232">
        <v>7</v>
      </c>
      <c r="J67" s="232">
        <v>8</v>
      </c>
      <c r="K67" s="232">
        <v>9</v>
      </c>
      <c r="L67" s="232">
        <v>10</v>
      </c>
      <c r="M67" s="232">
        <v>11</v>
      </c>
      <c r="N67" s="335">
        <v>12</v>
      </c>
      <c r="O67" s="334">
        <v>1</v>
      </c>
      <c r="P67" s="232">
        <v>2</v>
      </c>
      <c r="Q67" s="232">
        <v>3</v>
      </c>
      <c r="R67" s="232">
        <v>4</v>
      </c>
      <c r="S67" s="232">
        <v>5</v>
      </c>
      <c r="T67" s="232">
        <v>6</v>
      </c>
      <c r="U67" s="232">
        <v>7</v>
      </c>
      <c r="V67" s="232">
        <v>8</v>
      </c>
      <c r="W67" s="232">
        <v>9</v>
      </c>
      <c r="X67" s="232">
        <v>10</v>
      </c>
      <c r="Y67" s="335">
        <v>11</v>
      </c>
      <c r="Z67" s="336">
        <v>912</v>
      </c>
    </row>
    <row r="68" spans="1:29" x14ac:dyDescent="0.2">
      <c r="A68" s="231" t="s">
        <v>2</v>
      </c>
      <c r="B68" s="829"/>
      <c r="C68" s="233">
        <v>1</v>
      </c>
      <c r="D68" s="307">
        <v>2</v>
      </c>
      <c r="E68" s="234">
        <v>3</v>
      </c>
      <c r="F68" s="234">
        <v>3</v>
      </c>
      <c r="G68" s="294">
        <v>4</v>
      </c>
      <c r="H68" s="294">
        <v>4</v>
      </c>
      <c r="I68" s="314">
        <v>5</v>
      </c>
      <c r="J68" s="314">
        <v>5</v>
      </c>
      <c r="K68" s="315">
        <v>6</v>
      </c>
      <c r="L68" s="315">
        <v>6</v>
      </c>
      <c r="M68" s="235">
        <v>7</v>
      </c>
      <c r="N68" s="321">
        <v>8</v>
      </c>
      <c r="O68" s="233">
        <v>1</v>
      </c>
      <c r="P68" s="307">
        <v>2</v>
      </c>
      <c r="Q68" s="234">
        <v>3</v>
      </c>
      <c r="R68" s="234">
        <v>3</v>
      </c>
      <c r="S68" s="294">
        <v>4</v>
      </c>
      <c r="T68" s="314">
        <v>5</v>
      </c>
      <c r="U68" s="314">
        <v>5</v>
      </c>
      <c r="V68" s="315">
        <v>6</v>
      </c>
      <c r="W68" s="315">
        <v>6</v>
      </c>
      <c r="X68" s="235">
        <v>7</v>
      </c>
      <c r="Y68" s="351">
        <v>8</v>
      </c>
      <c r="Z68" s="214" t="s">
        <v>0</v>
      </c>
      <c r="AB68" s="313"/>
      <c r="AC68" s="313"/>
    </row>
    <row r="69" spans="1:29" x14ac:dyDescent="0.2">
      <c r="A69" s="236" t="s">
        <v>3</v>
      </c>
      <c r="B69" s="831"/>
      <c r="C69" s="237">
        <v>620</v>
      </c>
      <c r="D69" s="238">
        <v>620</v>
      </c>
      <c r="E69" s="238">
        <v>620</v>
      </c>
      <c r="F69" s="238">
        <v>620</v>
      </c>
      <c r="G69" s="238">
        <v>620</v>
      </c>
      <c r="H69" s="238">
        <v>620</v>
      </c>
      <c r="I69" s="238">
        <v>620</v>
      </c>
      <c r="J69" s="238">
        <v>620</v>
      </c>
      <c r="K69" s="238">
        <v>620</v>
      </c>
      <c r="L69" s="238">
        <v>620</v>
      </c>
      <c r="M69" s="238">
        <v>620</v>
      </c>
      <c r="N69" s="308">
        <v>620</v>
      </c>
      <c r="O69" s="237">
        <v>620</v>
      </c>
      <c r="P69" s="238">
        <v>620</v>
      </c>
      <c r="Q69" s="238">
        <v>620</v>
      </c>
      <c r="R69" s="238">
        <v>620</v>
      </c>
      <c r="S69" s="238">
        <v>620</v>
      </c>
      <c r="T69" s="238">
        <v>620</v>
      </c>
      <c r="U69" s="238">
        <v>620</v>
      </c>
      <c r="V69" s="238">
        <v>620</v>
      </c>
      <c r="W69" s="238">
        <v>620</v>
      </c>
      <c r="X69" s="238">
        <v>620</v>
      </c>
      <c r="Y69" s="308">
        <v>620</v>
      </c>
      <c r="Z69" s="240">
        <v>620</v>
      </c>
      <c r="AA69" s="210"/>
      <c r="AB69" s="313"/>
      <c r="AC69" s="313"/>
    </row>
    <row r="70" spans="1:29" x14ac:dyDescent="0.2">
      <c r="A70" s="241" t="s">
        <v>6</v>
      </c>
      <c r="B70" s="832"/>
      <c r="C70" s="242">
        <v>551</v>
      </c>
      <c r="D70" s="243">
        <v>591</v>
      </c>
      <c r="E70" s="243">
        <v>602</v>
      </c>
      <c r="F70" s="243">
        <v>592</v>
      </c>
      <c r="G70" s="243">
        <v>641</v>
      </c>
      <c r="H70" s="243">
        <v>634</v>
      </c>
      <c r="I70" s="243">
        <v>640</v>
      </c>
      <c r="J70" s="243">
        <v>637</v>
      </c>
      <c r="K70" s="243">
        <v>666</v>
      </c>
      <c r="L70" s="243">
        <v>649</v>
      </c>
      <c r="M70" s="243">
        <v>672</v>
      </c>
      <c r="N70" s="281">
        <v>700</v>
      </c>
      <c r="O70" s="242">
        <v>564</v>
      </c>
      <c r="P70" s="243">
        <v>573</v>
      </c>
      <c r="Q70" s="243">
        <v>608</v>
      </c>
      <c r="R70" s="243">
        <v>594</v>
      </c>
      <c r="S70" s="243">
        <v>627</v>
      </c>
      <c r="T70" s="243">
        <v>629</v>
      </c>
      <c r="U70" s="243">
        <v>634</v>
      </c>
      <c r="V70" s="243">
        <v>649</v>
      </c>
      <c r="W70" s="243">
        <v>657</v>
      </c>
      <c r="X70" s="243">
        <v>671</v>
      </c>
      <c r="Y70" s="281">
        <v>703</v>
      </c>
      <c r="Z70" s="317">
        <v>628</v>
      </c>
      <c r="AA70" s="228"/>
    </row>
    <row r="71" spans="1:29" x14ac:dyDescent="0.2">
      <c r="A71" s="231" t="s">
        <v>7</v>
      </c>
      <c r="B71" s="829"/>
      <c r="C71" s="245">
        <v>56</v>
      </c>
      <c r="D71" s="246">
        <v>91.7</v>
      </c>
      <c r="E71" s="246">
        <v>97.3</v>
      </c>
      <c r="F71" s="246">
        <v>97.3</v>
      </c>
      <c r="G71" s="246">
        <v>94</v>
      </c>
      <c r="H71" s="246">
        <v>98</v>
      </c>
      <c r="I71" s="246">
        <v>97.7</v>
      </c>
      <c r="J71" s="246">
        <v>100</v>
      </c>
      <c r="K71" s="246">
        <v>100</v>
      </c>
      <c r="L71" s="246">
        <v>100</v>
      </c>
      <c r="M71" s="246">
        <v>97.4</v>
      </c>
      <c r="N71" s="282">
        <v>90.9</v>
      </c>
      <c r="O71" s="245">
        <v>84.6</v>
      </c>
      <c r="P71" s="246">
        <v>96.7</v>
      </c>
      <c r="Q71" s="246">
        <v>92.1</v>
      </c>
      <c r="R71" s="246">
        <v>97.4</v>
      </c>
      <c r="S71" s="246">
        <v>98.2</v>
      </c>
      <c r="T71" s="246">
        <v>100</v>
      </c>
      <c r="U71" s="246">
        <v>95.3</v>
      </c>
      <c r="V71" s="246">
        <v>97.1</v>
      </c>
      <c r="W71" s="246">
        <v>100</v>
      </c>
      <c r="X71" s="246">
        <v>98</v>
      </c>
      <c r="Y71" s="282">
        <v>95.8</v>
      </c>
      <c r="Z71" s="384">
        <v>0.83799999999999997</v>
      </c>
      <c r="AA71" s="210"/>
      <c r="AB71" s="210"/>
      <c r="AC71" s="210"/>
    </row>
    <row r="72" spans="1:29" ht="13.5" thickBot="1" x14ac:dyDescent="0.25">
      <c r="A72" s="231" t="s">
        <v>8</v>
      </c>
      <c r="B72" s="833"/>
      <c r="C72" s="324">
        <v>0.106</v>
      </c>
      <c r="D72" s="325">
        <v>5.5E-2</v>
      </c>
      <c r="E72" s="325">
        <v>3.3000000000000002E-2</v>
      </c>
      <c r="F72" s="325">
        <v>5.0999999999999997E-2</v>
      </c>
      <c r="G72" s="325">
        <v>4.8000000000000001E-2</v>
      </c>
      <c r="H72" s="325">
        <v>4.4999999999999998E-2</v>
      </c>
      <c r="I72" s="325">
        <v>4.1000000000000002E-2</v>
      </c>
      <c r="J72" s="325">
        <v>4.2999999999999997E-2</v>
      </c>
      <c r="K72" s="325">
        <v>3.5999999999999997E-2</v>
      </c>
      <c r="L72" s="325">
        <v>4.4999999999999998E-2</v>
      </c>
      <c r="M72" s="325">
        <v>4.1000000000000002E-2</v>
      </c>
      <c r="N72" s="329">
        <v>5.3999999999999999E-2</v>
      </c>
      <c r="O72" s="324">
        <v>8.1000000000000003E-2</v>
      </c>
      <c r="P72" s="325">
        <v>4.4999999999999998E-2</v>
      </c>
      <c r="Q72" s="325">
        <v>6.0999999999999999E-2</v>
      </c>
      <c r="R72" s="325">
        <v>4.1000000000000002E-2</v>
      </c>
      <c r="S72" s="325">
        <v>3.9E-2</v>
      </c>
      <c r="T72" s="325">
        <v>3.6999999999999998E-2</v>
      </c>
      <c r="U72" s="325">
        <v>4.3999999999999997E-2</v>
      </c>
      <c r="V72" s="325">
        <v>4.4999999999999998E-2</v>
      </c>
      <c r="W72" s="325">
        <v>3.9E-2</v>
      </c>
      <c r="X72" s="325">
        <v>4.5999999999999999E-2</v>
      </c>
      <c r="Y72" s="329">
        <v>0.06</v>
      </c>
      <c r="Z72" s="383">
        <v>7.4999999999999997E-2</v>
      </c>
      <c r="AA72" s="210"/>
    </row>
    <row r="73" spans="1:29" x14ac:dyDescent="0.2">
      <c r="A73" s="241" t="s">
        <v>1</v>
      </c>
      <c r="B73" s="834"/>
      <c r="C73" s="327">
        <f>C70/C69*100-100</f>
        <v>-11.129032258064512</v>
      </c>
      <c r="D73" s="328">
        <f t="shared" ref="D73:F73" si="30">D70/D69*100-100</f>
        <v>-4.6774193548387046</v>
      </c>
      <c r="E73" s="328">
        <f t="shared" si="30"/>
        <v>-2.9032258064516157</v>
      </c>
      <c r="F73" s="328">
        <f t="shared" si="30"/>
        <v>-4.5161290322580641</v>
      </c>
      <c r="G73" s="328">
        <f>G70/G69*100-100</f>
        <v>3.3870967741935516</v>
      </c>
      <c r="H73" s="328">
        <f t="shared" ref="H73:L73" si="31">H70/H69*100-100</f>
        <v>2.2580645161290249</v>
      </c>
      <c r="I73" s="328">
        <f t="shared" si="31"/>
        <v>3.2258064516128968</v>
      </c>
      <c r="J73" s="328">
        <f t="shared" si="31"/>
        <v>2.7419354838709609</v>
      </c>
      <c r="K73" s="328">
        <f t="shared" si="31"/>
        <v>7.4193548387096797</v>
      </c>
      <c r="L73" s="328">
        <f t="shared" si="31"/>
        <v>4.6774193548387188</v>
      </c>
      <c r="M73" s="328">
        <f t="shared" ref="M73:N73" si="32">M70/M69*100-100</f>
        <v>8.3870967741935658</v>
      </c>
      <c r="N73" s="330">
        <f t="shared" si="32"/>
        <v>12.90322580645163</v>
      </c>
      <c r="O73" s="327">
        <f>O70/O69*100-100</f>
        <v>-9.0322580645161281</v>
      </c>
      <c r="P73" s="328">
        <f t="shared" ref="P73:Z73" si="33">P70/P69*100-100</f>
        <v>-7.5806451612903203</v>
      </c>
      <c r="Q73" s="328">
        <f t="shared" si="33"/>
        <v>-1.9354838709677438</v>
      </c>
      <c r="R73" s="328">
        <f t="shared" si="33"/>
        <v>-4.1935483870967829</v>
      </c>
      <c r="S73" s="328">
        <f t="shared" si="33"/>
        <v>1.1290322580645125</v>
      </c>
      <c r="T73" s="328">
        <f t="shared" si="33"/>
        <v>1.4516129032257936</v>
      </c>
      <c r="U73" s="328">
        <f t="shared" si="33"/>
        <v>2.2580645161290249</v>
      </c>
      <c r="V73" s="328">
        <f t="shared" si="33"/>
        <v>4.6774193548387188</v>
      </c>
      <c r="W73" s="328">
        <f t="shared" si="33"/>
        <v>5.9677419354838577</v>
      </c>
      <c r="X73" s="328">
        <f t="shared" si="33"/>
        <v>8.225806451612911</v>
      </c>
      <c r="Y73" s="330">
        <f t="shared" si="33"/>
        <v>13.387096774193537</v>
      </c>
      <c r="Z73" s="386">
        <f t="shared" si="33"/>
        <v>1.2903225806451672</v>
      </c>
      <c r="AA73" s="385"/>
      <c r="AB73" s="210"/>
      <c r="AC73" s="210"/>
    </row>
    <row r="74" spans="1:29" ht="13.5" thickBot="1" x14ac:dyDescent="0.25">
      <c r="A74" s="256" t="s">
        <v>27</v>
      </c>
      <c r="B74" s="833"/>
      <c r="C74" s="257">
        <f t="shared" ref="C74:Y74" si="34">C70-C55</f>
        <v>77</v>
      </c>
      <c r="D74" s="258">
        <f t="shared" si="34"/>
        <v>96</v>
      </c>
      <c r="E74" s="258">
        <f t="shared" si="34"/>
        <v>90</v>
      </c>
      <c r="F74" s="258">
        <f t="shared" si="34"/>
        <v>76</v>
      </c>
      <c r="G74" s="258">
        <f t="shared" si="34"/>
        <v>104</v>
      </c>
      <c r="H74" s="258">
        <f t="shared" si="34"/>
        <v>86</v>
      </c>
      <c r="I74" s="258">
        <f t="shared" si="34"/>
        <v>71</v>
      </c>
      <c r="J74" s="258">
        <f t="shared" si="34"/>
        <v>75</v>
      </c>
      <c r="K74" s="258">
        <f t="shared" si="34"/>
        <v>74</v>
      </c>
      <c r="L74" s="258">
        <f t="shared" si="34"/>
        <v>59</v>
      </c>
      <c r="M74" s="258">
        <f t="shared" si="34"/>
        <v>49</v>
      </c>
      <c r="N74" s="354">
        <f t="shared" si="34"/>
        <v>49</v>
      </c>
      <c r="O74" s="257">
        <f t="shared" si="34"/>
        <v>19</v>
      </c>
      <c r="P74" s="258">
        <f t="shared" si="34"/>
        <v>-4</v>
      </c>
      <c r="Q74" s="258">
        <f t="shared" si="34"/>
        <v>85</v>
      </c>
      <c r="R74" s="258">
        <f t="shared" si="34"/>
        <v>24</v>
      </c>
      <c r="S74" s="258">
        <f t="shared" si="34"/>
        <v>110</v>
      </c>
      <c r="T74" s="258">
        <f t="shared" si="34"/>
        <v>81</v>
      </c>
      <c r="U74" s="258">
        <f t="shared" si="34"/>
        <v>74</v>
      </c>
      <c r="V74" s="258">
        <f t="shared" si="34"/>
        <v>118</v>
      </c>
      <c r="W74" s="258">
        <f t="shared" si="34"/>
        <v>101</v>
      </c>
      <c r="X74" s="258">
        <f t="shared" si="34"/>
        <v>127</v>
      </c>
      <c r="Y74" s="354">
        <f t="shared" si="34"/>
        <v>89</v>
      </c>
      <c r="Z74" s="288">
        <f>Z70-Z55</f>
        <v>75.962365591397884</v>
      </c>
      <c r="AA74" s="210"/>
    </row>
    <row r="75" spans="1:29" x14ac:dyDescent="0.2">
      <c r="A75" s="260" t="s">
        <v>51</v>
      </c>
      <c r="B75" s="260"/>
      <c r="C75" s="261">
        <v>333</v>
      </c>
      <c r="D75" s="262">
        <v>644</v>
      </c>
      <c r="E75" s="262">
        <v>498</v>
      </c>
      <c r="F75" s="262">
        <v>498</v>
      </c>
      <c r="G75" s="262">
        <v>599</v>
      </c>
      <c r="H75" s="262">
        <v>600</v>
      </c>
      <c r="I75" s="262">
        <v>641</v>
      </c>
      <c r="J75" s="262">
        <v>642</v>
      </c>
      <c r="K75" s="262">
        <v>460</v>
      </c>
      <c r="L75" s="262">
        <v>458</v>
      </c>
      <c r="M75" s="262">
        <v>530</v>
      </c>
      <c r="N75" s="263">
        <v>284</v>
      </c>
      <c r="O75" s="372">
        <v>345</v>
      </c>
      <c r="P75" s="262">
        <v>818</v>
      </c>
      <c r="Q75" s="262">
        <v>513</v>
      </c>
      <c r="R75" s="262">
        <v>514</v>
      </c>
      <c r="S75" s="262">
        <v>768</v>
      </c>
      <c r="T75" s="262">
        <v>584</v>
      </c>
      <c r="U75" s="262">
        <v>583</v>
      </c>
      <c r="V75" s="262">
        <v>467</v>
      </c>
      <c r="W75" s="262">
        <v>467</v>
      </c>
      <c r="X75" s="262">
        <v>674</v>
      </c>
      <c r="Y75" s="263">
        <v>323</v>
      </c>
      <c r="Z75" s="341">
        <f>SUM(C75:Y75)</f>
        <v>12243</v>
      </c>
      <c r="AA75" s="200" t="s">
        <v>56</v>
      </c>
      <c r="AB75" s="265">
        <f>Z60-Z75</f>
        <v>15</v>
      </c>
      <c r="AC75" s="266">
        <f>AB75/Z60</f>
        <v>1.2236906510034262E-3</v>
      </c>
    </row>
    <row r="76" spans="1:29" x14ac:dyDescent="0.2">
      <c r="A76" s="267" t="s">
        <v>28</v>
      </c>
      <c r="B76" s="835"/>
      <c r="C76" s="218">
        <v>47.5</v>
      </c>
      <c r="D76" s="269">
        <v>47</v>
      </c>
      <c r="E76" s="269">
        <v>47</v>
      </c>
      <c r="F76" s="269">
        <v>47</v>
      </c>
      <c r="G76" s="269">
        <v>45.5</v>
      </c>
      <c r="H76" s="269">
        <v>46</v>
      </c>
      <c r="I76" s="269">
        <v>45.5</v>
      </c>
      <c r="J76" s="269">
        <v>45.5</v>
      </c>
      <c r="K76" s="269">
        <v>44</v>
      </c>
      <c r="L76" s="269">
        <v>44</v>
      </c>
      <c r="M76" s="269">
        <v>43.5</v>
      </c>
      <c r="N76" s="219">
        <v>42.5</v>
      </c>
      <c r="O76" s="373">
        <v>47.5</v>
      </c>
      <c r="P76" s="269">
        <v>47</v>
      </c>
      <c r="Q76" s="269">
        <v>46.5</v>
      </c>
      <c r="R76" s="269">
        <v>46.5</v>
      </c>
      <c r="S76" s="269">
        <v>45.5</v>
      </c>
      <c r="T76" s="269">
        <v>45</v>
      </c>
      <c r="U76" s="269">
        <v>45</v>
      </c>
      <c r="V76" s="269">
        <v>44.5</v>
      </c>
      <c r="W76" s="269">
        <v>44.5</v>
      </c>
      <c r="X76" s="269">
        <v>43</v>
      </c>
      <c r="Y76" s="219">
        <v>42</v>
      </c>
      <c r="Z76" s="331"/>
      <c r="AA76" s="200" t="s">
        <v>57</v>
      </c>
      <c r="AB76" s="200">
        <v>42.87</v>
      </c>
    </row>
    <row r="77" spans="1:29" ht="13.5" thickBot="1" x14ac:dyDescent="0.25">
      <c r="A77" s="268" t="s">
        <v>26</v>
      </c>
      <c r="B77" s="836"/>
      <c r="C77" s="216">
        <f>(C76-C61)</f>
        <v>3</v>
      </c>
      <c r="D77" s="217">
        <f t="shared" ref="D77:N77" si="35">(D76-D61)</f>
        <v>3</v>
      </c>
      <c r="E77" s="217">
        <f t="shared" si="35"/>
        <v>3</v>
      </c>
      <c r="F77" s="217">
        <f t="shared" si="35"/>
        <v>3</v>
      </c>
      <c r="G77" s="217">
        <f t="shared" si="35"/>
        <v>2</v>
      </c>
      <c r="H77" s="217">
        <f t="shared" si="35"/>
        <v>2.5</v>
      </c>
      <c r="I77" s="217">
        <f t="shared" si="35"/>
        <v>2.5</v>
      </c>
      <c r="J77" s="217">
        <f t="shared" si="35"/>
        <v>2.5</v>
      </c>
      <c r="K77" s="217">
        <f t="shared" si="35"/>
        <v>2</v>
      </c>
      <c r="L77" s="217">
        <f t="shared" si="35"/>
        <v>2</v>
      </c>
      <c r="M77" s="217">
        <f t="shared" si="35"/>
        <v>2.5</v>
      </c>
      <c r="N77" s="322">
        <f t="shared" si="35"/>
        <v>2.5</v>
      </c>
      <c r="O77" s="374">
        <f>O76-O65</f>
        <v>3</v>
      </c>
      <c r="P77" s="217">
        <f>(P76-P65)</f>
        <v>3</v>
      </c>
      <c r="Q77" s="217">
        <f t="shared" ref="Q77:Y77" si="36">(Q76-Q65)</f>
        <v>3</v>
      </c>
      <c r="R77" s="217">
        <f t="shared" si="36"/>
        <v>3</v>
      </c>
      <c r="S77" s="217">
        <f t="shared" si="36"/>
        <v>2.5</v>
      </c>
      <c r="T77" s="217">
        <f t="shared" si="36"/>
        <v>2.5</v>
      </c>
      <c r="U77" s="217">
        <f t="shared" si="36"/>
        <v>2.5</v>
      </c>
      <c r="V77" s="217">
        <f t="shared" si="36"/>
        <v>2.5</v>
      </c>
      <c r="W77" s="217">
        <f t="shared" si="36"/>
        <v>2.5</v>
      </c>
      <c r="X77" s="217">
        <f t="shared" si="36"/>
        <v>2</v>
      </c>
      <c r="Y77" s="217">
        <f t="shared" si="36"/>
        <v>2</v>
      </c>
      <c r="Z77" s="333"/>
      <c r="AA77" s="200" t="s">
        <v>26</v>
      </c>
      <c r="AB77" s="200">
        <f>AB76-AB61</f>
        <v>4.259999999999998</v>
      </c>
    </row>
    <row r="79" spans="1:29" ht="13.5" thickBot="1" x14ac:dyDescent="0.25"/>
    <row r="80" spans="1:29" ht="13.5" thickBot="1" x14ac:dyDescent="0.25">
      <c r="A80" s="230" t="s">
        <v>105</v>
      </c>
      <c r="B80" s="230"/>
      <c r="C80" s="986" t="s">
        <v>53</v>
      </c>
      <c r="D80" s="987"/>
      <c r="E80" s="987"/>
      <c r="F80" s="987"/>
      <c r="G80" s="987"/>
      <c r="H80" s="987"/>
      <c r="I80" s="987"/>
      <c r="J80" s="987"/>
      <c r="K80" s="987"/>
      <c r="L80" s="987"/>
      <c r="M80" s="987"/>
      <c r="N80" s="988"/>
      <c r="O80" s="986" t="s">
        <v>63</v>
      </c>
      <c r="P80" s="987"/>
      <c r="Q80" s="987"/>
      <c r="R80" s="987"/>
      <c r="S80" s="987"/>
      <c r="T80" s="987"/>
      <c r="U80" s="987"/>
      <c r="V80" s="987"/>
      <c r="W80" s="987"/>
      <c r="X80" s="987"/>
      <c r="Y80" s="988"/>
      <c r="Z80" s="292" t="s">
        <v>55</v>
      </c>
    </row>
    <row r="81" spans="1:29" x14ac:dyDescent="0.2">
      <c r="A81" s="231" t="s">
        <v>54</v>
      </c>
      <c r="B81" s="830"/>
      <c r="C81" s="334">
        <v>1</v>
      </c>
      <c r="D81" s="232">
        <v>2</v>
      </c>
      <c r="E81" s="232">
        <v>3</v>
      </c>
      <c r="F81" s="232">
        <v>4</v>
      </c>
      <c r="G81" s="232">
        <v>5</v>
      </c>
      <c r="H81" s="232">
        <v>6</v>
      </c>
      <c r="I81" s="232">
        <v>7</v>
      </c>
      <c r="J81" s="232">
        <v>8</v>
      </c>
      <c r="K81" s="232">
        <v>9</v>
      </c>
      <c r="L81" s="232">
        <v>10</v>
      </c>
      <c r="M81" s="232">
        <v>11</v>
      </c>
      <c r="N81" s="335">
        <v>12</v>
      </c>
      <c r="O81" s="334">
        <v>1</v>
      </c>
      <c r="P81" s="232">
        <v>2</v>
      </c>
      <c r="Q81" s="232">
        <v>3</v>
      </c>
      <c r="R81" s="232">
        <v>4</v>
      </c>
      <c r="S81" s="232">
        <v>5</v>
      </c>
      <c r="T81" s="232">
        <v>6</v>
      </c>
      <c r="U81" s="232">
        <v>7</v>
      </c>
      <c r="V81" s="232">
        <v>8</v>
      </c>
      <c r="W81" s="232">
        <v>9</v>
      </c>
      <c r="X81" s="232">
        <v>10</v>
      </c>
      <c r="Y81" s="335">
        <v>11</v>
      </c>
      <c r="Z81" s="336">
        <v>919</v>
      </c>
    </row>
    <row r="82" spans="1:29" x14ac:dyDescent="0.2">
      <c r="A82" s="231" t="s">
        <v>2</v>
      </c>
      <c r="B82" s="829"/>
      <c r="C82" s="233">
        <v>1</v>
      </c>
      <c r="D82" s="307">
        <v>2</v>
      </c>
      <c r="E82" s="234">
        <v>3</v>
      </c>
      <c r="F82" s="234">
        <v>3</v>
      </c>
      <c r="G82" s="294">
        <v>4</v>
      </c>
      <c r="H82" s="294">
        <v>4</v>
      </c>
      <c r="I82" s="314">
        <v>5</v>
      </c>
      <c r="J82" s="314">
        <v>5</v>
      </c>
      <c r="K82" s="315">
        <v>6</v>
      </c>
      <c r="L82" s="315">
        <v>6</v>
      </c>
      <c r="M82" s="235">
        <v>7</v>
      </c>
      <c r="N82" s="321">
        <v>8</v>
      </c>
      <c r="O82" s="233">
        <v>1</v>
      </c>
      <c r="P82" s="307">
        <v>2</v>
      </c>
      <c r="Q82" s="234">
        <v>3</v>
      </c>
      <c r="R82" s="234">
        <v>3</v>
      </c>
      <c r="S82" s="294">
        <v>4</v>
      </c>
      <c r="T82" s="314">
        <v>5</v>
      </c>
      <c r="U82" s="314">
        <v>5</v>
      </c>
      <c r="V82" s="315">
        <v>6</v>
      </c>
      <c r="W82" s="315">
        <v>6</v>
      </c>
      <c r="X82" s="235">
        <v>7</v>
      </c>
      <c r="Y82" s="351">
        <v>8</v>
      </c>
      <c r="Z82" s="214" t="s">
        <v>0</v>
      </c>
      <c r="AB82" s="313"/>
      <c r="AC82" s="313"/>
    </row>
    <row r="83" spans="1:29" x14ac:dyDescent="0.2">
      <c r="A83" s="236" t="s">
        <v>3</v>
      </c>
      <c r="B83" s="831"/>
      <c r="C83" s="237">
        <v>720</v>
      </c>
      <c r="D83" s="238">
        <v>720</v>
      </c>
      <c r="E83" s="238">
        <v>720</v>
      </c>
      <c r="F83" s="238">
        <v>720</v>
      </c>
      <c r="G83" s="238">
        <v>720</v>
      </c>
      <c r="H83" s="238">
        <v>720</v>
      </c>
      <c r="I83" s="238">
        <v>720</v>
      </c>
      <c r="J83" s="238">
        <v>720</v>
      </c>
      <c r="K83" s="238">
        <v>720</v>
      </c>
      <c r="L83" s="238">
        <v>720</v>
      </c>
      <c r="M83" s="238">
        <v>720</v>
      </c>
      <c r="N83" s="308">
        <v>720</v>
      </c>
      <c r="O83" s="237">
        <v>720</v>
      </c>
      <c r="P83" s="238">
        <v>720</v>
      </c>
      <c r="Q83" s="238">
        <v>720</v>
      </c>
      <c r="R83" s="238">
        <v>720</v>
      </c>
      <c r="S83" s="238">
        <v>720</v>
      </c>
      <c r="T83" s="238">
        <v>720</v>
      </c>
      <c r="U83" s="238">
        <v>720</v>
      </c>
      <c r="V83" s="238">
        <v>720</v>
      </c>
      <c r="W83" s="238">
        <v>720</v>
      </c>
      <c r="X83" s="238">
        <v>720</v>
      </c>
      <c r="Y83" s="308">
        <v>720</v>
      </c>
      <c r="Z83" s="240">
        <v>720</v>
      </c>
      <c r="AA83" s="210"/>
      <c r="AB83" s="313"/>
      <c r="AC83" s="313"/>
    </row>
    <row r="84" spans="1:29" x14ac:dyDescent="0.2">
      <c r="A84" s="241" t="s">
        <v>6</v>
      </c>
      <c r="B84" s="832"/>
      <c r="C84" s="242">
        <v>626</v>
      </c>
      <c r="D84" s="243">
        <v>719</v>
      </c>
      <c r="E84" s="243">
        <v>705</v>
      </c>
      <c r="F84" s="243">
        <v>682</v>
      </c>
      <c r="G84" s="243">
        <v>720</v>
      </c>
      <c r="H84" s="243">
        <v>731</v>
      </c>
      <c r="I84" s="243">
        <v>733</v>
      </c>
      <c r="J84" s="243">
        <v>719</v>
      </c>
      <c r="K84" s="243">
        <v>746</v>
      </c>
      <c r="L84" s="243">
        <v>734</v>
      </c>
      <c r="M84" s="243">
        <v>763</v>
      </c>
      <c r="N84" s="281">
        <v>792</v>
      </c>
      <c r="O84" s="242">
        <v>667</v>
      </c>
      <c r="P84" s="243">
        <v>684</v>
      </c>
      <c r="Q84" s="243">
        <v>684</v>
      </c>
      <c r="R84" s="243">
        <v>680</v>
      </c>
      <c r="S84" s="243">
        <v>708</v>
      </c>
      <c r="T84" s="243">
        <v>722</v>
      </c>
      <c r="U84" s="243">
        <v>724</v>
      </c>
      <c r="V84" s="243">
        <v>745</v>
      </c>
      <c r="W84" s="243">
        <v>756</v>
      </c>
      <c r="X84" s="243">
        <v>762</v>
      </c>
      <c r="Y84" s="281">
        <v>776</v>
      </c>
      <c r="Z84" s="317">
        <v>721</v>
      </c>
      <c r="AA84" s="228"/>
    </row>
    <row r="85" spans="1:29" x14ac:dyDescent="0.2">
      <c r="A85" s="231" t="s">
        <v>7</v>
      </c>
      <c r="B85" s="829"/>
      <c r="C85" s="400">
        <v>52</v>
      </c>
      <c r="D85" s="246">
        <v>87.5</v>
      </c>
      <c r="E85" s="246">
        <v>89.2</v>
      </c>
      <c r="F85" s="246">
        <v>81.099999999999994</v>
      </c>
      <c r="G85" s="246">
        <v>93.3</v>
      </c>
      <c r="H85" s="246">
        <v>87</v>
      </c>
      <c r="I85" s="246">
        <v>91.7</v>
      </c>
      <c r="J85" s="246">
        <v>93.8</v>
      </c>
      <c r="K85" s="246">
        <v>97.1</v>
      </c>
      <c r="L85" s="246">
        <v>88.6</v>
      </c>
      <c r="M85" s="246">
        <v>97.9</v>
      </c>
      <c r="N85" s="282">
        <v>95.2</v>
      </c>
      <c r="O85" s="245">
        <v>80</v>
      </c>
      <c r="P85" s="246">
        <v>81.7</v>
      </c>
      <c r="Q85" s="246">
        <v>92.1</v>
      </c>
      <c r="R85" s="246">
        <v>89.5</v>
      </c>
      <c r="S85" s="246">
        <v>94.4</v>
      </c>
      <c r="T85" s="246">
        <v>93</v>
      </c>
      <c r="U85" s="246">
        <v>97.7</v>
      </c>
      <c r="V85" s="246">
        <v>97.1</v>
      </c>
      <c r="W85" s="246">
        <v>97.3</v>
      </c>
      <c r="X85" s="246">
        <v>86</v>
      </c>
      <c r="Y85" s="282">
        <v>92</v>
      </c>
      <c r="Z85" s="384">
        <v>0.82599999999999996</v>
      </c>
      <c r="AA85" s="404" t="s">
        <v>108</v>
      </c>
      <c r="AB85" s="210"/>
      <c r="AC85" s="210"/>
    </row>
    <row r="86" spans="1:29" ht="13.5" thickBot="1" x14ac:dyDescent="0.25">
      <c r="A86" s="231" t="s">
        <v>8</v>
      </c>
      <c r="B86" s="833"/>
      <c r="C86" s="324">
        <v>0.11799999999999999</v>
      </c>
      <c r="D86" s="325">
        <v>6.5000000000000002E-2</v>
      </c>
      <c r="E86" s="325">
        <v>6.3E-2</v>
      </c>
      <c r="F86" s="325">
        <v>7.0000000000000007E-2</v>
      </c>
      <c r="G86" s="325">
        <v>6.8000000000000005E-2</v>
      </c>
      <c r="H86" s="325">
        <v>6.2E-2</v>
      </c>
      <c r="I86" s="325">
        <v>6.0999999999999999E-2</v>
      </c>
      <c r="J86" s="325">
        <v>5.5E-2</v>
      </c>
      <c r="K86" s="325">
        <v>4.8000000000000001E-2</v>
      </c>
      <c r="L86" s="325">
        <v>5.8999999999999997E-2</v>
      </c>
      <c r="M86" s="325">
        <v>5.0999999999999997E-2</v>
      </c>
      <c r="N86" s="329">
        <v>5.1999999999999998E-2</v>
      </c>
      <c r="O86" s="324">
        <v>8.3000000000000004E-2</v>
      </c>
      <c r="P86" s="325">
        <v>7.9000000000000001E-2</v>
      </c>
      <c r="Q86" s="325">
        <v>0.06</v>
      </c>
      <c r="R86" s="325">
        <v>6.9000000000000006E-2</v>
      </c>
      <c r="S86" s="325">
        <v>5.7000000000000002E-2</v>
      </c>
      <c r="T86" s="325">
        <v>6.4000000000000001E-2</v>
      </c>
      <c r="U86" s="325">
        <v>4.5999999999999999E-2</v>
      </c>
      <c r="V86" s="325">
        <v>5.1999999999999998E-2</v>
      </c>
      <c r="W86" s="325">
        <v>4.5999999999999999E-2</v>
      </c>
      <c r="X86" s="325">
        <v>6.4000000000000001E-2</v>
      </c>
      <c r="Y86" s="329">
        <v>0.05</v>
      </c>
      <c r="Z86" s="383">
        <v>7.6999999999999999E-2</v>
      </c>
      <c r="AA86" s="210"/>
    </row>
    <row r="87" spans="1:29" x14ac:dyDescent="0.2">
      <c r="A87" s="241" t="s">
        <v>1</v>
      </c>
      <c r="B87" s="834"/>
      <c r="C87" s="327">
        <f>C84/C83*100-100</f>
        <v>-13.055555555555557</v>
      </c>
      <c r="D87" s="328">
        <f t="shared" ref="D87:F87" si="37">D84/D83*100-100</f>
        <v>-0.13888888888888573</v>
      </c>
      <c r="E87" s="328">
        <f t="shared" si="37"/>
        <v>-2.0833333333333428</v>
      </c>
      <c r="F87" s="328">
        <f t="shared" si="37"/>
        <v>-5.2777777777777857</v>
      </c>
      <c r="G87" s="328">
        <f>G84/G83*100-100</f>
        <v>0</v>
      </c>
      <c r="H87" s="328">
        <f t="shared" ref="H87:L87" si="38">H84/H83*100-100</f>
        <v>1.5277777777777715</v>
      </c>
      <c r="I87" s="328">
        <f t="shared" si="38"/>
        <v>1.8055555555555429</v>
      </c>
      <c r="J87" s="328">
        <f t="shared" si="38"/>
        <v>-0.13888888888888573</v>
      </c>
      <c r="K87" s="328">
        <f t="shared" si="38"/>
        <v>3.6111111111111143</v>
      </c>
      <c r="L87" s="328">
        <f t="shared" si="38"/>
        <v>1.9444444444444429</v>
      </c>
      <c r="M87" s="328">
        <f t="shared" ref="M87:N87" si="39">M84/M83*100-100</f>
        <v>5.9722222222222285</v>
      </c>
      <c r="N87" s="330">
        <f t="shared" si="39"/>
        <v>10.000000000000014</v>
      </c>
      <c r="O87" s="327">
        <f>O84/O83*100-100</f>
        <v>-7.3611111111111143</v>
      </c>
      <c r="P87" s="328">
        <f t="shared" ref="P87:Z87" si="40">P84/P83*100-100</f>
        <v>-5</v>
      </c>
      <c r="Q87" s="328">
        <f t="shared" si="40"/>
        <v>-5</v>
      </c>
      <c r="R87" s="328">
        <f t="shared" si="40"/>
        <v>-5.5555555555555571</v>
      </c>
      <c r="S87" s="328">
        <f t="shared" si="40"/>
        <v>-1.6666666666666714</v>
      </c>
      <c r="T87" s="328">
        <f t="shared" si="40"/>
        <v>0.27777777777777146</v>
      </c>
      <c r="U87" s="328">
        <f t="shared" si="40"/>
        <v>0.55555555555555713</v>
      </c>
      <c r="V87" s="328">
        <f t="shared" si="40"/>
        <v>3.4722222222222285</v>
      </c>
      <c r="W87" s="328">
        <f t="shared" si="40"/>
        <v>5</v>
      </c>
      <c r="X87" s="328">
        <f t="shared" si="40"/>
        <v>5.8333333333333286</v>
      </c>
      <c r="Y87" s="330">
        <f t="shared" si="40"/>
        <v>7.7777777777777715</v>
      </c>
      <c r="Z87" s="386">
        <f t="shared" si="40"/>
        <v>0.13888888888888573</v>
      </c>
      <c r="AA87" s="385"/>
      <c r="AB87" s="210"/>
      <c r="AC87" s="210"/>
    </row>
    <row r="88" spans="1:29" ht="13.5" thickBot="1" x14ac:dyDescent="0.25">
      <c r="A88" s="256" t="s">
        <v>27</v>
      </c>
      <c r="B88" s="833"/>
      <c r="C88" s="257">
        <f>C84-C70</f>
        <v>75</v>
      </c>
      <c r="D88" s="258">
        <f t="shared" ref="D88:Z88" si="41">D84-D70</f>
        <v>128</v>
      </c>
      <c r="E88" s="258">
        <f t="shared" si="41"/>
        <v>103</v>
      </c>
      <c r="F88" s="258">
        <f t="shared" si="41"/>
        <v>90</v>
      </c>
      <c r="G88" s="258">
        <f t="shared" si="41"/>
        <v>79</v>
      </c>
      <c r="H88" s="258">
        <f t="shared" si="41"/>
        <v>97</v>
      </c>
      <c r="I88" s="258">
        <f t="shared" si="41"/>
        <v>93</v>
      </c>
      <c r="J88" s="258">
        <f t="shared" si="41"/>
        <v>82</v>
      </c>
      <c r="K88" s="258">
        <f t="shared" si="41"/>
        <v>80</v>
      </c>
      <c r="L88" s="258">
        <f t="shared" si="41"/>
        <v>85</v>
      </c>
      <c r="M88" s="258">
        <f t="shared" si="41"/>
        <v>91</v>
      </c>
      <c r="N88" s="354">
        <f t="shared" si="41"/>
        <v>92</v>
      </c>
      <c r="O88" s="257">
        <f t="shared" si="41"/>
        <v>103</v>
      </c>
      <c r="P88" s="258">
        <f t="shared" si="41"/>
        <v>111</v>
      </c>
      <c r="Q88" s="258">
        <f t="shared" si="41"/>
        <v>76</v>
      </c>
      <c r="R88" s="258">
        <f t="shared" si="41"/>
        <v>86</v>
      </c>
      <c r="S88" s="258">
        <f t="shared" si="41"/>
        <v>81</v>
      </c>
      <c r="T88" s="258">
        <f t="shared" si="41"/>
        <v>93</v>
      </c>
      <c r="U88" s="258">
        <f t="shared" si="41"/>
        <v>90</v>
      </c>
      <c r="V88" s="258">
        <f t="shared" si="41"/>
        <v>96</v>
      </c>
      <c r="W88" s="258">
        <f t="shared" si="41"/>
        <v>99</v>
      </c>
      <c r="X88" s="258">
        <f t="shared" si="41"/>
        <v>91</v>
      </c>
      <c r="Y88" s="354">
        <f t="shared" si="41"/>
        <v>73</v>
      </c>
      <c r="Z88" s="288">
        <f t="shared" si="41"/>
        <v>93</v>
      </c>
      <c r="AA88" s="210"/>
    </row>
    <row r="89" spans="1:29" x14ac:dyDescent="0.2">
      <c r="A89" s="260" t="s">
        <v>51</v>
      </c>
      <c r="B89" s="260"/>
      <c r="C89" s="261">
        <v>332</v>
      </c>
      <c r="D89" s="262">
        <v>644</v>
      </c>
      <c r="E89" s="262">
        <v>498</v>
      </c>
      <c r="F89" s="262">
        <v>497</v>
      </c>
      <c r="G89" s="262">
        <v>598</v>
      </c>
      <c r="H89" s="262">
        <v>600</v>
      </c>
      <c r="I89" s="262">
        <v>640</v>
      </c>
      <c r="J89" s="262">
        <v>642</v>
      </c>
      <c r="K89" s="262">
        <v>460</v>
      </c>
      <c r="L89" s="262">
        <v>458</v>
      </c>
      <c r="M89" s="262">
        <v>530</v>
      </c>
      <c r="N89" s="263">
        <v>284</v>
      </c>
      <c r="O89" s="372">
        <v>343</v>
      </c>
      <c r="P89" s="262">
        <v>815</v>
      </c>
      <c r="Q89" s="262">
        <v>512</v>
      </c>
      <c r="R89" s="262">
        <v>513</v>
      </c>
      <c r="S89" s="262">
        <v>768</v>
      </c>
      <c r="T89" s="262">
        <v>583</v>
      </c>
      <c r="U89" s="262">
        <v>580</v>
      </c>
      <c r="V89" s="262">
        <v>467</v>
      </c>
      <c r="W89" s="262">
        <v>464</v>
      </c>
      <c r="X89" s="262">
        <v>674</v>
      </c>
      <c r="Y89" s="263">
        <v>323</v>
      </c>
      <c r="Z89" s="341">
        <f>SUM(C89:Y89)</f>
        <v>12225</v>
      </c>
      <c r="AA89" s="200" t="s">
        <v>56</v>
      </c>
      <c r="AB89" s="265">
        <f>Z75-Z89</f>
        <v>18</v>
      </c>
      <c r="AC89" s="266">
        <f>AB89/Z75</f>
        <v>1.470227885322225E-3</v>
      </c>
    </row>
    <row r="90" spans="1:29" x14ac:dyDescent="0.2">
      <c r="A90" s="267" t="s">
        <v>28</v>
      </c>
      <c r="B90" s="835"/>
      <c r="C90" s="218">
        <v>49.5</v>
      </c>
      <c r="D90" s="269">
        <v>48.5</v>
      </c>
      <c r="E90" s="269">
        <v>49</v>
      </c>
      <c r="F90" s="269">
        <v>49</v>
      </c>
      <c r="G90" s="269">
        <v>47.5</v>
      </c>
      <c r="H90" s="269">
        <v>48</v>
      </c>
      <c r="I90" s="269">
        <v>47.5</v>
      </c>
      <c r="J90" s="269">
        <v>47.5</v>
      </c>
      <c r="K90" s="269">
        <v>45.5</v>
      </c>
      <c r="L90" s="269">
        <v>45.5</v>
      </c>
      <c r="M90" s="269">
        <v>45.5</v>
      </c>
      <c r="N90" s="219">
        <v>44</v>
      </c>
      <c r="O90" s="373">
        <v>49.5</v>
      </c>
      <c r="P90" s="269">
        <v>49</v>
      </c>
      <c r="Q90" s="269">
        <v>48.5</v>
      </c>
      <c r="R90" s="269">
        <v>48.5</v>
      </c>
      <c r="S90" s="269">
        <v>47.5</v>
      </c>
      <c r="T90" s="269">
        <v>47</v>
      </c>
      <c r="U90" s="269">
        <v>47</v>
      </c>
      <c r="V90" s="269">
        <v>46.5</v>
      </c>
      <c r="W90" s="269">
        <v>46</v>
      </c>
      <c r="X90" s="269">
        <v>44.5</v>
      </c>
      <c r="Y90" s="219">
        <v>44</v>
      </c>
      <c r="Z90" s="331"/>
      <c r="AA90" s="200" t="s">
        <v>57</v>
      </c>
      <c r="AB90" s="200">
        <v>45.46</v>
      </c>
    </row>
    <row r="91" spans="1:29" ht="13.5" thickBot="1" x14ac:dyDescent="0.25">
      <c r="A91" s="268" t="s">
        <v>26</v>
      </c>
      <c r="B91" s="836"/>
      <c r="C91" s="216">
        <f>(C90-C76)</f>
        <v>2</v>
      </c>
      <c r="D91" s="217">
        <f t="shared" ref="D91:Y91" si="42">(D90-D76)</f>
        <v>1.5</v>
      </c>
      <c r="E91" s="217">
        <f t="shared" si="42"/>
        <v>2</v>
      </c>
      <c r="F91" s="217">
        <f t="shared" si="42"/>
        <v>2</v>
      </c>
      <c r="G91" s="217">
        <f t="shared" si="42"/>
        <v>2</v>
      </c>
      <c r="H91" s="217">
        <f t="shared" si="42"/>
        <v>2</v>
      </c>
      <c r="I91" s="217">
        <f t="shared" si="42"/>
        <v>2</v>
      </c>
      <c r="J91" s="217">
        <f t="shared" si="42"/>
        <v>2</v>
      </c>
      <c r="K91" s="217">
        <f t="shared" si="42"/>
        <v>1.5</v>
      </c>
      <c r="L91" s="217">
        <f t="shared" si="42"/>
        <v>1.5</v>
      </c>
      <c r="M91" s="217">
        <f t="shared" si="42"/>
        <v>2</v>
      </c>
      <c r="N91" s="322">
        <f t="shared" si="42"/>
        <v>1.5</v>
      </c>
      <c r="O91" s="374">
        <f t="shared" si="42"/>
        <v>2</v>
      </c>
      <c r="P91" s="217">
        <f t="shared" si="42"/>
        <v>2</v>
      </c>
      <c r="Q91" s="217">
        <f t="shared" si="42"/>
        <v>2</v>
      </c>
      <c r="R91" s="217">
        <f t="shared" si="42"/>
        <v>2</v>
      </c>
      <c r="S91" s="217">
        <f t="shared" si="42"/>
        <v>2</v>
      </c>
      <c r="T91" s="217">
        <f t="shared" si="42"/>
        <v>2</v>
      </c>
      <c r="U91" s="217">
        <f t="shared" si="42"/>
        <v>2</v>
      </c>
      <c r="V91" s="217">
        <f t="shared" si="42"/>
        <v>2</v>
      </c>
      <c r="W91" s="217">
        <f t="shared" si="42"/>
        <v>1.5</v>
      </c>
      <c r="X91" s="217">
        <f t="shared" si="42"/>
        <v>1.5</v>
      </c>
      <c r="Y91" s="217">
        <f t="shared" si="42"/>
        <v>2</v>
      </c>
      <c r="Z91" s="333"/>
      <c r="AA91" s="200" t="s">
        <v>26</v>
      </c>
      <c r="AB91" s="200">
        <f>AB90-AB76</f>
        <v>2.5900000000000034</v>
      </c>
    </row>
    <row r="92" spans="1:29" x14ac:dyDescent="0.2">
      <c r="C92" s="200" t="s">
        <v>65</v>
      </c>
      <c r="M92" s="200" t="s">
        <v>65</v>
      </c>
    </row>
    <row r="93" spans="1:29" ht="13.5" thickBot="1" x14ac:dyDescent="0.25"/>
    <row r="94" spans="1:29" ht="13.5" thickBot="1" x14ac:dyDescent="0.25">
      <c r="A94" s="230" t="s">
        <v>109</v>
      </c>
      <c r="B94" s="230"/>
      <c r="C94" s="921" t="s">
        <v>53</v>
      </c>
      <c r="D94" s="919"/>
      <c r="E94" s="919"/>
      <c r="F94" s="919"/>
      <c r="G94" s="919"/>
      <c r="H94" s="919"/>
      <c r="I94" s="919"/>
      <c r="J94" s="919"/>
      <c r="K94" s="919"/>
      <c r="L94" s="919"/>
      <c r="M94" s="919"/>
      <c r="N94" s="920"/>
      <c r="O94" s="921" t="s">
        <v>63</v>
      </c>
      <c r="P94" s="919"/>
      <c r="Q94" s="919"/>
      <c r="R94" s="919"/>
      <c r="S94" s="919"/>
      <c r="T94" s="919"/>
      <c r="U94" s="919"/>
      <c r="V94" s="919"/>
      <c r="W94" s="919"/>
      <c r="X94" s="919"/>
      <c r="Y94" s="920"/>
      <c r="Z94" s="932" t="s">
        <v>55</v>
      </c>
      <c r="AA94" s="200">
        <v>920</v>
      </c>
    </row>
    <row r="95" spans="1:29" x14ac:dyDescent="0.2">
      <c r="A95" s="231" t="s">
        <v>54</v>
      </c>
      <c r="B95" s="830"/>
      <c r="C95" s="334">
        <v>1</v>
      </c>
      <c r="D95" s="232">
        <v>2</v>
      </c>
      <c r="E95" s="232">
        <v>3</v>
      </c>
      <c r="F95" s="232">
        <v>4</v>
      </c>
      <c r="G95" s="232">
        <v>5</v>
      </c>
      <c r="H95" s="232">
        <v>6</v>
      </c>
      <c r="I95" s="232">
        <v>7</v>
      </c>
      <c r="J95" s="232">
        <v>8</v>
      </c>
      <c r="K95" s="232">
        <v>9</v>
      </c>
      <c r="L95" s="232">
        <v>10</v>
      </c>
      <c r="M95" s="232">
        <v>11</v>
      </c>
      <c r="N95" s="335">
        <v>12</v>
      </c>
      <c r="O95" s="334">
        <v>1</v>
      </c>
      <c r="P95" s="232">
        <v>2</v>
      </c>
      <c r="Q95" s="232">
        <v>3</v>
      </c>
      <c r="R95" s="232">
        <v>4</v>
      </c>
      <c r="S95" s="232">
        <v>5</v>
      </c>
      <c r="T95" s="232">
        <v>6</v>
      </c>
      <c r="U95" s="232">
        <v>7</v>
      </c>
      <c r="V95" s="232">
        <v>8</v>
      </c>
      <c r="W95" s="232">
        <v>9</v>
      </c>
      <c r="X95" s="232">
        <v>10</v>
      </c>
      <c r="Y95" s="335">
        <v>11</v>
      </c>
      <c r="Z95" s="1001"/>
    </row>
    <row r="96" spans="1:29" ht="13.5" thickBot="1" x14ac:dyDescent="0.25">
      <c r="A96" s="231" t="s">
        <v>2</v>
      </c>
      <c r="B96" s="829"/>
      <c r="C96" s="233">
        <v>1</v>
      </c>
      <c r="D96" s="307">
        <v>2</v>
      </c>
      <c r="E96" s="234">
        <v>3</v>
      </c>
      <c r="F96" s="234">
        <v>3</v>
      </c>
      <c r="G96" s="294">
        <v>4</v>
      </c>
      <c r="H96" s="294">
        <v>4</v>
      </c>
      <c r="I96" s="314">
        <v>5</v>
      </c>
      <c r="J96" s="314">
        <v>5</v>
      </c>
      <c r="K96" s="315">
        <v>6</v>
      </c>
      <c r="L96" s="315">
        <v>6</v>
      </c>
      <c r="M96" s="235">
        <v>7</v>
      </c>
      <c r="N96" s="321">
        <v>8</v>
      </c>
      <c r="O96" s="233">
        <v>1</v>
      </c>
      <c r="P96" s="307">
        <v>2</v>
      </c>
      <c r="Q96" s="234">
        <v>3</v>
      </c>
      <c r="R96" s="234">
        <v>3</v>
      </c>
      <c r="S96" s="294">
        <v>4</v>
      </c>
      <c r="T96" s="314">
        <v>5</v>
      </c>
      <c r="U96" s="314">
        <v>5</v>
      </c>
      <c r="V96" s="315">
        <v>6</v>
      </c>
      <c r="W96" s="315">
        <v>6</v>
      </c>
      <c r="X96" s="235">
        <v>7</v>
      </c>
      <c r="Y96" s="351">
        <v>8</v>
      </c>
      <c r="Z96" s="1002"/>
      <c r="AB96" s="313"/>
      <c r="AC96" s="313"/>
    </row>
    <row r="97" spans="1:29" x14ac:dyDescent="0.2">
      <c r="A97" s="236" t="s">
        <v>3</v>
      </c>
      <c r="B97" s="831"/>
      <c r="C97" s="237">
        <v>810</v>
      </c>
      <c r="D97" s="238">
        <v>810</v>
      </c>
      <c r="E97" s="238">
        <v>810</v>
      </c>
      <c r="F97" s="238">
        <v>810</v>
      </c>
      <c r="G97" s="238">
        <v>810</v>
      </c>
      <c r="H97" s="238">
        <v>810</v>
      </c>
      <c r="I97" s="238">
        <v>810</v>
      </c>
      <c r="J97" s="238">
        <v>810</v>
      </c>
      <c r="K97" s="238">
        <v>810</v>
      </c>
      <c r="L97" s="238">
        <v>810</v>
      </c>
      <c r="M97" s="238">
        <v>810</v>
      </c>
      <c r="N97" s="308">
        <v>810</v>
      </c>
      <c r="O97" s="237">
        <v>810</v>
      </c>
      <c r="P97" s="238">
        <v>810</v>
      </c>
      <c r="Q97" s="238">
        <v>810</v>
      </c>
      <c r="R97" s="238">
        <v>810</v>
      </c>
      <c r="S97" s="238">
        <v>810</v>
      </c>
      <c r="T97" s="238">
        <v>810</v>
      </c>
      <c r="U97" s="238">
        <v>810</v>
      </c>
      <c r="V97" s="238">
        <v>810</v>
      </c>
      <c r="W97" s="238">
        <v>810</v>
      </c>
      <c r="X97" s="238">
        <v>810</v>
      </c>
      <c r="Y97" s="308">
        <v>810</v>
      </c>
      <c r="Z97" s="240">
        <v>810</v>
      </c>
      <c r="AA97" s="210"/>
      <c r="AB97" s="313"/>
      <c r="AC97" s="313"/>
    </row>
    <row r="98" spans="1:29" x14ac:dyDescent="0.2">
      <c r="A98" s="241" t="s">
        <v>6</v>
      </c>
      <c r="B98" s="832"/>
      <c r="C98" s="242">
        <v>819</v>
      </c>
      <c r="D98" s="243">
        <v>865</v>
      </c>
      <c r="E98" s="243">
        <v>855</v>
      </c>
      <c r="F98" s="243">
        <v>837</v>
      </c>
      <c r="G98" s="243">
        <v>816</v>
      </c>
      <c r="H98" s="243">
        <v>841</v>
      </c>
      <c r="I98" s="243">
        <v>828</v>
      </c>
      <c r="J98" s="243">
        <v>828</v>
      </c>
      <c r="K98" s="243">
        <v>813</v>
      </c>
      <c r="L98" s="243">
        <v>810</v>
      </c>
      <c r="M98" s="243">
        <v>841</v>
      </c>
      <c r="N98" s="281">
        <v>856</v>
      </c>
      <c r="O98" s="242">
        <v>832</v>
      </c>
      <c r="P98" s="243">
        <v>834</v>
      </c>
      <c r="Q98" s="243">
        <v>853</v>
      </c>
      <c r="R98" s="243">
        <v>834</v>
      </c>
      <c r="S98" s="243">
        <v>814</v>
      </c>
      <c r="T98" s="243">
        <v>808</v>
      </c>
      <c r="U98" s="243">
        <v>814</v>
      </c>
      <c r="V98" s="243">
        <v>821</v>
      </c>
      <c r="W98" s="243">
        <v>849</v>
      </c>
      <c r="X98" s="243">
        <v>834</v>
      </c>
      <c r="Y98" s="281">
        <v>861</v>
      </c>
      <c r="Z98" s="317">
        <v>832</v>
      </c>
      <c r="AA98" s="228"/>
    </row>
    <row r="99" spans="1:29" x14ac:dyDescent="0.2">
      <c r="A99" s="231" t="s">
        <v>7</v>
      </c>
      <c r="B99" s="829"/>
      <c r="C99" s="245">
        <v>68</v>
      </c>
      <c r="D99" s="246">
        <v>77.099999999999994</v>
      </c>
      <c r="E99" s="246">
        <v>91.9</v>
      </c>
      <c r="F99" s="246">
        <v>81.099999999999994</v>
      </c>
      <c r="G99" s="246">
        <v>95.6</v>
      </c>
      <c r="H99" s="246">
        <v>93.3</v>
      </c>
      <c r="I99" s="246">
        <v>95.8</v>
      </c>
      <c r="J99" s="246">
        <v>95.8</v>
      </c>
      <c r="K99" s="246">
        <v>91.2</v>
      </c>
      <c r="L99" s="246">
        <v>97.1</v>
      </c>
      <c r="M99" s="246">
        <v>93.6</v>
      </c>
      <c r="N99" s="282">
        <v>100</v>
      </c>
      <c r="O99" s="245">
        <v>88</v>
      </c>
      <c r="P99" s="246">
        <v>86.9</v>
      </c>
      <c r="Q99" s="246">
        <v>92.1</v>
      </c>
      <c r="R99" s="246">
        <v>90</v>
      </c>
      <c r="S99" s="246">
        <v>89.5</v>
      </c>
      <c r="T99" s="246">
        <v>90.7</v>
      </c>
      <c r="U99" s="246">
        <v>95.3</v>
      </c>
      <c r="V99" s="246">
        <v>97.1</v>
      </c>
      <c r="W99" s="246">
        <v>97.1</v>
      </c>
      <c r="X99" s="246">
        <v>98</v>
      </c>
      <c r="Y99" s="282">
        <v>95.8</v>
      </c>
      <c r="Z99" s="384">
        <v>0.89300000000000002</v>
      </c>
      <c r="AA99" s="404" t="s">
        <v>110</v>
      </c>
      <c r="AB99" s="210"/>
      <c r="AC99" s="210"/>
    </row>
    <row r="100" spans="1:29" ht="13.5" thickBot="1" x14ac:dyDescent="0.25">
      <c r="A100" s="231" t="s">
        <v>8</v>
      </c>
      <c r="B100" s="833"/>
      <c r="C100" s="324">
        <v>0.09</v>
      </c>
      <c r="D100" s="325">
        <v>8.2000000000000003E-2</v>
      </c>
      <c r="E100" s="325">
        <v>5.8999999999999997E-2</v>
      </c>
      <c r="F100" s="325">
        <v>7.8E-2</v>
      </c>
      <c r="G100" s="325">
        <v>0.05</v>
      </c>
      <c r="H100" s="325">
        <v>5.8999999999999997E-2</v>
      </c>
      <c r="I100" s="325">
        <v>5.0999999999999997E-2</v>
      </c>
      <c r="J100" s="325">
        <v>5.1999999999999998E-2</v>
      </c>
      <c r="K100" s="325">
        <v>0.06</v>
      </c>
      <c r="L100" s="325">
        <v>4.9000000000000002E-2</v>
      </c>
      <c r="M100" s="325">
        <v>0.05</v>
      </c>
      <c r="N100" s="329">
        <v>4.1000000000000002E-2</v>
      </c>
      <c r="O100" s="324">
        <v>6.6000000000000003E-2</v>
      </c>
      <c r="P100" s="325">
        <v>7.1999999999999995E-2</v>
      </c>
      <c r="Q100" s="325">
        <v>0.05</v>
      </c>
      <c r="R100" s="325">
        <v>6.3E-2</v>
      </c>
      <c r="S100" s="325">
        <v>6.2E-2</v>
      </c>
      <c r="T100" s="325">
        <v>6.3E-2</v>
      </c>
      <c r="U100" s="325">
        <v>0.06</v>
      </c>
      <c r="V100" s="325">
        <v>5.0999999999999997E-2</v>
      </c>
      <c r="W100" s="325">
        <v>5.6000000000000001E-2</v>
      </c>
      <c r="X100" s="325">
        <v>4.9000000000000002E-2</v>
      </c>
      <c r="Y100" s="329">
        <v>5.5E-2</v>
      </c>
      <c r="Z100" s="383">
        <v>6.3E-2</v>
      </c>
      <c r="AA100" s="210"/>
    </row>
    <row r="101" spans="1:29" x14ac:dyDescent="0.2">
      <c r="A101" s="241" t="s">
        <v>1</v>
      </c>
      <c r="B101" s="834"/>
      <c r="C101" s="327">
        <f>C98/C97*100-100</f>
        <v>1.1111111111111143</v>
      </c>
      <c r="D101" s="328">
        <f t="shared" ref="D101:F101" si="43">D98/D97*100-100</f>
        <v>6.790123456790127</v>
      </c>
      <c r="E101" s="328">
        <f t="shared" si="43"/>
        <v>5.5555555555555571</v>
      </c>
      <c r="F101" s="328">
        <f t="shared" si="43"/>
        <v>3.3333333333333428</v>
      </c>
      <c r="G101" s="328">
        <f>G98/G97*100-100</f>
        <v>0.74074074074073337</v>
      </c>
      <c r="H101" s="328">
        <f t="shared" ref="H101:L101" si="44">H98/H97*100-100</f>
        <v>3.8271604938271651</v>
      </c>
      <c r="I101" s="328">
        <f t="shared" si="44"/>
        <v>2.2222222222222143</v>
      </c>
      <c r="J101" s="328">
        <f t="shared" si="44"/>
        <v>2.2222222222222143</v>
      </c>
      <c r="K101" s="328">
        <f t="shared" si="44"/>
        <v>0.3703703703703809</v>
      </c>
      <c r="L101" s="328">
        <f t="shared" si="44"/>
        <v>0</v>
      </c>
      <c r="M101" s="328">
        <f t="shared" ref="M101:N101" si="45">M98/M97*100-100</f>
        <v>3.8271604938271651</v>
      </c>
      <c r="N101" s="330">
        <f t="shared" si="45"/>
        <v>5.6790123456789985</v>
      </c>
      <c r="O101" s="327">
        <f>O98/O97*100-100</f>
        <v>2.7160493827160508</v>
      </c>
      <c r="P101" s="328">
        <f t="shared" ref="P101:Z101" si="46">P98/P97*100-100</f>
        <v>2.9629629629629619</v>
      </c>
      <c r="Q101" s="328">
        <f t="shared" si="46"/>
        <v>5.308641975308646</v>
      </c>
      <c r="R101" s="328">
        <f t="shared" si="46"/>
        <v>2.9629629629629619</v>
      </c>
      <c r="S101" s="328">
        <f t="shared" si="46"/>
        <v>0.49382716049382225</v>
      </c>
      <c r="T101" s="328">
        <f t="shared" si="46"/>
        <v>-0.24691358024691112</v>
      </c>
      <c r="U101" s="328">
        <f t="shared" si="46"/>
        <v>0.49382716049382225</v>
      </c>
      <c r="V101" s="328">
        <f t="shared" si="46"/>
        <v>1.3580246913580112</v>
      </c>
      <c r="W101" s="328">
        <f t="shared" si="46"/>
        <v>4.8148148148148096</v>
      </c>
      <c r="X101" s="328">
        <f t="shared" si="46"/>
        <v>2.9629629629629619</v>
      </c>
      <c r="Y101" s="330">
        <f t="shared" si="46"/>
        <v>6.2962962962962905</v>
      </c>
      <c r="Z101" s="386">
        <f t="shared" si="46"/>
        <v>2.7160493827160508</v>
      </c>
      <c r="AA101" s="385"/>
      <c r="AB101" s="210"/>
      <c r="AC101" s="210"/>
    </row>
    <row r="102" spans="1:29" ht="13.5" thickBot="1" x14ac:dyDescent="0.25">
      <c r="A102" s="256" t="s">
        <v>27</v>
      </c>
      <c r="B102" s="833"/>
      <c r="C102" s="257">
        <f>C98-C84</f>
        <v>193</v>
      </c>
      <c r="D102" s="258">
        <f t="shared" ref="D102:Z102" si="47">D98-D84</f>
        <v>146</v>
      </c>
      <c r="E102" s="258">
        <f t="shared" si="47"/>
        <v>150</v>
      </c>
      <c r="F102" s="258">
        <f t="shared" si="47"/>
        <v>155</v>
      </c>
      <c r="G102" s="258">
        <f t="shared" si="47"/>
        <v>96</v>
      </c>
      <c r="H102" s="258">
        <f t="shared" si="47"/>
        <v>110</v>
      </c>
      <c r="I102" s="258">
        <f t="shared" si="47"/>
        <v>95</v>
      </c>
      <c r="J102" s="258">
        <f t="shared" si="47"/>
        <v>109</v>
      </c>
      <c r="K102" s="258">
        <f t="shared" si="47"/>
        <v>67</v>
      </c>
      <c r="L102" s="258">
        <f t="shared" si="47"/>
        <v>76</v>
      </c>
      <c r="M102" s="258">
        <f t="shared" si="47"/>
        <v>78</v>
      </c>
      <c r="N102" s="354">
        <f t="shared" si="47"/>
        <v>64</v>
      </c>
      <c r="O102" s="257">
        <f t="shared" si="47"/>
        <v>165</v>
      </c>
      <c r="P102" s="258">
        <f t="shared" si="47"/>
        <v>150</v>
      </c>
      <c r="Q102" s="258">
        <f t="shared" si="47"/>
        <v>169</v>
      </c>
      <c r="R102" s="258">
        <f t="shared" si="47"/>
        <v>154</v>
      </c>
      <c r="S102" s="258">
        <f t="shared" si="47"/>
        <v>106</v>
      </c>
      <c r="T102" s="258">
        <f t="shared" si="47"/>
        <v>86</v>
      </c>
      <c r="U102" s="258">
        <f t="shared" si="47"/>
        <v>90</v>
      </c>
      <c r="V102" s="258">
        <f t="shared" si="47"/>
        <v>76</v>
      </c>
      <c r="W102" s="258">
        <f t="shared" si="47"/>
        <v>93</v>
      </c>
      <c r="X102" s="258">
        <f t="shared" si="47"/>
        <v>72</v>
      </c>
      <c r="Y102" s="354">
        <f t="shared" si="47"/>
        <v>85</v>
      </c>
      <c r="Z102" s="288">
        <f t="shared" si="47"/>
        <v>111</v>
      </c>
      <c r="AA102" s="210"/>
    </row>
    <row r="103" spans="1:29" x14ac:dyDescent="0.2">
      <c r="A103" s="260" t="s">
        <v>51</v>
      </c>
      <c r="B103" s="260"/>
      <c r="C103" s="261">
        <v>331</v>
      </c>
      <c r="D103" s="262">
        <v>644</v>
      </c>
      <c r="E103" s="262">
        <v>497</v>
      </c>
      <c r="F103" s="262">
        <v>497</v>
      </c>
      <c r="G103" s="262">
        <v>598</v>
      </c>
      <c r="H103" s="262">
        <v>600</v>
      </c>
      <c r="I103" s="262">
        <v>640</v>
      </c>
      <c r="J103" s="262">
        <v>642</v>
      </c>
      <c r="K103" s="262">
        <v>460</v>
      </c>
      <c r="L103" s="262">
        <v>458</v>
      </c>
      <c r="M103" s="262">
        <v>530</v>
      </c>
      <c r="N103" s="263">
        <v>284</v>
      </c>
      <c r="O103" s="372">
        <v>343</v>
      </c>
      <c r="P103" s="262">
        <v>815</v>
      </c>
      <c r="Q103" s="262">
        <v>512</v>
      </c>
      <c r="R103" s="262">
        <v>513</v>
      </c>
      <c r="S103" s="262">
        <v>767</v>
      </c>
      <c r="T103" s="262">
        <v>582</v>
      </c>
      <c r="U103" s="262">
        <v>579</v>
      </c>
      <c r="V103" s="262">
        <v>466</v>
      </c>
      <c r="W103" s="262">
        <v>464</v>
      </c>
      <c r="X103" s="262">
        <v>674</v>
      </c>
      <c r="Y103" s="312">
        <v>323</v>
      </c>
      <c r="Z103" s="264">
        <f>SUM(C103:Y103)</f>
        <v>12219</v>
      </c>
      <c r="AA103" s="200" t="s">
        <v>56</v>
      </c>
      <c r="AB103" s="265">
        <f>Z89-Z103</f>
        <v>6</v>
      </c>
      <c r="AC103" s="266">
        <f>AB103/Z89</f>
        <v>4.9079754601226997E-4</v>
      </c>
    </row>
    <row r="104" spans="1:29" x14ac:dyDescent="0.2">
      <c r="A104" s="267" t="s">
        <v>28</v>
      </c>
      <c r="B104" s="835"/>
      <c r="C104" s="218">
        <v>51</v>
      </c>
      <c r="D104" s="269">
        <v>50</v>
      </c>
      <c r="E104" s="269">
        <v>50.5</v>
      </c>
      <c r="F104" s="269">
        <v>50.5</v>
      </c>
      <c r="G104" s="269">
        <v>49.5</v>
      </c>
      <c r="H104" s="269">
        <v>49.5</v>
      </c>
      <c r="I104" s="269">
        <v>49</v>
      </c>
      <c r="J104" s="269">
        <v>49</v>
      </c>
      <c r="K104" s="269">
        <v>48</v>
      </c>
      <c r="L104" s="269">
        <v>48</v>
      </c>
      <c r="M104" s="269">
        <v>47.5</v>
      </c>
      <c r="N104" s="219">
        <v>46</v>
      </c>
      <c r="O104" s="373">
        <v>51</v>
      </c>
      <c r="P104" s="269">
        <v>50.5</v>
      </c>
      <c r="Q104" s="269">
        <v>50</v>
      </c>
      <c r="R104" s="269">
        <v>50</v>
      </c>
      <c r="S104" s="269">
        <v>49.5</v>
      </c>
      <c r="T104" s="269">
        <v>49</v>
      </c>
      <c r="U104" s="269">
        <v>49</v>
      </c>
      <c r="V104" s="269">
        <v>48.5</v>
      </c>
      <c r="W104" s="269">
        <v>47.5</v>
      </c>
      <c r="X104" s="269">
        <v>46.5</v>
      </c>
      <c r="Y104" s="311">
        <v>46</v>
      </c>
      <c r="Z104" s="222"/>
      <c r="AA104" s="200" t="s">
        <v>57</v>
      </c>
      <c r="AB104" s="200">
        <v>47.3</v>
      </c>
    </row>
    <row r="105" spans="1:29" ht="13.5" thickBot="1" x14ac:dyDescent="0.25">
      <c r="A105" s="268" t="s">
        <v>26</v>
      </c>
      <c r="B105" s="836"/>
      <c r="C105" s="216">
        <f>(C104-C90)</f>
        <v>1.5</v>
      </c>
      <c r="D105" s="217">
        <f t="shared" ref="D105:Y105" si="48">(D104-D90)</f>
        <v>1.5</v>
      </c>
      <c r="E105" s="217">
        <f t="shared" si="48"/>
        <v>1.5</v>
      </c>
      <c r="F105" s="217">
        <f t="shared" si="48"/>
        <v>1.5</v>
      </c>
      <c r="G105" s="217">
        <f t="shared" si="48"/>
        <v>2</v>
      </c>
      <c r="H105" s="217">
        <f t="shared" si="48"/>
        <v>1.5</v>
      </c>
      <c r="I105" s="217">
        <f t="shared" si="48"/>
        <v>1.5</v>
      </c>
      <c r="J105" s="217">
        <f t="shared" si="48"/>
        <v>1.5</v>
      </c>
      <c r="K105" s="217">
        <f t="shared" si="48"/>
        <v>2.5</v>
      </c>
      <c r="L105" s="217">
        <f t="shared" si="48"/>
        <v>2.5</v>
      </c>
      <c r="M105" s="217">
        <f t="shared" si="48"/>
        <v>2</v>
      </c>
      <c r="N105" s="322">
        <f t="shared" si="48"/>
        <v>2</v>
      </c>
      <c r="O105" s="374">
        <f t="shared" si="48"/>
        <v>1.5</v>
      </c>
      <c r="P105" s="217">
        <f t="shared" si="48"/>
        <v>1.5</v>
      </c>
      <c r="Q105" s="217">
        <f t="shared" si="48"/>
        <v>1.5</v>
      </c>
      <c r="R105" s="217">
        <f t="shared" si="48"/>
        <v>1.5</v>
      </c>
      <c r="S105" s="217">
        <f t="shared" si="48"/>
        <v>2</v>
      </c>
      <c r="T105" s="217">
        <f t="shared" si="48"/>
        <v>2</v>
      </c>
      <c r="U105" s="217">
        <f t="shared" si="48"/>
        <v>2</v>
      </c>
      <c r="V105" s="217">
        <f t="shared" si="48"/>
        <v>2</v>
      </c>
      <c r="W105" s="217">
        <f t="shared" si="48"/>
        <v>1.5</v>
      </c>
      <c r="X105" s="217">
        <f t="shared" si="48"/>
        <v>2</v>
      </c>
      <c r="Y105" s="332">
        <f t="shared" si="48"/>
        <v>2</v>
      </c>
      <c r="Z105" s="223"/>
      <c r="AA105" s="200" t="s">
        <v>26</v>
      </c>
      <c r="AB105" s="200">
        <f>AB104-AB90</f>
        <v>1.8399999999999963</v>
      </c>
    </row>
    <row r="107" spans="1:29" ht="13.5" thickBot="1" x14ac:dyDescent="0.25"/>
    <row r="108" spans="1:29" ht="13.5" thickBot="1" x14ac:dyDescent="0.25">
      <c r="A108" s="230" t="s">
        <v>112</v>
      </c>
      <c r="B108" s="230"/>
      <c r="C108" s="921" t="s">
        <v>53</v>
      </c>
      <c r="D108" s="919"/>
      <c r="E108" s="919"/>
      <c r="F108" s="919"/>
      <c r="G108" s="919"/>
      <c r="H108" s="919"/>
      <c r="I108" s="919"/>
      <c r="J108" s="919"/>
      <c r="K108" s="919"/>
      <c r="L108" s="919"/>
      <c r="M108" s="919"/>
      <c r="N108" s="920"/>
      <c r="O108" s="921" t="s">
        <v>63</v>
      </c>
      <c r="P108" s="919"/>
      <c r="Q108" s="919"/>
      <c r="R108" s="919"/>
      <c r="S108" s="919"/>
      <c r="T108" s="919"/>
      <c r="U108" s="919"/>
      <c r="V108" s="919"/>
      <c r="W108" s="919"/>
      <c r="X108" s="919"/>
      <c r="Y108" s="920"/>
      <c r="Z108" s="932" t="s">
        <v>55</v>
      </c>
      <c r="AA108" s="200">
        <v>921</v>
      </c>
    </row>
    <row r="109" spans="1:29" x14ac:dyDescent="0.2">
      <c r="A109" s="231" t="s">
        <v>54</v>
      </c>
      <c r="B109" s="830"/>
      <c r="C109" s="334">
        <v>1</v>
      </c>
      <c r="D109" s="232">
        <v>2</v>
      </c>
      <c r="E109" s="232">
        <v>3</v>
      </c>
      <c r="F109" s="232">
        <v>4</v>
      </c>
      <c r="G109" s="232">
        <v>5</v>
      </c>
      <c r="H109" s="232">
        <v>6</v>
      </c>
      <c r="I109" s="232">
        <v>7</v>
      </c>
      <c r="J109" s="232">
        <v>8</v>
      </c>
      <c r="K109" s="232">
        <v>9</v>
      </c>
      <c r="L109" s="232">
        <v>10</v>
      </c>
      <c r="M109" s="232">
        <v>11</v>
      </c>
      <c r="N109" s="335">
        <v>12</v>
      </c>
      <c r="O109" s="334">
        <v>1</v>
      </c>
      <c r="P109" s="232">
        <v>2</v>
      </c>
      <c r="Q109" s="232">
        <v>3</v>
      </c>
      <c r="R109" s="232">
        <v>4</v>
      </c>
      <c r="S109" s="232">
        <v>5</v>
      </c>
      <c r="T109" s="232">
        <v>6</v>
      </c>
      <c r="U109" s="232">
        <v>7</v>
      </c>
      <c r="V109" s="232">
        <v>8</v>
      </c>
      <c r="W109" s="232">
        <v>9</v>
      </c>
      <c r="X109" s="232">
        <v>10</v>
      </c>
      <c r="Y109" s="335">
        <v>11</v>
      </c>
      <c r="Z109" s="1001"/>
    </row>
    <row r="110" spans="1:29" ht="13.5" thickBot="1" x14ac:dyDescent="0.25">
      <c r="A110" s="231" t="s">
        <v>2</v>
      </c>
      <c r="B110" s="829"/>
      <c r="C110" s="233">
        <v>1</v>
      </c>
      <c r="D110" s="307">
        <v>2</v>
      </c>
      <c r="E110" s="234">
        <v>3</v>
      </c>
      <c r="F110" s="234">
        <v>3</v>
      </c>
      <c r="G110" s="294">
        <v>4</v>
      </c>
      <c r="H110" s="294">
        <v>4</v>
      </c>
      <c r="I110" s="314">
        <v>5</v>
      </c>
      <c r="J110" s="314">
        <v>5</v>
      </c>
      <c r="K110" s="315">
        <v>6</v>
      </c>
      <c r="L110" s="315">
        <v>6</v>
      </c>
      <c r="M110" s="235">
        <v>7</v>
      </c>
      <c r="N110" s="321">
        <v>8</v>
      </c>
      <c r="O110" s="233">
        <v>1</v>
      </c>
      <c r="P110" s="307">
        <v>2</v>
      </c>
      <c r="Q110" s="234">
        <v>3</v>
      </c>
      <c r="R110" s="234">
        <v>3</v>
      </c>
      <c r="S110" s="294">
        <v>4</v>
      </c>
      <c r="T110" s="314">
        <v>5</v>
      </c>
      <c r="U110" s="314">
        <v>5</v>
      </c>
      <c r="V110" s="315">
        <v>6</v>
      </c>
      <c r="W110" s="315">
        <v>6</v>
      </c>
      <c r="X110" s="235">
        <v>7</v>
      </c>
      <c r="Y110" s="351">
        <v>8</v>
      </c>
      <c r="Z110" s="1002"/>
      <c r="AB110" s="313"/>
      <c r="AC110" s="313"/>
    </row>
    <row r="111" spans="1:29" x14ac:dyDescent="0.2">
      <c r="A111" s="236" t="s">
        <v>3</v>
      </c>
      <c r="B111" s="831"/>
      <c r="C111" s="237">
        <v>900</v>
      </c>
      <c r="D111" s="238">
        <v>900</v>
      </c>
      <c r="E111" s="238">
        <v>900</v>
      </c>
      <c r="F111" s="238">
        <v>900</v>
      </c>
      <c r="G111" s="238">
        <v>900</v>
      </c>
      <c r="H111" s="238">
        <v>900</v>
      </c>
      <c r="I111" s="238">
        <v>900</v>
      </c>
      <c r="J111" s="238">
        <v>900</v>
      </c>
      <c r="K111" s="238">
        <v>900</v>
      </c>
      <c r="L111" s="238">
        <v>900</v>
      </c>
      <c r="M111" s="238">
        <v>900</v>
      </c>
      <c r="N111" s="308">
        <v>900</v>
      </c>
      <c r="O111" s="237">
        <v>900</v>
      </c>
      <c r="P111" s="238">
        <v>900</v>
      </c>
      <c r="Q111" s="238">
        <v>900</v>
      </c>
      <c r="R111" s="238">
        <v>900</v>
      </c>
      <c r="S111" s="238">
        <v>900</v>
      </c>
      <c r="T111" s="238">
        <v>900</v>
      </c>
      <c r="U111" s="238">
        <v>900</v>
      </c>
      <c r="V111" s="238">
        <v>900</v>
      </c>
      <c r="W111" s="238">
        <v>900</v>
      </c>
      <c r="X111" s="238">
        <v>900</v>
      </c>
      <c r="Y111" s="308">
        <v>900</v>
      </c>
      <c r="Z111" s="240">
        <v>900</v>
      </c>
      <c r="AA111" s="210"/>
      <c r="AB111" s="313"/>
      <c r="AC111" s="313"/>
    </row>
    <row r="112" spans="1:29" x14ac:dyDescent="0.2">
      <c r="A112" s="241" t="s">
        <v>6</v>
      </c>
      <c r="B112" s="832"/>
      <c r="C112" s="242">
        <v>984</v>
      </c>
      <c r="D112" s="243">
        <v>960</v>
      </c>
      <c r="E112" s="243">
        <v>943</v>
      </c>
      <c r="F112" s="243">
        <v>941</v>
      </c>
      <c r="G112" s="243">
        <v>934</v>
      </c>
      <c r="H112" s="243">
        <v>920</v>
      </c>
      <c r="I112" s="243">
        <v>916</v>
      </c>
      <c r="J112" s="243">
        <v>927</v>
      </c>
      <c r="K112" s="243">
        <v>933</v>
      </c>
      <c r="L112" s="243">
        <v>932</v>
      </c>
      <c r="M112" s="243">
        <v>942</v>
      </c>
      <c r="N112" s="281">
        <v>956</v>
      </c>
      <c r="O112" s="242">
        <v>981</v>
      </c>
      <c r="P112" s="243">
        <v>951</v>
      </c>
      <c r="Q112" s="243">
        <v>960</v>
      </c>
      <c r="R112" s="243">
        <v>955</v>
      </c>
      <c r="S112" s="243">
        <v>948</v>
      </c>
      <c r="T112" s="243">
        <v>943</v>
      </c>
      <c r="U112" s="243">
        <v>937</v>
      </c>
      <c r="V112" s="243">
        <v>929</v>
      </c>
      <c r="W112" s="243">
        <v>914</v>
      </c>
      <c r="X112" s="243">
        <v>952</v>
      </c>
      <c r="Y112" s="281">
        <v>960</v>
      </c>
      <c r="Z112" s="317">
        <v>943</v>
      </c>
      <c r="AA112" s="228"/>
    </row>
    <row r="113" spans="1:50" x14ac:dyDescent="0.2">
      <c r="A113" s="231" t="s">
        <v>7</v>
      </c>
      <c r="B113" s="829"/>
      <c r="C113" s="245">
        <v>88</v>
      </c>
      <c r="D113" s="246">
        <v>92</v>
      </c>
      <c r="E113" s="246">
        <v>86.7</v>
      </c>
      <c r="F113" s="246">
        <v>94.7</v>
      </c>
      <c r="G113" s="246">
        <v>97.4</v>
      </c>
      <c r="H113" s="246">
        <v>98.2</v>
      </c>
      <c r="I113" s="246">
        <v>88.4</v>
      </c>
      <c r="J113" s="246">
        <v>97.7</v>
      </c>
      <c r="K113" s="246">
        <v>97.2</v>
      </c>
      <c r="L113" s="246">
        <v>94.3</v>
      </c>
      <c r="M113" s="246">
        <v>100</v>
      </c>
      <c r="N113" s="282">
        <v>95.8</v>
      </c>
      <c r="O113" s="245">
        <v>79.2</v>
      </c>
      <c r="P113" s="246">
        <v>94.7</v>
      </c>
      <c r="Q113" s="246">
        <v>97.3</v>
      </c>
      <c r="R113" s="246">
        <v>88</v>
      </c>
      <c r="S113" s="246">
        <v>93.5</v>
      </c>
      <c r="T113" s="246">
        <v>91.7</v>
      </c>
      <c r="U113" s="246">
        <v>95.8</v>
      </c>
      <c r="V113" s="246">
        <v>97.1</v>
      </c>
      <c r="W113" s="246">
        <v>100</v>
      </c>
      <c r="X113" s="246">
        <v>100</v>
      </c>
      <c r="Y113" s="282">
        <v>100</v>
      </c>
      <c r="Z113" s="384">
        <v>0.93500000000000005</v>
      </c>
      <c r="AA113" s="210"/>
      <c r="AB113" s="210"/>
      <c r="AC113" s="210"/>
    </row>
    <row r="114" spans="1:50" ht="13.5" thickBot="1" x14ac:dyDescent="0.25">
      <c r="A114" s="231" t="s">
        <v>8</v>
      </c>
      <c r="B114" s="833"/>
      <c r="C114" s="324">
        <v>5.3999999999999999E-2</v>
      </c>
      <c r="D114" s="325">
        <v>5.3999999999999999E-2</v>
      </c>
      <c r="E114" s="325">
        <v>6.8000000000000005E-2</v>
      </c>
      <c r="F114" s="325">
        <v>5.8999999999999997E-2</v>
      </c>
      <c r="G114" s="325">
        <v>0.05</v>
      </c>
      <c r="H114" s="325">
        <v>4.7E-2</v>
      </c>
      <c r="I114" s="325">
        <v>5.7000000000000002E-2</v>
      </c>
      <c r="J114" s="325">
        <v>5.0999999999999997E-2</v>
      </c>
      <c r="K114" s="325">
        <v>4.5999999999999999E-2</v>
      </c>
      <c r="L114" s="325">
        <v>5.3999999999999999E-2</v>
      </c>
      <c r="M114" s="325">
        <v>4.2999999999999997E-2</v>
      </c>
      <c r="N114" s="329">
        <v>4.9000000000000002E-2</v>
      </c>
      <c r="O114" s="324">
        <v>6.9000000000000006E-2</v>
      </c>
      <c r="P114" s="325">
        <v>5.7000000000000002E-2</v>
      </c>
      <c r="Q114" s="325">
        <v>5.2999999999999999E-2</v>
      </c>
      <c r="R114" s="325">
        <v>6.9000000000000006E-2</v>
      </c>
      <c r="S114" s="325">
        <v>5.3999999999999999E-2</v>
      </c>
      <c r="T114" s="325">
        <v>5.8000000000000003E-2</v>
      </c>
      <c r="U114" s="325">
        <v>5.0999999999999997E-2</v>
      </c>
      <c r="V114" s="325">
        <v>4.9000000000000002E-2</v>
      </c>
      <c r="W114" s="325">
        <v>3.5999999999999997E-2</v>
      </c>
      <c r="X114" s="325">
        <v>4.3999999999999997E-2</v>
      </c>
      <c r="Y114" s="329">
        <v>4.7E-2</v>
      </c>
      <c r="Z114" s="383">
        <v>5.7000000000000002E-2</v>
      </c>
      <c r="AA114" s="210"/>
    </row>
    <row r="115" spans="1:50" x14ac:dyDescent="0.2">
      <c r="A115" s="241" t="s">
        <v>1</v>
      </c>
      <c r="B115" s="834"/>
      <c r="C115" s="327">
        <f>C112/C111*100-100</f>
        <v>9.3333333333333286</v>
      </c>
      <c r="D115" s="328">
        <f t="shared" ref="D115:F115" si="49">D112/D111*100-100</f>
        <v>6.6666666666666714</v>
      </c>
      <c r="E115" s="328">
        <f t="shared" si="49"/>
        <v>4.7777777777777715</v>
      </c>
      <c r="F115" s="328">
        <f t="shared" si="49"/>
        <v>4.5555555555555571</v>
      </c>
      <c r="G115" s="328">
        <f>G112/G111*100-100</f>
        <v>3.7777777777777715</v>
      </c>
      <c r="H115" s="328">
        <f t="shared" ref="H115:L115" si="50">H112/H111*100-100</f>
        <v>2.2222222222222143</v>
      </c>
      <c r="I115" s="328">
        <f t="shared" si="50"/>
        <v>1.7777777777777715</v>
      </c>
      <c r="J115" s="328">
        <f t="shared" si="50"/>
        <v>3</v>
      </c>
      <c r="K115" s="328">
        <f t="shared" si="50"/>
        <v>3.6666666666666572</v>
      </c>
      <c r="L115" s="328">
        <f t="shared" si="50"/>
        <v>3.5555555555555571</v>
      </c>
      <c r="M115" s="328">
        <f t="shared" ref="M115:N115" si="51">M112/M111*100-100</f>
        <v>4.6666666666666572</v>
      </c>
      <c r="N115" s="330">
        <f t="shared" si="51"/>
        <v>6.2222222222222143</v>
      </c>
      <c r="O115" s="327">
        <f>O112/O111*100-100</f>
        <v>9.0000000000000142</v>
      </c>
      <c r="P115" s="328">
        <f t="shared" ref="P115:Z115" si="52">P112/P111*100-100</f>
        <v>5.6666666666666572</v>
      </c>
      <c r="Q115" s="328">
        <f t="shared" si="52"/>
        <v>6.6666666666666714</v>
      </c>
      <c r="R115" s="328">
        <f t="shared" si="52"/>
        <v>6.1111111111111143</v>
      </c>
      <c r="S115" s="328">
        <f t="shared" si="52"/>
        <v>5.3333333333333286</v>
      </c>
      <c r="T115" s="328">
        <f t="shared" si="52"/>
        <v>4.7777777777777715</v>
      </c>
      <c r="U115" s="328">
        <f t="shared" si="52"/>
        <v>4.1111111111111143</v>
      </c>
      <c r="V115" s="328">
        <f t="shared" si="52"/>
        <v>3.2222222222222143</v>
      </c>
      <c r="W115" s="328">
        <f t="shared" si="52"/>
        <v>1.5555555555555571</v>
      </c>
      <c r="X115" s="328">
        <f t="shared" si="52"/>
        <v>5.7777777777777715</v>
      </c>
      <c r="Y115" s="330">
        <f t="shared" si="52"/>
        <v>6.6666666666666714</v>
      </c>
      <c r="Z115" s="386">
        <f t="shared" si="52"/>
        <v>4.7777777777777715</v>
      </c>
      <c r="AA115" s="385"/>
      <c r="AB115" s="210"/>
      <c r="AC115" s="210"/>
    </row>
    <row r="116" spans="1:50" ht="13.5" thickBot="1" x14ac:dyDescent="0.25">
      <c r="A116" s="256" t="s">
        <v>27</v>
      </c>
      <c r="B116" s="833"/>
      <c r="C116" s="257">
        <f>C112-C98</f>
        <v>165</v>
      </c>
      <c r="D116" s="258">
        <f t="shared" ref="D116:Z116" si="53">D112-D98</f>
        <v>95</v>
      </c>
      <c r="E116" s="258">
        <f t="shared" si="53"/>
        <v>88</v>
      </c>
      <c r="F116" s="258">
        <f t="shared" si="53"/>
        <v>104</v>
      </c>
      <c r="G116" s="258">
        <f t="shared" si="53"/>
        <v>118</v>
      </c>
      <c r="H116" s="258">
        <f t="shared" si="53"/>
        <v>79</v>
      </c>
      <c r="I116" s="258">
        <f t="shared" si="53"/>
        <v>88</v>
      </c>
      <c r="J116" s="258">
        <f t="shared" si="53"/>
        <v>99</v>
      </c>
      <c r="K116" s="258">
        <f t="shared" si="53"/>
        <v>120</v>
      </c>
      <c r="L116" s="258">
        <f t="shared" si="53"/>
        <v>122</v>
      </c>
      <c r="M116" s="258">
        <f t="shared" si="53"/>
        <v>101</v>
      </c>
      <c r="N116" s="354">
        <f t="shared" si="53"/>
        <v>100</v>
      </c>
      <c r="O116" s="257">
        <f t="shared" si="53"/>
        <v>149</v>
      </c>
      <c r="P116" s="258">
        <f t="shared" si="53"/>
        <v>117</v>
      </c>
      <c r="Q116" s="258">
        <f t="shared" si="53"/>
        <v>107</v>
      </c>
      <c r="R116" s="258">
        <f t="shared" si="53"/>
        <v>121</v>
      </c>
      <c r="S116" s="258">
        <f t="shared" si="53"/>
        <v>134</v>
      </c>
      <c r="T116" s="258">
        <f t="shared" si="53"/>
        <v>135</v>
      </c>
      <c r="U116" s="258">
        <f t="shared" si="53"/>
        <v>123</v>
      </c>
      <c r="V116" s="258">
        <f t="shared" si="53"/>
        <v>108</v>
      </c>
      <c r="W116" s="258">
        <f t="shared" si="53"/>
        <v>65</v>
      </c>
      <c r="X116" s="258">
        <f t="shared" si="53"/>
        <v>118</v>
      </c>
      <c r="Y116" s="354">
        <f t="shared" si="53"/>
        <v>99</v>
      </c>
      <c r="Z116" s="288">
        <f t="shared" si="53"/>
        <v>111</v>
      </c>
      <c r="AA116" s="210"/>
    </row>
    <row r="117" spans="1:50" x14ac:dyDescent="0.2">
      <c r="A117" s="260" t="s">
        <v>51</v>
      </c>
      <c r="B117" s="260"/>
      <c r="C117" s="427">
        <v>329</v>
      </c>
      <c r="D117" s="428">
        <v>644</v>
      </c>
      <c r="E117" s="428">
        <v>497</v>
      </c>
      <c r="F117" s="428">
        <v>497</v>
      </c>
      <c r="G117" s="428">
        <v>598</v>
      </c>
      <c r="H117" s="429">
        <v>600</v>
      </c>
      <c r="I117" s="429">
        <v>640</v>
      </c>
      <c r="J117" s="429">
        <v>642</v>
      </c>
      <c r="K117" s="429">
        <v>459</v>
      </c>
      <c r="L117" s="429">
        <v>457</v>
      </c>
      <c r="M117" s="422">
        <v>530</v>
      </c>
      <c r="N117" s="424">
        <v>284</v>
      </c>
      <c r="O117" s="425">
        <v>341</v>
      </c>
      <c r="P117" s="426">
        <v>815</v>
      </c>
      <c r="Q117" s="426">
        <v>512</v>
      </c>
      <c r="R117" s="426">
        <v>513</v>
      </c>
      <c r="S117" s="419">
        <v>767</v>
      </c>
      <c r="T117" s="419">
        <v>582</v>
      </c>
      <c r="U117" s="419">
        <v>579</v>
      </c>
      <c r="V117" s="419">
        <v>466</v>
      </c>
      <c r="W117" s="419">
        <v>464</v>
      </c>
      <c r="X117" s="422">
        <v>674</v>
      </c>
      <c r="Y117" s="423">
        <v>323</v>
      </c>
      <c r="Z117" s="264">
        <f>SUM(C117:Y117)</f>
        <v>12213</v>
      </c>
      <c r="AA117" s="200" t="s">
        <v>56</v>
      </c>
      <c r="AB117" s="265">
        <f>Z103-Z117</f>
        <v>6</v>
      </c>
      <c r="AC117" s="266">
        <f>AB117/Z103</f>
        <v>4.9103854652590229E-4</v>
      </c>
    </row>
    <row r="118" spans="1:50" x14ac:dyDescent="0.2">
      <c r="A118" s="267" t="s">
        <v>28</v>
      </c>
      <c r="B118" s="835"/>
      <c r="C118" s="218">
        <v>52.5</v>
      </c>
      <c r="D118" s="269">
        <v>51.5</v>
      </c>
      <c r="E118" s="269">
        <v>52</v>
      </c>
      <c r="F118" s="269">
        <v>52</v>
      </c>
      <c r="G118" s="269">
        <v>51</v>
      </c>
      <c r="H118" s="269">
        <v>51.5</v>
      </c>
      <c r="I118" s="269">
        <v>51</v>
      </c>
      <c r="J118" s="269">
        <v>50.5</v>
      </c>
      <c r="K118" s="269">
        <v>49.5</v>
      </c>
      <c r="L118" s="269">
        <v>49.5</v>
      </c>
      <c r="M118" s="269">
        <v>49</v>
      </c>
      <c r="N118" s="219">
        <v>48</v>
      </c>
      <c r="O118" s="373">
        <v>52.5</v>
      </c>
      <c r="P118" s="269">
        <v>52</v>
      </c>
      <c r="Q118" s="269">
        <v>51.5</v>
      </c>
      <c r="R118" s="269">
        <v>51.5</v>
      </c>
      <c r="S118" s="269">
        <v>51</v>
      </c>
      <c r="T118" s="269">
        <v>50.5</v>
      </c>
      <c r="U118" s="269">
        <v>50.5</v>
      </c>
      <c r="V118" s="269">
        <v>50.5</v>
      </c>
      <c r="W118" s="269">
        <v>49.5</v>
      </c>
      <c r="X118" s="269">
        <v>48.5</v>
      </c>
      <c r="Y118" s="311">
        <v>48</v>
      </c>
      <c r="Z118" s="222"/>
      <c r="AA118" s="200" t="s">
        <v>57</v>
      </c>
      <c r="AB118" s="200">
        <v>49.07</v>
      </c>
    </row>
    <row r="119" spans="1:50" ht="13.5" thickBot="1" x14ac:dyDescent="0.25">
      <c r="A119" s="268" t="s">
        <v>26</v>
      </c>
      <c r="B119" s="836"/>
      <c r="C119" s="216">
        <f>(C118-C104)</f>
        <v>1.5</v>
      </c>
      <c r="D119" s="217">
        <f t="shared" ref="D119:Y119" si="54">(D118-D104)</f>
        <v>1.5</v>
      </c>
      <c r="E119" s="217">
        <f t="shared" si="54"/>
        <v>1.5</v>
      </c>
      <c r="F119" s="217">
        <f t="shared" si="54"/>
        <v>1.5</v>
      </c>
      <c r="G119" s="217">
        <f t="shared" si="54"/>
        <v>1.5</v>
      </c>
      <c r="H119" s="217">
        <f t="shared" si="54"/>
        <v>2</v>
      </c>
      <c r="I119" s="217">
        <f t="shared" si="54"/>
        <v>2</v>
      </c>
      <c r="J119" s="217">
        <f t="shared" si="54"/>
        <v>1.5</v>
      </c>
      <c r="K119" s="217">
        <f t="shared" si="54"/>
        <v>1.5</v>
      </c>
      <c r="L119" s="217">
        <f t="shared" si="54"/>
        <v>1.5</v>
      </c>
      <c r="M119" s="217">
        <f t="shared" si="54"/>
        <v>1.5</v>
      </c>
      <c r="N119" s="322">
        <f t="shared" si="54"/>
        <v>2</v>
      </c>
      <c r="O119" s="374">
        <f t="shared" si="54"/>
        <v>1.5</v>
      </c>
      <c r="P119" s="217">
        <f t="shared" si="54"/>
        <v>1.5</v>
      </c>
      <c r="Q119" s="217">
        <f t="shared" si="54"/>
        <v>1.5</v>
      </c>
      <c r="R119" s="217">
        <f t="shared" si="54"/>
        <v>1.5</v>
      </c>
      <c r="S119" s="217">
        <f t="shared" si="54"/>
        <v>1.5</v>
      </c>
      <c r="T119" s="217">
        <f t="shared" si="54"/>
        <v>1.5</v>
      </c>
      <c r="U119" s="217">
        <f t="shared" si="54"/>
        <v>1.5</v>
      </c>
      <c r="V119" s="217">
        <f t="shared" si="54"/>
        <v>2</v>
      </c>
      <c r="W119" s="217">
        <f t="shared" si="54"/>
        <v>2</v>
      </c>
      <c r="X119" s="217">
        <f t="shared" si="54"/>
        <v>2</v>
      </c>
      <c r="Y119" s="332">
        <f t="shared" si="54"/>
        <v>2</v>
      </c>
      <c r="Z119" s="223"/>
      <c r="AA119" s="200" t="s">
        <v>26</v>
      </c>
      <c r="AB119" s="200">
        <f>AB118-AB104</f>
        <v>1.7700000000000031</v>
      </c>
    </row>
    <row r="120" spans="1:50" x14ac:dyDescent="0.2">
      <c r="C120" s="200" t="s">
        <v>65</v>
      </c>
    </row>
    <row r="121" spans="1:50" ht="13.5" thickBot="1" x14ac:dyDescent="0.25"/>
    <row r="122" spans="1:50" ht="13.5" thickBot="1" x14ac:dyDescent="0.25">
      <c r="C122" s="200">
        <v>51</v>
      </c>
      <c r="D122" s="200">
        <v>51.5</v>
      </c>
      <c r="E122" s="200">
        <v>52</v>
      </c>
      <c r="F122" s="200">
        <v>52.5</v>
      </c>
      <c r="G122" s="200">
        <v>53</v>
      </c>
      <c r="H122" s="200">
        <v>52</v>
      </c>
      <c r="I122" s="200">
        <v>51.5</v>
      </c>
      <c r="J122" s="200">
        <v>50.5</v>
      </c>
      <c r="K122" s="200">
        <v>49.5</v>
      </c>
      <c r="L122" s="200">
        <v>48</v>
      </c>
      <c r="M122" s="200">
        <v>53.5</v>
      </c>
      <c r="N122" s="200">
        <v>53</v>
      </c>
      <c r="O122" s="200">
        <v>52.5</v>
      </c>
      <c r="P122" s="200">
        <v>51.5</v>
      </c>
      <c r="Q122" s="200">
        <v>50.5</v>
      </c>
      <c r="R122" s="200">
        <v>51</v>
      </c>
      <c r="S122" s="200">
        <v>51.5</v>
      </c>
      <c r="T122" s="200">
        <v>51.5</v>
      </c>
      <c r="U122" s="200">
        <v>52</v>
      </c>
      <c r="V122" s="200">
        <v>52.5</v>
      </c>
      <c r="W122" s="200">
        <v>51.5</v>
      </c>
      <c r="X122" s="200">
        <v>50.5</v>
      </c>
      <c r="Y122" s="200">
        <v>49.5</v>
      </c>
      <c r="Z122" s="200">
        <v>48.5</v>
      </c>
      <c r="AF122" s="982" t="s">
        <v>63</v>
      </c>
      <c r="AG122" s="983"/>
      <c r="AH122" s="983"/>
      <c r="AI122" s="983"/>
      <c r="AJ122" s="983"/>
      <c r="AK122" s="984"/>
      <c r="AM122" s="982" t="s">
        <v>63</v>
      </c>
      <c r="AN122" s="983"/>
      <c r="AO122" s="983"/>
      <c r="AP122" s="983"/>
      <c r="AQ122" s="983"/>
      <c r="AR122" s="984"/>
      <c r="AT122" s="982" t="s">
        <v>114</v>
      </c>
      <c r="AU122" s="983"/>
      <c r="AV122" s="983"/>
      <c r="AW122" s="983"/>
      <c r="AX122" s="984"/>
    </row>
    <row r="123" spans="1:50" ht="15.75" thickBot="1" x14ac:dyDescent="0.25">
      <c r="A123" s="230" t="s">
        <v>113</v>
      </c>
      <c r="B123" s="230"/>
      <c r="C123" s="934" t="s">
        <v>53</v>
      </c>
      <c r="D123" s="935"/>
      <c r="E123" s="935"/>
      <c r="F123" s="935"/>
      <c r="G123" s="935"/>
      <c r="H123" s="935"/>
      <c r="I123" s="935"/>
      <c r="J123" s="935"/>
      <c r="K123" s="935"/>
      <c r="L123" s="935"/>
      <c r="M123" s="934" t="s">
        <v>114</v>
      </c>
      <c r="N123" s="935"/>
      <c r="O123" s="935"/>
      <c r="P123" s="936"/>
      <c r="Q123" s="935" t="s">
        <v>63</v>
      </c>
      <c r="R123" s="935"/>
      <c r="S123" s="935"/>
      <c r="T123" s="935"/>
      <c r="U123" s="935"/>
      <c r="V123" s="935"/>
      <c r="W123" s="935"/>
      <c r="X123" s="935"/>
      <c r="Y123" s="935"/>
      <c r="Z123" s="936"/>
      <c r="AA123" s="932" t="s">
        <v>55</v>
      </c>
      <c r="AB123" s="200">
        <v>904</v>
      </c>
      <c r="AF123" s="448" t="s">
        <v>117</v>
      </c>
      <c r="AG123" s="449" t="s">
        <v>118</v>
      </c>
      <c r="AH123" s="449" t="s">
        <v>31</v>
      </c>
      <c r="AI123" s="463" t="s">
        <v>119</v>
      </c>
      <c r="AJ123" s="449" t="s">
        <v>120</v>
      </c>
      <c r="AK123" s="450" t="s">
        <v>121</v>
      </c>
      <c r="AM123" s="448" t="s">
        <v>117</v>
      </c>
      <c r="AN123" s="449" t="s">
        <v>118</v>
      </c>
      <c r="AO123" s="449" t="s">
        <v>31</v>
      </c>
      <c r="AP123" s="463" t="s">
        <v>119</v>
      </c>
      <c r="AQ123" s="449" t="s">
        <v>120</v>
      </c>
      <c r="AR123" s="450" t="s">
        <v>121</v>
      </c>
      <c r="AT123" s="468" t="s">
        <v>127</v>
      </c>
      <c r="AU123" s="474" t="s">
        <v>128</v>
      </c>
      <c r="AV123" s="464" t="s">
        <v>129</v>
      </c>
      <c r="AW123" s="464" t="s">
        <v>120</v>
      </c>
      <c r="AX123" s="469" t="s">
        <v>121</v>
      </c>
    </row>
    <row r="124" spans="1:50" ht="15" x14ac:dyDescent="0.2">
      <c r="A124" s="231" t="s">
        <v>54</v>
      </c>
      <c r="B124" s="830"/>
      <c r="C124" s="356">
        <v>1</v>
      </c>
      <c r="D124" s="357">
        <v>2</v>
      </c>
      <c r="E124" s="357">
        <v>3</v>
      </c>
      <c r="F124" s="357">
        <v>4</v>
      </c>
      <c r="G124" s="362">
        <v>5</v>
      </c>
      <c r="H124" s="436">
        <v>6</v>
      </c>
      <c r="I124" s="357">
        <v>7</v>
      </c>
      <c r="J124" s="357">
        <v>8</v>
      </c>
      <c r="K124" s="357">
        <v>9</v>
      </c>
      <c r="L124" s="414">
        <v>10</v>
      </c>
      <c r="M124" s="356">
        <v>1</v>
      </c>
      <c r="N124" s="357">
        <v>2</v>
      </c>
      <c r="O124" s="357">
        <v>3</v>
      </c>
      <c r="P124" s="362">
        <v>4</v>
      </c>
      <c r="Q124" s="436">
        <v>1</v>
      </c>
      <c r="R124" s="357">
        <v>2</v>
      </c>
      <c r="S124" s="357">
        <v>3</v>
      </c>
      <c r="T124" s="357">
        <v>4</v>
      </c>
      <c r="U124" s="357">
        <v>5</v>
      </c>
      <c r="V124" s="414">
        <v>6</v>
      </c>
      <c r="W124" s="356">
        <v>7</v>
      </c>
      <c r="X124" s="357">
        <v>8</v>
      </c>
      <c r="Y124" s="357">
        <v>9</v>
      </c>
      <c r="Z124" s="362">
        <v>10</v>
      </c>
      <c r="AA124" s="971"/>
      <c r="AF124" s="451">
        <v>1</v>
      </c>
      <c r="AG124" s="452">
        <v>5</v>
      </c>
      <c r="AH124" s="453">
        <v>1000</v>
      </c>
      <c r="AI124" s="476">
        <v>625</v>
      </c>
      <c r="AJ124" s="452">
        <v>7.5</v>
      </c>
      <c r="AK124" s="454">
        <v>42</v>
      </c>
      <c r="AM124" s="451">
        <v>1</v>
      </c>
      <c r="AN124" s="452">
        <v>5</v>
      </c>
      <c r="AO124" s="453">
        <v>1070</v>
      </c>
      <c r="AP124" s="476">
        <v>351</v>
      </c>
      <c r="AQ124" s="452">
        <v>4.2</v>
      </c>
      <c r="AR124" s="454">
        <v>24</v>
      </c>
      <c r="AT124" s="470">
        <v>1</v>
      </c>
      <c r="AU124" s="485">
        <v>349</v>
      </c>
      <c r="AV124" s="465">
        <v>890</v>
      </c>
      <c r="AW124" s="466">
        <v>4.0999999999999996</v>
      </c>
      <c r="AX124" s="471">
        <v>23</v>
      </c>
    </row>
    <row r="125" spans="1:50" ht="15.75" thickBot="1" x14ac:dyDescent="0.25">
      <c r="A125" s="231" t="s">
        <v>2</v>
      </c>
      <c r="B125" s="829"/>
      <c r="C125" s="443">
        <v>5</v>
      </c>
      <c r="D125" s="294">
        <v>4</v>
      </c>
      <c r="E125" s="234">
        <v>3</v>
      </c>
      <c r="F125" s="307">
        <v>2</v>
      </c>
      <c r="G125" s="435">
        <v>1</v>
      </c>
      <c r="H125" s="481">
        <v>1</v>
      </c>
      <c r="I125" s="307">
        <v>2</v>
      </c>
      <c r="J125" s="234">
        <v>3</v>
      </c>
      <c r="K125" s="294">
        <v>4</v>
      </c>
      <c r="L125" s="522">
        <v>5</v>
      </c>
      <c r="M125" s="233">
        <v>1</v>
      </c>
      <c r="N125" s="307">
        <v>2</v>
      </c>
      <c r="O125" s="234">
        <v>3</v>
      </c>
      <c r="P125" s="444">
        <v>4</v>
      </c>
      <c r="Q125" s="523">
        <v>5</v>
      </c>
      <c r="R125" s="294">
        <v>4</v>
      </c>
      <c r="S125" s="234">
        <v>3</v>
      </c>
      <c r="T125" s="234">
        <v>3</v>
      </c>
      <c r="U125" s="307">
        <v>2</v>
      </c>
      <c r="V125" s="524">
        <v>1</v>
      </c>
      <c r="W125" s="233">
        <v>1</v>
      </c>
      <c r="X125" s="307">
        <v>2</v>
      </c>
      <c r="Y125" s="234">
        <v>3</v>
      </c>
      <c r="Z125" s="444">
        <v>4</v>
      </c>
      <c r="AA125" s="972"/>
      <c r="AC125" s="313"/>
      <c r="AD125" s="313"/>
      <c r="AF125" s="451">
        <v>2</v>
      </c>
      <c r="AG125" s="452">
        <v>4</v>
      </c>
      <c r="AH125" s="453" t="s">
        <v>132</v>
      </c>
      <c r="AI125" s="476">
        <v>681</v>
      </c>
      <c r="AJ125" s="452">
        <v>8.1</v>
      </c>
      <c r="AK125" s="454">
        <v>45</v>
      </c>
      <c r="AM125" s="451">
        <v>2</v>
      </c>
      <c r="AN125" s="452">
        <v>4</v>
      </c>
      <c r="AO125" s="453" t="s">
        <v>122</v>
      </c>
      <c r="AP125" s="476">
        <v>612</v>
      </c>
      <c r="AQ125" s="452">
        <v>7.3</v>
      </c>
      <c r="AR125" s="454">
        <v>41</v>
      </c>
      <c r="AT125" s="470">
        <v>2</v>
      </c>
      <c r="AU125" s="485">
        <v>721</v>
      </c>
      <c r="AV125" s="465" t="s">
        <v>130</v>
      </c>
      <c r="AW125" s="466">
        <v>8.6</v>
      </c>
      <c r="AX125" s="471">
        <v>48</v>
      </c>
    </row>
    <row r="126" spans="1:50" ht="15" x14ac:dyDescent="0.2">
      <c r="A126" s="236" t="s">
        <v>3</v>
      </c>
      <c r="B126" s="831"/>
      <c r="C126" s="237">
        <v>990</v>
      </c>
      <c r="D126" s="238">
        <v>990</v>
      </c>
      <c r="E126" s="238">
        <v>990</v>
      </c>
      <c r="F126" s="238">
        <v>990</v>
      </c>
      <c r="G126" s="239">
        <v>990</v>
      </c>
      <c r="H126" s="430">
        <v>990</v>
      </c>
      <c r="I126" s="238">
        <v>990</v>
      </c>
      <c r="J126" s="238">
        <v>990</v>
      </c>
      <c r="K126" s="238">
        <v>990</v>
      </c>
      <c r="L126" s="308">
        <v>990</v>
      </c>
      <c r="M126" s="237">
        <v>990</v>
      </c>
      <c r="N126" s="238">
        <v>990</v>
      </c>
      <c r="O126" s="238">
        <v>990</v>
      </c>
      <c r="P126" s="239">
        <v>990</v>
      </c>
      <c r="Q126" s="430">
        <v>990</v>
      </c>
      <c r="R126" s="238">
        <v>990</v>
      </c>
      <c r="S126" s="238">
        <v>990</v>
      </c>
      <c r="T126" s="238">
        <v>990</v>
      </c>
      <c r="U126" s="238">
        <v>990</v>
      </c>
      <c r="V126" s="308">
        <v>990</v>
      </c>
      <c r="W126" s="237">
        <v>990</v>
      </c>
      <c r="X126" s="238">
        <v>990</v>
      </c>
      <c r="Y126" s="238">
        <v>990</v>
      </c>
      <c r="Z126" s="239">
        <v>990</v>
      </c>
      <c r="AA126" s="440">
        <v>990</v>
      </c>
      <c r="AB126" s="210"/>
      <c r="AC126" s="313"/>
      <c r="AD126" s="313"/>
      <c r="AF126" s="451">
        <v>3</v>
      </c>
      <c r="AG126" s="452">
        <v>3</v>
      </c>
      <c r="AH126" s="453" t="s">
        <v>133</v>
      </c>
      <c r="AI126" s="476">
        <v>678</v>
      </c>
      <c r="AJ126" s="452">
        <v>8.1</v>
      </c>
      <c r="AK126" s="454">
        <v>45</v>
      </c>
      <c r="AM126" s="451">
        <v>3</v>
      </c>
      <c r="AN126" s="452">
        <v>3</v>
      </c>
      <c r="AO126" s="453" t="s">
        <v>123</v>
      </c>
      <c r="AP126" s="476">
        <v>478</v>
      </c>
      <c r="AQ126" s="452">
        <v>5.7</v>
      </c>
      <c r="AR126" s="454">
        <v>32</v>
      </c>
      <c r="AT126" s="470">
        <v>3</v>
      </c>
      <c r="AU126" s="485">
        <v>752</v>
      </c>
      <c r="AV126" s="465" t="s">
        <v>131</v>
      </c>
      <c r="AW126" s="466">
        <v>9</v>
      </c>
      <c r="AX126" s="471">
        <v>50</v>
      </c>
    </row>
    <row r="127" spans="1:50" ht="15.75" thickBot="1" x14ac:dyDescent="0.25">
      <c r="A127" s="241" t="s">
        <v>6</v>
      </c>
      <c r="B127" s="832"/>
      <c r="C127" s="242">
        <v>1093</v>
      </c>
      <c r="D127" s="243">
        <v>1033</v>
      </c>
      <c r="E127" s="243">
        <v>1021</v>
      </c>
      <c r="F127" s="243">
        <v>988</v>
      </c>
      <c r="G127" s="244">
        <v>949</v>
      </c>
      <c r="H127" s="431">
        <v>963</v>
      </c>
      <c r="I127" s="243">
        <v>999</v>
      </c>
      <c r="J127" s="243">
        <v>1032</v>
      </c>
      <c r="K127" s="243">
        <v>1071</v>
      </c>
      <c r="L127" s="281">
        <v>1113</v>
      </c>
      <c r="M127" s="242">
        <v>916</v>
      </c>
      <c r="N127" s="243">
        <v>988</v>
      </c>
      <c r="O127" s="243">
        <v>1075</v>
      </c>
      <c r="P127" s="244">
        <v>1181</v>
      </c>
      <c r="Q127" s="431">
        <v>1076</v>
      </c>
      <c r="R127" s="243">
        <v>1034</v>
      </c>
      <c r="S127" s="243">
        <v>1008</v>
      </c>
      <c r="T127" s="243">
        <v>998</v>
      </c>
      <c r="U127" s="243">
        <v>964</v>
      </c>
      <c r="V127" s="281">
        <v>917</v>
      </c>
      <c r="W127" s="242">
        <v>928</v>
      </c>
      <c r="X127" s="243">
        <v>989</v>
      </c>
      <c r="Y127" s="243">
        <v>1017</v>
      </c>
      <c r="Z127" s="244">
        <v>1068</v>
      </c>
      <c r="AA127" s="390">
        <v>1016</v>
      </c>
      <c r="AB127" s="228"/>
      <c r="AF127" s="451">
        <v>4</v>
      </c>
      <c r="AG127" s="452">
        <v>2</v>
      </c>
      <c r="AH127" s="453" t="s">
        <v>134</v>
      </c>
      <c r="AI127" s="476">
        <v>478</v>
      </c>
      <c r="AJ127" s="452">
        <v>5.7</v>
      </c>
      <c r="AK127" s="454">
        <v>32</v>
      </c>
      <c r="AM127" s="451">
        <v>4</v>
      </c>
      <c r="AN127" s="452">
        <v>3</v>
      </c>
      <c r="AO127" s="453" t="s">
        <v>123</v>
      </c>
      <c r="AP127" s="476">
        <v>478</v>
      </c>
      <c r="AQ127" s="452">
        <v>5.7</v>
      </c>
      <c r="AR127" s="454">
        <v>32</v>
      </c>
      <c r="AT127" s="445">
        <v>4</v>
      </c>
      <c r="AU127" s="486">
        <v>305</v>
      </c>
      <c r="AV127" s="472">
        <v>1100</v>
      </c>
      <c r="AW127" s="473">
        <v>3.6</v>
      </c>
      <c r="AX127" s="447">
        <v>21</v>
      </c>
    </row>
    <row r="128" spans="1:50" ht="15.75" thickBot="1" x14ac:dyDescent="0.25">
      <c r="A128" s="231" t="s">
        <v>7</v>
      </c>
      <c r="B128" s="829"/>
      <c r="C128" s="245">
        <v>97.8</v>
      </c>
      <c r="D128" s="246">
        <v>98</v>
      </c>
      <c r="E128" s="246">
        <v>100</v>
      </c>
      <c r="F128" s="246">
        <v>100</v>
      </c>
      <c r="G128" s="247">
        <v>100</v>
      </c>
      <c r="H128" s="432">
        <v>100</v>
      </c>
      <c r="I128" s="246">
        <v>100</v>
      </c>
      <c r="J128" s="246">
        <v>100</v>
      </c>
      <c r="K128" s="246">
        <v>100</v>
      </c>
      <c r="L128" s="282">
        <v>100</v>
      </c>
      <c r="M128" s="245">
        <v>100</v>
      </c>
      <c r="N128" s="246">
        <v>98.1</v>
      </c>
      <c r="O128" s="246">
        <v>100</v>
      </c>
      <c r="P128" s="247">
        <v>100</v>
      </c>
      <c r="Q128" s="432">
        <v>100</v>
      </c>
      <c r="R128" s="246">
        <v>100</v>
      </c>
      <c r="S128" s="246">
        <v>100</v>
      </c>
      <c r="T128" s="246">
        <v>100</v>
      </c>
      <c r="U128" s="246">
        <v>100</v>
      </c>
      <c r="V128" s="282">
        <v>96.6</v>
      </c>
      <c r="W128" s="245">
        <v>100</v>
      </c>
      <c r="X128" s="246">
        <v>100</v>
      </c>
      <c r="Y128" s="246">
        <v>97</v>
      </c>
      <c r="Z128" s="247">
        <v>100</v>
      </c>
      <c r="AA128" s="441">
        <v>0.88700000000000001</v>
      </c>
      <c r="AB128" s="210"/>
      <c r="AC128" s="210"/>
      <c r="AD128" s="210"/>
      <c r="AF128" s="451">
        <v>5</v>
      </c>
      <c r="AG128" s="452">
        <v>1</v>
      </c>
      <c r="AH128" s="453">
        <v>860</v>
      </c>
      <c r="AI128" s="476">
        <v>368</v>
      </c>
      <c r="AJ128" s="452">
        <v>4.4000000000000004</v>
      </c>
      <c r="AK128" s="454">
        <v>24</v>
      </c>
      <c r="AM128" s="451">
        <v>5</v>
      </c>
      <c r="AN128" s="452">
        <v>2</v>
      </c>
      <c r="AO128" s="453" t="s">
        <v>124</v>
      </c>
      <c r="AP128" s="476">
        <v>641</v>
      </c>
      <c r="AQ128" s="452">
        <v>7.6</v>
      </c>
      <c r="AR128" s="454">
        <v>43</v>
      </c>
      <c r="AT128" s="467"/>
      <c r="AU128" s="486">
        <f>SUM(AU124:AU127)</f>
        <v>2127</v>
      </c>
      <c r="AV128" s="467"/>
      <c r="AW128" s="467"/>
      <c r="AX128" s="467"/>
    </row>
    <row r="129" spans="1:44" ht="15.75" thickBot="1" x14ac:dyDescent="0.25">
      <c r="A129" s="256" t="s">
        <v>8</v>
      </c>
      <c r="B129" s="833"/>
      <c r="C129" s="324">
        <v>4.3999999999999997E-2</v>
      </c>
      <c r="D129" s="325">
        <v>3.5000000000000003E-2</v>
      </c>
      <c r="E129" s="325">
        <v>3.5000000000000003E-2</v>
      </c>
      <c r="F129" s="325">
        <v>3.9E-2</v>
      </c>
      <c r="G129" s="408">
        <v>3.7999999999999999E-2</v>
      </c>
      <c r="H129" s="433">
        <v>4.1000000000000002E-2</v>
      </c>
      <c r="I129" s="325">
        <v>4.4999999999999998E-2</v>
      </c>
      <c r="J129" s="325">
        <v>3.4000000000000002E-2</v>
      </c>
      <c r="K129" s="325">
        <v>3.3000000000000002E-2</v>
      </c>
      <c r="L129" s="329">
        <v>3.4000000000000002E-2</v>
      </c>
      <c r="M129" s="324">
        <v>5.1999999999999998E-2</v>
      </c>
      <c r="N129" s="325">
        <v>3.9E-2</v>
      </c>
      <c r="O129" s="325">
        <v>3.5999999999999997E-2</v>
      </c>
      <c r="P129" s="408">
        <v>4.7E-2</v>
      </c>
      <c r="Q129" s="433">
        <v>0.03</v>
      </c>
      <c r="R129" s="325">
        <v>2.5999999999999999E-2</v>
      </c>
      <c r="S129" s="325">
        <v>2.8000000000000001E-2</v>
      </c>
      <c r="T129" s="325">
        <v>3.2000000000000001E-2</v>
      </c>
      <c r="U129" s="325">
        <v>3.4000000000000002E-2</v>
      </c>
      <c r="V129" s="329">
        <v>4.4999999999999998E-2</v>
      </c>
      <c r="W129" s="324">
        <v>4.1000000000000002E-2</v>
      </c>
      <c r="X129" s="325">
        <v>2.5999999999999999E-2</v>
      </c>
      <c r="Y129" s="325">
        <v>3.3000000000000002E-2</v>
      </c>
      <c r="Z129" s="408">
        <v>3.7999999999999999E-2</v>
      </c>
      <c r="AA129" s="442">
        <v>6.4000000000000001E-2</v>
      </c>
      <c r="AB129" s="210"/>
      <c r="AF129" s="455">
        <v>6</v>
      </c>
      <c r="AG129" s="456">
        <v>1</v>
      </c>
      <c r="AH129" s="456">
        <v>870</v>
      </c>
      <c r="AI129" s="477">
        <v>417</v>
      </c>
      <c r="AJ129" s="456">
        <v>4.9000000000000004</v>
      </c>
      <c r="AK129" s="458">
        <v>28</v>
      </c>
      <c r="AM129" s="451">
        <v>6</v>
      </c>
      <c r="AN129" s="452">
        <v>1</v>
      </c>
      <c r="AO129" s="453">
        <v>890</v>
      </c>
      <c r="AP129" s="476">
        <v>395</v>
      </c>
      <c r="AQ129" s="452">
        <v>4.7</v>
      </c>
      <c r="AR129" s="454">
        <v>26</v>
      </c>
    </row>
    <row r="130" spans="1:44" ht="15" x14ac:dyDescent="0.2">
      <c r="A130" s="483" t="s">
        <v>1</v>
      </c>
      <c r="B130" s="483"/>
      <c r="C130" s="327">
        <f>C127/C126*100-100</f>
        <v>10.404040404040387</v>
      </c>
      <c r="D130" s="328">
        <f t="shared" ref="D130:F130" si="55">D127/D126*100-100</f>
        <v>4.343434343434339</v>
      </c>
      <c r="E130" s="328">
        <f t="shared" si="55"/>
        <v>3.131313131313135</v>
      </c>
      <c r="F130" s="328">
        <f t="shared" si="55"/>
        <v>-0.20202020202020776</v>
      </c>
      <c r="G130" s="410">
        <f>G127/G126*100-100</f>
        <v>-4.1414141414141454</v>
      </c>
      <c r="H130" s="434">
        <f t="shared" ref="H130:O130" si="56">H127/H126*100-100</f>
        <v>-2.7272727272727195</v>
      </c>
      <c r="I130" s="328">
        <f t="shared" si="56"/>
        <v>0.90909090909090651</v>
      </c>
      <c r="J130" s="328">
        <f t="shared" si="56"/>
        <v>4.2424242424242493</v>
      </c>
      <c r="K130" s="328">
        <f t="shared" si="56"/>
        <v>8.1818181818181728</v>
      </c>
      <c r="L130" s="330">
        <f t="shared" ref="L130" si="57">L127/L126*100-100</f>
        <v>12.424242424242422</v>
      </c>
      <c r="M130" s="327">
        <f t="shared" si="56"/>
        <v>-7.474747474747474</v>
      </c>
      <c r="N130" s="328">
        <f t="shared" si="56"/>
        <v>-0.20202020202020776</v>
      </c>
      <c r="O130" s="328">
        <f t="shared" si="56"/>
        <v>8.5858585858585883</v>
      </c>
      <c r="P130" s="410">
        <f>P127/P126*100-100</f>
        <v>19.292929292929301</v>
      </c>
      <c r="Q130" s="434">
        <f t="shared" ref="Q130:AA130" si="58">Q127/Q126*100-100</f>
        <v>8.686868686868678</v>
      </c>
      <c r="R130" s="328">
        <f t="shared" si="58"/>
        <v>4.4444444444444571</v>
      </c>
      <c r="S130" s="328">
        <f t="shared" si="58"/>
        <v>1.818181818181813</v>
      </c>
      <c r="T130" s="328">
        <f t="shared" si="58"/>
        <v>0.80808080808081684</v>
      </c>
      <c r="U130" s="328">
        <f t="shared" si="58"/>
        <v>-2.6262626262626156</v>
      </c>
      <c r="V130" s="330">
        <f t="shared" si="58"/>
        <v>-7.3737373737373701</v>
      </c>
      <c r="W130" s="327">
        <f t="shared" si="58"/>
        <v>-6.2626262626262559</v>
      </c>
      <c r="X130" s="328">
        <f t="shared" si="58"/>
        <v>-0.10101010101010388</v>
      </c>
      <c r="Y130" s="328">
        <f t="shared" si="58"/>
        <v>2.7272727272727337</v>
      </c>
      <c r="Z130" s="410">
        <f t="shared" si="58"/>
        <v>7.8787878787878896</v>
      </c>
      <c r="AA130" s="480">
        <f t="shared" si="58"/>
        <v>2.6262626262626156</v>
      </c>
      <c r="AB130" s="385"/>
      <c r="AC130" s="210"/>
      <c r="AD130" s="210"/>
      <c r="AF130" s="455">
        <v>7</v>
      </c>
      <c r="AG130" s="456">
        <v>2</v>
      </c>
      <c r="AH130" s="456" t="s">
        <v>135</v>
      </c>
      <c r="AI130" s="477">
        <v>704</v>
      </c>
      <c r="AJ130" s="456">
        <v>8.4</v>
      </c>
      <c r="AK130" s="458">
        <v>47</v>
      </c>
      <c r="AM130" s="455">
        <v>7</v>
      </c>
      <c r="AN130" s="456">
        <v>1</v>
      </c>
      <c r="AO130" s="457">
        <v>910</v>
      </c>
      <c r="AP130" s="477">
        <v>294</v>
      </c>
      <c r="AQ130" s="456">
        <v>3.5</v>
      </c>
      <c r="AR130" s="458">
        <v>19</v>
      </c>
    </row>
    <row r="131" spans="1:44" ht="15.75" thickBot="1" x14ac:dyDescent="0.25">
      <c r="A131" s="484" t="s">
        <v>27</v>
      </c>
      <c r="B131" s="484"/>
      <c r="C131" s="220">
        <f>C127-E112</f>
        <v>150</v>
      </c>
      <c r="D131" s="221">
        <f t="shared" ref="D131:L131" si="59">D127-F112</f>
        <v>92</v>
      </c>
      <c r="E131" s="221">
        <f t="shared" si="59"/>
        <v>87</v>
      </c>
      <c r="F131" s="221">
        <f t="shared" si="59"/>
        <v>68</v>
      </c>
      <c r="G131" s="226">
        <f t="shared" si="59"/>
        <v>33</v>
      </c>
      <c r="H131" s="520">
        <f t="shared" si="59"/>
        <v>36</v>
      </c>
      <c r="I131" s="221">
        <f t="shared" si="59"/>
        <v>66</v>
      </c>
      <c r="J131" s="221">
        <f t="shared" si="59"/>
        <v>100</v>
      </c>
      <c r="K131" s="221">
        <f t="shared" si="59"/>
        <v>129</v>
      </c>
      <c r="L131" s="323">
        <f t="shared" si="59"/>
        <v>157</v>
      </c>
      <c r="M131" s="220">
        <f>M127-O112</f>
        <v>-65</v>
      </c>
      <c r="N131" s="221">
        <f>N127-P112</f>
        <v>37</v>
      </c>
      <c r="O131" s="221">
        <f>O127-C112</f>
        <v>91</v>
      </c>
      <c r="P131" s="226">
        <f>P127-D112</f>
        <v>221</v>
      </c>
      <c r="Q131" s="520">
        <f>Q127-Q112</f>
        <v>116</v>
      </c>
      <c r="R131" s="221">
        <f t="shared" ref="R131:Z131" si="60">R127-R112</f>
        <v>79</v>
      </c>
      <c r="S131" s="221">
        <f t="shared" si="60"/>
        <v>60</v>
      </c>
      <c r="T131" s="221">
        <f t="shared" si="60"/>
        <v>55</v>
      </c>
      <c r="U131" s="221">
        <f t="shared" si="60"/>
        <v>27</v>
      </c>
      <c r="V131" s="323">
        <f t="shared" si="60"/>
        <v>-12</v>
      </c>
      <c r="W131" s="220">
        <f t="shared" si="60"/>
        <v>14</v>
      </c>
      <c r="X131" s="221">
        <f t="shared" si="60"/>
        <v>37</v>
      </c>
      <c r="Y131" s="221">
        <f t="shared" si="60"/>
        <v>57</v>
      </c>
      <c r="Z131" s="226">
        <f t="shared" si="60"/>
        <v>125</v>
      </c>
      <c r="AA131" s="370">
        <f>AA127-Z112</f>
        <v>73</v>
      </c>
      <c r="AB131" s="210"/>
      <c r="AF131" s="455">
        <v>8</v>
      </c>
      <c r="AG131" s="456">
        <v>3</v>
      </c>
      <c r="AH131" s="456" t="s">
        <v>136</v>
      </c>
      <c r="AI131" s="477">
        <v>703</v>
      </c>
      <c r="AJ131" s="456">
        <v>8.4</v>
      </c>
      <c r="AK131" s="458">
        <v>47</v>
      </c>
      <c r="AM131" s="455">
        <v>8</v>
      </c>
      <c r="AN131" s="456">
        <v>2</v>
      </c>
      <c r="AO131" s="457" t="s">
        <v>125</v>
      </c>
      <c r="AP131" s="477">
        <v>627</v>
      </c>
      <c r="AQ131" s="456">
        <v>7.5</v>
      </c>
      <c r="AR131" s="458">
        <v>42</v>
      </c>
    </row>
    <row r="132" spans="1:44" ht="15" x14ac:dyDescent="0.2">
      <c r="A132" s="267" t="s">
        <v>51</v>
      </c>
      <c r="B132" s="835"/>
      <c r="C132" s="326">
        <v>625</v>
      </c>
      <c r="D132" s="310">
        <v>681</v>
      </c>
      <c r="E132" s="310">
        <v>678</v>
      </c>
      <c r="F132" s="310">
        <v>478</v>
      </c>
      <c r="G132" s="482">
        <v>368</v>
      </c>
      <c r="H132" s="521">
        <v>416</v>
      </c>
      <c r="I132" s="310">
        <v>704</v>
      </c>
      <c r="J132" s="310">
        <v>703</v>
      </c>
      <c r="K132" s="310">
        <v>421</v>
      </c>
      <c r="L132" s="340">
        <v>129</v>
      </c>
      <c r="M132" s="326">
        <v>349</v>
      </c>
      <c r="N132" s="310">
        <v>721</v>
      </c>
      <c r="O132" s="310">
        <v>752</v>
      </c>
      <c r="P132" s="482">
        <v>305</v>
      </c>
      <c r="Q132" s="521">
        <v>351</v>
      </c>
      <c r="R132" s="310">
        <v>612</v>
      </c>
      <c r="S132" s="310">
        <v>478</v>
      </c>
      <c r="T132" s="310">
        <v>478</v>
      </c>
      <c r="U132" s="310">
        <v>641</v>
      </c>
      <c r="V132" s="340">
        <v>395</v>
      </c>
      <c r="W132" s="326">
        <v>294</v>
      </c>
      <c r="X132" s="310">
        <v>627</v>
      </c>
      <c r="Y132" s="310">
        <v>624</v>
      </c>
      <c r="Z132" s="482">
        <v>379</v>
      </c>
      <c r="AA132" s="371">
        <f>SUM(C132:Z132)</f>
        <v>12209</v>
      </c>
      <c r="AB132" s="200" t="s">
        <v>56</v>
      </c>
      <c r="AC132" s="265">
        <f>Z117-AA132</f>
        <v>4</v>
      </c>
      <c r="AD132" s="266">
        <f>AC132/Z117</f>
        <v>3.2751985589126343E-4</v>
      </c>
      <c r="AF132" s="455">
        <v>9</v>
      </c>
      <c r="AG132" s="456">
        <v>4</v>
      </c>
      <c r="AH132" s="456" t="s">
        <v>126</v>
      </c>
      <c r="AI132" s="477">
        <v>421</v>
      </c>
      <c r="AJ132" s="456">
        <v>5</v>
      </c>
      <c r="AK132" s="458">
        <v>28</v>
      </c>
      <c r="AM132" s="455">
        <v>9</v>
      </c>
      <c r="AN132" s="456">
        <v>3</v>
      </c>
      <c r="AO132" s="457" t="s">
        <v>126</v>
      </c>
      <c r="AP132" s="477">
        <v>624</v>
      </c>
      <c r="AQ132" s="456">
        <v>7.5</v>
      </c>
      <c r="AR132" s="458">
        <v>42</v>
      </c>
    </row>
    <row r="133" spans="1:44" ht="15.75" thickBot="1" x14ac:dyDescent="0.25">
      <c r="A133" s="267" t="s">
        <v>28</v>
      </c>
      <c r="B133" s="835"/>
      <c r="C133" s="218">
        <v>52.5</v>
      </c>
      <c r="D133" s="269">
        <v>53</v>
      </c>
      <c r="E133" s="269">
        <v>53.5</v>
      </c>
      <c r="F133" s="269">
        <v>54.5</v>
      </c>
      <c r="G133" s="219">
        <v>55.5</v>
      </c>
      <c r="H133" s="373">
        <v>54.5</v>
      </c>
      <c r="I133" s="269">
        <v>53.5</v>
      </c>
      <c r="J133" s="269">
        <v>52</v>
      </c>
      <c r="K133" s="269">
        <v>51</v>
      </c>
      <c r="L133" s="311">
        <v>49.5</v>
      </c>
      <c r="M133" s="218">
        <v>56</v>
      </c>
      <c r="N133" s="269">
        <v>55</v>
      </c>
      <c r="O133" s="269">
        <v>54</v>
      </c>
      <c r="P133" s="219">
        <v>53</v>
      </c>
      <c r="Q133" s="373">
        <v>52</v>
      </c>
      <c r="R133" s="269">
        <v>52.5</v>
      </c>
      <c r="S133" s="269">
        <v>53.5</v>
      </c>
      <c r="T133" s="269">
        <v>53.5</v>
      </c>
      <c r="U133" s="269">
        <v>54.5</v>
      </c>
      <c r="V133" s="311">
        <v>55</v>
      </c>
      <c r="W133" s="218">
        <v>54</v>
      </c>
      <c r="X133" s="269">
        <v>52.5</v>
      </c>
      <c r="Y133" s="269">
        <v>51.5</v>
      </c>
      <c r="Z133" s="219">
        <v>50</v>
      </c>
      <c r="AA133" s="331"/>
      <c r="AB133" s="200" t="s">
        <v>57</v>
      </c>
      <c r="AC133" s="200">
        <v>51.37</v>
      </c>
      <c r="AF133" s="459">
        <v>10</v>
      </c>
      <c r="AG133" s="460">
        <v>5</v>
      </c>
      <c r="AH133" s="460">
        <v>1040</v>
      </c>
      <c r="AI133" s="478">
        <v>129</v>
      </c>
      <c r="AJ133" s="460">
        <v>1.6</v>
      </c>
      <c r="AK133" s="462">
        <v>9</v>
      </c>
      <c r="AM133" s="459">
        <v>10</v>
      </c>
      <c r="AN133" s="460">
        <v>4</v>
      </c>
      <c r="AO133" s="461">
        <v>1040</v>
      </c>
      <c r="AP133" s="478">
        <v>379</v>
      </c>
      <c r="AQ133" s="460">
        <v>4.5</v>
      </c>
      <c r="AR133" s="462">
        <v>26</v>
      </c>
    </row>
    <row r="134" spans="1:44" ht="15" thickBot="1" x14ac:dyDescent="0.25">
      <c r="A134" s="268" t="s">
        <v>26</v>
      </c>
      <c r="B134" s="836"/>
      <c r="C134" s="216">
        <f>(C133-C122)</f>
        <v>1.5</v>
      </c>
      <c r="D134" s="217">
        <f>(D133-D122)</f>
        <v>1.5</v>
      </c>
      <c r="E134" s="217">
        <f t="shared" ref="E134:Z134" si="61">(E133-E122)</f>
        <v>1.5</v>
      </c>
      <c r="F134" s="217">
        <f t="shared" si="61"/>
        <v>2</v>
      </c>
      <c r="G134" s="322">
        <f t="shared" si="61"/>
        <v>2.5</v>
      </c>
      <c r="H134" s="374">
        <f t="shared" si="61"/>
        <v>2.5</v>
      </c>
      <c r="I134" s="217">
        <f t="shared" si="61"/>
        <v>2</v>
      </c>
      <c r="J134" s="217">
        <f t="shared" si="61"/>
        <v>1.5</v>
      </c>
      <c r="K134" s="217">
        <f t="shared" si="61"/>
        <v>1.5</v>
      </c>
      <c r="L134" s="332">
        <f t="shared" si="61"/>
        <v>1.5</v>
      </c>
      <c r="M134" s="216">
        <f t="shared" si="61"/>
        <v>2.5</v>
      </c>
      <c r="N134" s="217">
        <f t="shared" si="61"/>
        <v>2</v>
      </c>
      <c r="O134" s="217">
        <f t="shared" si="61"/>
        <v>1.5</v>
      </c>
      <c r="P134" s="322">
        <f t="shared" si="61"/>
        <v>1.5</v>
      </c>
      <c r="Q134" s="374">
        <f t="shared" si="61"/>
        <v>1.5</v>
      </c>
      <c r="R134" s="217">
        <f t="shared" si="61"/>
        <v>1.5</v>
      </c>
      <c r="S134" s="217">
        <f t="shared" si="61"/>
        <v>2</v>
      </c>
      <c r="T134" s="217">
        <f t="shared" si="61"/>
        <v>2</v>
      </c>
      <c r="U134" s="217">
        <f t="shared" si="61"/>
        <v>2.5</v>
      </c>
      <c r="V134" s="332">
        <f t="shared" si="61"/>
        <v>2.5</v>
      </c>
      <c r="W134" s="216">
        <f t="shared" si="61"/>
        <v>2.5</v>
      </c>
      <c r="X134" s="217">
        <f t="shared" si="61"/>
        <v>2</v>
      </c>
      <c r="Y134" s="217">
        <f t="shared" si="61"/>
        <v>2</v>
      </c>
      <c r="Z134" s="322">
        <f t="shared" si="61"/>
        <v>1.5</v>
      </c>
      <c r="AA134" s="333"/>
      <c r="AB134" s="200" t="s">
        <v>26</v>
      </c>
      <c r="AC134" s="200">
        <f>AC133-AB118</f>
        <v>2.2999999999999972</v>
      </c>
      <c r="AI134" s="479">
        <f>SUM(AI124:AI133)</f>
        <v>5204</v>
      </c>
      <c r="AP134" s="479">
        <f>SUM(AP124:AP133)</f>
        <v>4879</v>
      </c>
    </row>
    <row r="137" spans="1:44" ht="13.5" thickBot="1" x14ac:dyDescent="0.25"/>
    <row r="138" spans="1:44" ht="13.5" thickBot="1" x14ac:dyDescent="0.25">
      <c r="A138" s="230" t="s">
        <v>148</v>
      </c>
      <c r="B138" s="230"/>
      <c r="C138" s="934" t="s">
        <v>53</v>
      </c>
      <c r="D138" s="935"/>
      <c r="E138" s="935"/>
      <c r="F138" s="935"/>
      <c r="G138" s="935"/>
      <c r="H138" s="935"/>
      <c r="I138" s="935"/>
      <c r="J138" s="935"/>
      <c r="K138" s="935"/>
      <c r="L138" s="935"/>
      <c r="M138" s="934" t="s">
        <v>114</v>
      </c>
      <c r="N138" s="935"/>
      <c r="O138" s="935"/>
      <c r="P138" s="936"/>
      <c r="Q138" s="935" t="s">
        <v>63</v>
      </c>
      <c r="R138" s="935"/>
      <c r="S138" s="935"/>
      <c r="T138" s="935"/>
      <c r="U138" s="935"/>
      <c r="V138" s="935"/>
      <c r="W138" s="935"/>
      <c r="X138" s="935"/>
      <c r="Y138" s="935"/>
      <c r="Z138" s="936"/>
      <c r="AA138" s="932" t="s">
        <v>55</v>
      </c>
      <c r="AB138" s="200">
        <v>904</v>
      </c>
    </row>
    <row r="139" spans="1:44" x14ac:dyDescent="0.2">
      <c r="A139" s="231" t="s">
        <v>54</v>
      </c>
      <c r="B139" s="830"/>
      <c r="C139" s="356">
        <v>1</v>
      </c>
      <c r="D139" s="357">
        <v>2</v>
      </c>
      <c r="E139" s="357">
        <v>3</v>
      </c>
      <c r="F139" s="357">
        <v>4</v>
      </c>
      <c r="G139" s="362">
        <v>5</v>
      </c>
      <c r="H139" s="436">
        <v>6</v>
      </c>
      <c r="I139" s="357">
        <v>7</v>
      </c>
      <c r="J139" s="357">
        <v>8</v>
      </c>
      <c r="K139" s="357">
        <v>9</v>
      </c>
      <c r="L139" s="414">
        <v>10</v>
      </c>
      <c r="M139" s="356">
        <v>1</v>
      </c>
      <c r="N139" s="357">
        <v>2</v>
      </c>
      <c r="O139" s="357">
        <v>3</v>
      </c>
      <c r="P139" s="362">
        <v>4</v>
      </c>
      <c r="Q139" s="436">
        <v>1</v>
      </c>
      <c r="R139" s="357">
        <v>2</v>
      </c>
      <c r="S139" s="357">
        <v>3</v>
      </c>
      <c r="T139" s="357">
        <v>4</v>
      </c>
      <c r="U139" s="357">
        <v>5</v>
      </c>
      <c r="V139" s="414">
        <v>6</v>
      </c>
      <c r="W139" s="356">
        <v>7</v>
      </c>
      <c r="X139" s="357">
        <v>8</v>
      </c>
      <c r="Y139" s="357">
        <v>9</v>
      </c>
      <c r="Z139" s="362">
        <v>10</v>
      </c>
      <c r="AA139" s="971"/>
    </row>
    <row r="140" spans="1:44" ht="13.5" thickBot="1" x14ac:dyDescent="0.25">
      <c r="A140" s="231" t="s">
        <v>2</v>
      </c>
      <c r="B140" s="829"/>
      <c r="C140" s="443">
        <v>5</v>
      </c>
      <c r="D140" s="294">
        <v>4</v>
      </c>
      <c r="E140" s="234">
        <v>3</v>
      </c>
      <c r="F140" s="307">
        <v>2</v>
      </c>
      <c r="G140" s="435">
        <v>1</v>
      </c>
      <c r="H140" s="481">
        <v>1</v>
      </c>
      <c r="I140" s="307">
        <v>2</v>
      </c>
      <c r="J140" s="234">
        <v>3</v>
      </c>
      <c r="K140" s="294">
        <v>4</v>
      </c>
      <c r="L140" s="522">
        <v>5</v>
      </c>
      <c r="M140" s="233">
        <v>1</v>
      </c>
      <c r="N140" s="307">
        <v>2</v>
      </c>
      <c r="O140" s="234">
        <v>3</v>
      </c>
      <c r="P140" s="444">
        <v>4</v>
      </c>
      <c r="Q140" s="523">
        <v>5</v>
      </c>
      <c r="R140" s="294">
        <v>4</v>
      </c>
      <c r="S140" s="234">
        <v>3</v>
      </c>
      <c r="T140" s="234">
        <v>3</v>
      </c>
      <c r="U140" s="307">
        <v>2</v>
      </c>
      <c r="V140" s="524">
        <v>1</v>
      </c>
      <c r="W140" s="233">
        <v>1</v>
      </c>
      <c r="X140" s="307">
        <v>2</v>
      </c>
      <c r="Y140" s="234">
        <v>3</v>
      </c>
      <c r="Z140" s="444">
        <v>4</v>
      </c>
      <c r="AA140" s="972"/>
      <c r="AC140" s="313"/>
      <c r="AD140" s="313"/>
    </row>
    <row r="141" spans="1:44" x14ac:dyDescent="0.2">
      <c r="A141" s="236" t="s">
        <v>3</v>
      </c>
      <c r="B141" s="831"/>
      <c r="C141" s="237">
        <v>1080</v>
      </c>
      <c r="D141" s="238">
        <v>1080</v>
      </c>
      <c r="E141" s="238">
        <v>1080</v>
      </c>
      <c r="F141" s="238">
        <v>1080</v>
      </c>
      <c r="G141" s="239">
        <v>1080</v>
      </c>
      <c r="H141" s="430">
        <v>1080</v>
      </c>
      <c r="I141" s="238">
        <v>1080</v>
      </c>
      <c r="J141" s="238">
        <v>1080</v>
      </c>
      <c r="K141" s="238">
        <v>1080</v>
      </c>
      <c r="L141" s="308">
        <v>1080</v>
      </c>
      <c r="M141" s="237">
        <v>1080</v>
      </c>
      <c r="N141" s="238">
        <v>1080</v>
      </c>
      <c r="O141" s="238">
        <v>1080</v>
      </c>
      <c r="P141" s="239">
        <v>1080</v>
      </c>
      <c r="Q141" s="430">
        <v>1080</v>
      </c>
      <c r="R141" s="238">
        <v>1080</v>
      </c>
      <c r="S141" s="238">
        <v>1080</v>
      </c>
      <c r="T141" s="238">
        <v>1080</v>
      </c>
      <c r="U141" s="238">
        <v>1080</v>
      </c>
      <c r="V141" s="308">
        <v>1080</v>
      </c>
      <c r="W141" s="237">
        <v>1080</v>
      </c>
      <c r="X141" s="238">
        <v>1080</v>
      </c>
      <c r="Y141" s="238">
        <v>1080</v>
      </c>
      <c r="Z141" s="239">
        <v>1080</v>
      </c>
      <c r="AA141" s="440">
        <v>1080</v>
      </c>
      <c r="AB141" s="210"/>
      <c r="AC141" s="313"/>
      <c r="AD141" s="313"/>
    </row>
    <row r="142" spans="1:44" x14ac:dyDescent="0.2">
      <c r="A142" s="241" t="s">
        <v>6</v>
      </c>
      <c r="B142" s="832"/>
      <c r="C142" s="242">
        <v>1192</v>
      </c>
      <c r="D142" s="243">
        <v>1138</v>
      </c>
      <c r="E142" s="243">
        <v>1121</v>
      </c>
      <c r="F142" s="243">
        <v>1101</v>
      </c>
      <c r="G142" s="244">
        <v>1085</v>
      </c>
      <c r="H142" s="431">
        <v>1073</v>
      </c>
      <c r="I142" s="243">
        <v>1110</v>
      </c>
      <c r="J142" s="243">
        <v>1127</v>
      </c>
      <c r="K142" s="243">
        <v>1167</v>
      </c>
      <c r="L142" s="281">
        <v>1194</v>
      </c>
      <c r="M142" s="242">
        <v>1056</v>
      </c>
      <c r="N142" s="243">
        <v>1096</v>
      </c>
      <c r="O142" s="243">
        <v>1166</v>
      </c>
      <c r="P142" s="244">
        <v>1254</v>
      </c>
      <c r="Q142" s="431">
        <v>1180</v>
      </c>
      <c r="R142" s="243">
        <v>1130</v>
      </c>
      <c r="S142" s="243">
        <v>1103</v>
      </c>
      <c r="T142" s="243">
        <v>1094</v>
      </c>
      <c r="U142" s="243">
        <v>1060</v>
      </c>
      <c r="V142" s="281">
        <v>1034</v>
      </c>
      <c r="W142" s="242">
        <v>1039</v>
      </c>
      <c r="X142" s="243">
        <v>1083</v>
      </c>
      <c r="Y142" s="243">
        <v>1100</v>
      </c>
      <c r="Z142" s="244">
        <v>1160</v>
      </c>
      <c r="AA142" s="390">
        <v>1117</v>
      </c>
      <c r="AB142" s="228"/>
    </row>
    <row r="143" spans="1:44" x14ac:dyDescent="0.2">
      <c r="A143" s="231" t="s">
        <v>7</v>
      </c>
      <c r="B143" s="829"/>
      <c r="C143" s="245">
        <v>97.8</v>
      </c>
      <c r="D143" s="246">
        <v>100</v>
      </c>
      <c r="E143" s="246">
        <v>100</v>
      </c>
      <c r="F143" s="246">
        <v>100</v>
      </c>
      <c r="G143" s="247">
        <v>96.3</v>
      </c>
      <c r="H143" s="432">
        <v>100</v>
      </c>
      <c r="I143" s="246">
        <v>98.1</v>
      </c>
      <c r="J143" s="246">
        <v>100</v>
      </c>
      <c r="K143" s="246">
        <v>93.5</v>
      </c>
      <c r="L143" s="282">
        <v>100</v>
      </c>
      <c r="M143" s="245">
        <v>100</v>
      </c>
      <c r="N143" s="246">
        <v>98.1</v>
      </c>
      <c r="O143" s="246">
        <v>96.4</v>
      </c>
      <c r="P143" s="247">
        <v>95.5</v>
      </c>
      <c r="Q143" s="432">
        <v>96.2</v>
      </c>
      <c r="R143" s="246">
        <v>100</v>
      </c>
      <c r="S143" s="246">
        <v>97.1</v>
      </c>
      <c r="T143" s="246">
        <v>100</v>
      </c>
      <c r="U143" s="246">
        <v>97.9</v>
      </c>
      <c r="V143" s="282">
        <v>100</v>
      </c>
      <c r="W143" s="245">
        <v>100</v>
      </c>
      <c r="X143" s="246">
        <v>100</v>
      </c>
      <c r="Y143" s="246">
        <v>100</v>
      </c>
      <c r="Z143" s="247">
        <v>96.4</v>
      </c>
      <c r="AA143" s="441">
        <v>0.91600000000000004</v>
      </c>
      <c r="AB143" s="210"/>
      <c r="AC143" s="210"/>
      <c r="AD143" s="210"/>
    </row>
    <row r="144" spans="1:44" ht="13.5" thickBot="1" x14ac:dyDescent="0.25">
      <c r="A144" s="256" t="s">
        <v>8</v>
      </c>
      <c r="B144" s="833"/>
      <c r="C144" s="324">
        <v>4.3999999999999997E-2</v>
      </c>
      <c r="D144" s="325">
        <v>3.4000000000000002E-2</v>
      </c>
      <c r="E144" s="325">
        <v>4.1000000000000002E-2</v>
      </c>
      <c r="F144" s="325">
        <v>4.2000000000000003E-2</v>
      </c>
      <c r="G144" s="408">
        <v>5.2999999999999999E-2</v>
      </c>
      <c r="H144" s="433">
        <v>4.4999999999999998E-2</v>
      </c>
      <c r="I144" s="325">
        <v>4.8000000000000001E-2</v>
      </c>
      <c r="J144" s="325">
        <v>3.7999999999999999E-2</v>
      </c>
      <c r="K144" s="325">
        <v>5.0999999999999997E-2</v>
      </c>
      <c r="L144" s="329">
        <v>4.2000000000000003E-2</v>
      </c>
      <c r="M144" s="324">
        <v>4.5999999999999999E-2</v>
      </c>
      <c r="N144" s="325">
        <v>0.04</v>
      </c>
      <c r="O144" s="325">
        <v>0.05</v>
      </c>
      <c r="P144" s="408">
        <v>5.6000000000000001E-2</v>
      </c>
      <c r="Q144" s="433">
        <v>4.7E-2</v>
      </c>
      <c r="R144" s="325">
        <v>3.1E-2</v>
      </c>
      <c r="S144" s="325">
        <v>4.4999999999999998E-2</v>
      </c>
      <c r="T144" s="325">
        <v>3.5999999999999997E-2</v>
      </c>
      <c r="U144" s="325">
        <v>4.3999999999999997E-2</v>
      </c>
      <c r="V144" s="329">
        <v>3.5000000000000003E-2</v>
      </c>
      <c r="W144" s="324">
        <v>0.03</v>
      </c>
      <c r="X144" s="325">
        <v>3.7999999999999999E-2</v>
      </c>
      <c r="Y144" s="325">
        <v>3.1E-2</v>
      </c>
      <c r="Z144" s="408">
        <v>4.2999999999999997E-2</v>
      </c>
      <c r="AA144" s="442">
        <v>5.8999999999999997E-2</v>
      </c>
      <c r="AB144" s="210"/>
    </row>
    <row r="145" spans="1:30" x14ac:dyDescent="0.2">
      <c r="A145" s="483" t="s">
        <v>1</v>
      </c>
      <c r="B145" s="483"/>
      <c r="C145" s="327">
        <f>C142/C141*100-100</f>
        <v>10.370370370370367</v>
      </c>
      <c r="D145" s="328">
        <f t="shared" ref="D145:F145" si="62">D142/D141*100-100</f>
        <v>5.3703703703703809</v>
      </c>
      <c r="E145" s="328">
        <f t="shared" si="62"/>
        <v>3.7962962962963047</v>
      </c>
      <c r="F145" s="328">
        <f t="shared" si="62"/>
        <v>1.9444444444444429</v>
      </c>
      <c r="G145" s="410">
        <f>G142/G141*100-100</f>
        <v>0.4629629629629477</v>
      </c>
      <c r="H145" s="434">
        <f t="shared" ref="H145:O145" si="63">H142/H141*100-100</f>
        <v>-0.64814814814815236</v>
      </c>
      <c r="I145" s="328">
        <f t="shared" si="63"/>
        <v>2.7777777777777715</v>
      </c>
      <c r="J145" s="328">
        <f t="shared" si="63"/>
        <v>4.3518518518518476</v>
      </c>
      <c r="K145" s="328">
        <f t="shared" si="63"/>
        <v>8.0555555555555429</v>
      </c>
      <c r="L145" s="330">
        <f t="shared" si="63"/>
        <v>10.555555555555557</v>
      </c>
      <c r="M145" s="327">
        <f t="shared" si="63"/>
        <v>-2.2222222222222285</v>
      </c>
      <c r="N145" s="328">
        <f t="shared" si="63"/>
        <v>1.481481481481481</v>
      </c>
      <c r="O145" s="328">
        <f t="shared" si="63"/>
        <v>7.9629629629629761</v>
      </c>
      <c r="P145" s="410">
        <f>P142/P141*100-100</f>
        <v>16.111111111111114</v>
      </c>
      <c r="Q145" s="434">
        <f t="shared" ref="Q145:AA145" si="64">Q142/Q141*100-100</f>
        <v>9.2592592592592524</v>
      </c>
      <c r="R145" s="328">
        <f t="shared" si="64"/>
        <v>4.6296296296296333</v>
      </c>
      <c r="S145" s="328">
        <f t="shared" si="64"/>
        <v>2.1296296296296333</v>
      </c>
      <c r="T145" s="328">
        <f t="shared" si="64"/>
        <v>1.2962962962963047</v>
      </c>
      <c r="U145" s="328">
        <f t="shared" si="64"/>
        <v>-1.8518518518518476</v>
      </c>
      <c r="V145" s="330">
        <f t="shared" si="64"/>
        <v>-4.2592592592592666</v>
      </c>
      <c r="W145" s="327">
        <f t="shared" si="64"/>
        <v>-3.7962962962963047</v>
      </c>
      <c r="X145" s="328">
        <f t="shared" si="64"/>
        <v>0.27777777777777146</v>
      </c>
      <c r="Y145" s="328">
        <f t="shared" si="64"/>
        <v>1.8518518518518619</v>
      </c>
      <c r="Z145" s="410">
        <f t="shared" si="64"/>
        <v>7.407407407407419</v>
      </c>
      <c r="AA145" s="480">
        <f t="shared" si="64"/>
        <v>3.4259259259259238</v>
      </c>
      <c r="AB145" s="385"/>
      <c r="AC145" s="210"/>
      <c r="AD145" s="210"/>
    </row>
    <row r="146" spans="1:30" ht="13.5" thickBot="1" x14ac:dyDescent="0.25">
      <c r="A146" s="484" t="s">
        <v>27</v>
      </c>
      <c r="B146" s="484"/>
      <c r="C146" s="220">
        <f>C142-AB138177</f>
        <v>1192</v>
      </c>
      <c r="D146" s="221">
        <f t="shared" ref="D146:Z146" si="65">D142-D127</f>
        <v>105</v>
      </c>
      <c r="E146" s="221">
        <f t="shared" si="65"/>
        <v>100</v>
      </c>
      <c r="F146" s="221">
        <f t="shared" si="65"/>
        <v>113</v>
      </c>
      <c r="G146" s="226">
        <f t="shared" si="65"/>
        <v>136</v>
      </c>
      <c r="H146" s="520">
        <f t="shared" si="65"/>
        <v>110</v>
      </c>
      <c r="I146" s="221">
        <f t="shared" si="65"/>
        <v>111</v>
      </c>
      <c r="J146" s="221">
        <f t="shared" si="65"/>
        <v>95</v>
      </c>
      <c r="K146" s="221">
        <f t="shared" si="65"/>
        <v>96</v>
      </c>
      <c r="L146" s="323">
        <f t="shared" si="65"/>
        <v>81</v>
      </c>
      <c r="M146" s="220">
        <f t="shared" si="65"/>
        <v>140</v>
      </c>
      <c r="N146" s="221">
        <f t="shared" si="65"/>
        <v>108</v>
      </c>
      <c r="O146" s="221">
        <f t="shared" si="65"/>
        <v>91</v>
      </c>
      <c r="P146" s="226">
        <f t="shared" si="65"/>
        <v>73</v>
      </c>
      <c r="Q146" s="520">
        <f t="shared" si="65"/>
        <v>104</v>
      </c>
      <c r="R146" s="221">
        <f t="shared" si="65"/>
        <v>96</v>
      </c>
      <c r="S146" s="221">
        <f t="shared" si="65"/>
        <v>95</v>
      </c>
      <c r="T146" s="221">
        <f t="shared" si="65"/>
        <v>96</v>
      </c>
      <c r="U146" s="221">
        <f t="shared" si="65"/>
        <v>96</v>
      </c>
      <c r="V146" s="323">
        <f t="shared" si="65"/>
        <v>117</v>
      </c>
      <c r="W146" s="220">
        <f t="shared" si="65"/>
        <v>111</v>
      </c>
      <c r="X146" s="221">
        <f t="shared" si="65"/>
        <v>94</v>
      </c>
      <c r="Y146" s="221">
        <f t="shared" si="65"/>
        <v>83</v>
      </c>
      <c r="Z146" s="226">
        <f t="shared" si="65"/>
        <v>92</v>
      </c>
      <c r="AA146" s="370">
        <f>AA142-AA127</f>
        <v>101</v>
      </c>
      <c r="AB146" s="210"/>
    </row>
    <row r="147" spans="1:30" x14ac:dyDescent="0.2">
      <c r="A147" s="267" t="s">
        <v>51</v>
      </c>
      <c r="B147" s="835"/>
      <c r="C147" s="326">
        <v>624</v>
      </c>
      <c r="D147" s="310">
        <v>681</v>
      </c>
      <c r="E147" s="310">
        <v>676</v>
      </c>
      <c r="F147" s="310">
        <v>478</v>
      </c>
      <c r="G147" s="482">
        <v>368</v>
      </c>
      <c r="H147" s="521">
        <v>416</v>
      </c>
      <c r="I147" s="310">
        <v>704</v>
      </c>
      <c r="J147" s="310">
        <v>702</v>
      </c>
      <c r="K147" s="310">
        <v>419</v>
      </c>
      <c r="L147" s="340">
        <v>129</v>
      </c>
      <c r="M147" s="326">
        <v>349</v>
      </c>
      <c r="N147" s="310">
        <v>721</v>
      </c>
      <c r="O147" s="310">
        <v>752</v>
      </c>
      <c r="P147" s="482">
        <v>305</v>
      </c>
      <c r="Q147" s="521">
        <v>351</v>
      </c>
      <c r="R147" s="310">
        <v>612</v>
      </c>
      <c r="S147" s="310">
        <v>477</v>
      </c>
      <c r="T147" s="310">
        <v>478</v>
      </c>
      <c r="U147" s="310">
        <v>640</v>
      </c>
      <c r="V147" s="340">
        <v>394</v>
      </c>
      <c r="W147" s="326">
        <v>294</v>
      </c>
      <c r="X147" s="310">
        <v>627</v>
      </c>
      <c r="Y147" s="310">
        <v>624</v>
      </c>
      <c r="Z147" s="482">
        <v>379</v>
      </c>
      <c r="AA147" s="371">
        <f>SUM(C147:Z147)</f>
        <v>12200</v>
      </c>
      <c r="AB147" s="200" t="s">
        <v>56</v>
      </c>
      <c r="AC147" s="265">
        <f>AA132-AA147</f>
        <v>9</v>
      </c>
      <c r="AD147" s="266">
        <f>AC147/AA132</f>
        <v>7.3716111065607335E-4</v>
      </c>
    </row>
    <row r="148" spans="1:30" x14ac:dyDescent="0.2">
      <c r="A148" s="267" t="s">
        <v>28</v>
      </c>
      <c r="B148" s="835"/>
      <c r="C148" s="218">
        <v>54</v>
      </c>
      <c r="D148" s="269">
        <v>54.5</v>
      </c>
      <c r="E148" s="269">
        <v>55</v>
      </c>
      <c r="F148" s="269">
        <v>56</v>
      </c>
      <c r="G148" s="219">
        <v>57</v>
      </c>
      <c r="H148" s="373">
        <v>56.5</v>
      </c>
      <c r="I148" s="269">
        <v>55</v>
      </c>
      <c r="J148" s="269">
        <v>53.5</v>
      </c>
      <c r="K148" s="269">
        <v>52.5</v>
      </c>
      <c r="L148" s="311">
        <v>51</v>
      </c>
      <c r="M148" s="218">
        <v>58</v>
      </c>
      <c r="N148" s="269">
        <v>56.5</v>
      </c>
      <c r="O148" s="269">
        <v>55.5</v>
      </c>
      <c r="P148" s="219">
        <v>54.5</v>
      </c>
      <c r="Q148" s="373">
        <v>53.5</v>
      </c>
      <c r="R148" s="269">
        <v>54</v>
      </c>
      <c r="S148" s="269">
        <v>55</v>
      </c>
      <c r="T148" s="269">
        <v>55.5</v>
      </c>
      <c r="U148" s="269">
        <v>56.5</v>
      </c>
      <c r="V148" s="311">
        <v>57</v>
      </c>
      <c r="W148" s="218">
        <v>56</v>
      </c>
      <c r="X148" s="269">
        <v>54.5</v>
      </c>
      <c r="Y148" s="269">
        <v>53.5</v>
      </c>
      <c r="Z148" s="219">
        <v>51.5</v>
      </c>
      <c r="AA148" s="331"/>
      <c r="AB148" s="200" t="s">
        <v>57</v>
      </c>
      <c r="AC148" s="200">
        <v>53.32</v>
      </c>
    </row>
    <row r="149" spans="1:30" ht="13.5" thickBot="1" x14ac:dyDescent="0.25">
      <c r="A149" s="268" t="s">
        <v>26</v>
      </c>
      <c r="B149" s="836"/>
      <c r="C149" s="216">
        <f t="shared" ref="C149:Y149" si="66">(C148-C133)</f>
        <v>1.5</v>
      </c>
      <c r="D149" s="217">
        <f t="shared" si="66"/>
        <v>1.5</v>
      </c>
      <c r="E149" s="217">
        <f t="shared" si="66"/>
        <v>1.5</v>
      </c>
      <c r="F149" s="217">
        <f t="shared" si="66"/>
        <v>1.5</v>
      </c>
      <c r="G149" s="322">
        <f t="shared" si="66"/>
        <v>1.5</v>
      </c>
      <c r="H149" s="374">
        <f t="shared" si="66"/>
        <v>2</v>
      </c>
      <c r="I149" s="217">
        <f t="shared" si="66"/>
        <v>1.5</v>
      </c>
      <c r="J149" s="217">
        <f t="shared" si="66"/>
        <v>1.5</v>
      </c>
      <c r="K149" s="217">
        <f t="shared" si="66"/>
        <v>1.5</v>
      </c>
      <c r="L149" s="332">
        <f t="shared" si="66"/>
        <v>1.5</v>
      </c>
      <c r="M149" s="216">
        <f t="shared" si="66"/>
        <v>2</v>
      </c>
      <c r="N149" s="217">
        <f t="shared" si="66"/>
        <v>1.5</v>
      </c>
      <c r="O149" s="217">
        <f t="shared" si="66"/>
        <v>1.5</v>
      </c>
      <c r="P149" s="322">
        <f t="shared" si="66"/>
        <v>1.5</v>
      </c>
      <c r="Q149" s="374">
        <f t="shared" si="66"/>
        <v>1.5</v>
      </c>
      <c r="R149" s="217">
        <f t="shared" si="66"/>
        <v>1.5</v>
      </c>
      <c r="S149" s="217">
        <f t="shared" si="66"/>
        <v>1.5</v>
      </c>
      <c r="T149" s="217">
        <f t="shared" si="66"/>
        <v>2</v>
      </c>
      <c r="U149" s="217">
        <f t="shared" si="66"/>
        <v>2</v>
      </c>
      <c r="V149" s="332">
        <f t="shared" si="66"/>
        <v>2</v>
      </c>
      <c r="W149" s="216">
        <f t="shared" si="66"/>
        <v>2</v>
      </c>
      <c r="X149" s="217">
        <f t="shared" si="66"/>
        <v>2</v>
      </c>
      <c r="Y149" s="217">
        <f t="shared" si="66"/>
        <v>2</v>
      </c>
      <c r="Z149" s="322">
        <f>(Z148-Z133)</f>
        <v>1.5</v>
      </c>
      <c r="AA149" s="333"/>
      <c r="AB149" s="200" t="s">
        <v>26</v>
      </c>
      <c r="AC149" s="200">
        <f>AC148-AC133</f>
        <v>1.9500000000000028</v>
      </c>
    </row>
    <row r="152" spans="1:30" ht="13.5" thickBot="1" x14ac:dyDescent="0.25"/>
    <row r="153" spans="1:30" ht="13.5" thickBot="1" x14ac:dyDescent="0.25">
      <c r="A153" s="230" t="s">
        <v>150</v>
      </c>
      <c r="B153" s="230"/>
      <c r="C153" s="934" t="s">
        <v>53</v>
      </c>
      <c r="D153" s="935"/>
      <c r="E153" s="935"/>
      <c r="F153" s="935"/>
      <c r="G153" s="935"/>
      <c r="H153" s="935"/>
      <c r="I153" s="935"/>
      <c r="J153" s="935"/>
      <c r="K153" s="935"/>
      <c r="L153" s="935"/>
      <c r="M153" s="934" t="s">
        <v>114</v>
      </c>
      <c r="N153" s="935"/>
      <c r="O153" s="935"/>
      <c r="P153" s="936"/>
      <c r="Q153" s="935" t="s">
        <v>63</v>
      </c>
      <c r="R153" s="935"/>
      <c r="S153" s="935"/>
      <c r="T153" s="935"/>
      <c r="U153" s="935"/>
      <c r="V153" s="935"/>
      <c r="W153" s="935"/>
      <c r="X153" s="935"/>
      <c r="Y153" s="935"/>
      <c r="Z153" s="936"/>
      <c r="AA153" s="932" t="s">
        <v>55</v>
      </c>
      <c r="AB153" s="200">
        <v>912</v>
      </c>
    </row>
    <row r="154" spans="1:30" x14ac:dyDescent="0.2">
      <c r="A154" s="231" t="s">
        <v>54</v>
      </c>
      <c r="B154" s="830"/>
      <c r="C154" s="356">
        <v>1</v>
      </c>
      <c r="D154" s="357">
        <v>2</v>
      </c>
      <c r="E154" s="357">
        <v>3</v>
      </c>
      <c r="F154" s="357">
        <v>4</v>
      </c>
      <c r="G154" s="362">
        <v>5</v>
      </c>
      <c r="H154" s="436">
        <v>6</v>
      </c>
      <c r="I154" s="357">
        <v>7</v>
      </c>
      <c r="J154" s="357">
        <v>8</v>
      </c>
      <c r="K154" s="357">
        <v>9</v>
      </c>
      <c r="L154" s="414">
        <v>10</v>
      </c>
      <c r="M154" s="356">
        <v>1</v>
      </c>
      <c r="N154" s="357">
        <v>2</v>
      </c>
      <c r="O154" s="357">
        <v>3</v>
      </c>
      <c r="P154" s="362">
        <v>4</v>
      </c>
      <c r="Q154" s="436">
        <v>1</v>
      </c>
      <c r="R154" s="357">
        <v>2</v>
      </c>
      <c r="S154" s="357">
        <v>3</v>
      </c>
      <c r="T154" s="357">
        <v>4</v>
      </c>
      <c r="U154" s="357">
        <v>5</v>
      </c>
      <c r="V154" s="414">
        <v>6</v>
      </c>
      <c r="W154" s="356">
        <v>7</v>
      </c>
      <c r="X154" s="357">
        <v>8</v>
      </c>
      <c r="Y154" s="357">
        <v>9</v>
      </c>
      <c r="Z154" s="362">
        <v>10</v>
      </c>
      <c r="AA154" s="971"/>
    </row>
    <row r="155" spans="1:30" ht="13.5" thickBot="1" x14ac:dyDescent="0.25">
      <c r="A155" s="231" t="s">
        <v>2</v>
      </c>
      <c r="B155" s="829"/>
      <c r="C155" s="443">
        <v>5</v>
      </c>
      <c r="D155" s="294">
        <v>4</v>
      </c>
      <c r="E155" s="234">
        <v>3</v>
      </c>
      <c r="F155" s="307">
        <v>2</v>
      </c>
      <c r="G155" s="435">
        <v>1</v>
      </c>
      <c r="H155" s="481">
        <v>1</v>
      </c>
      <c r="I155" s="307">
        <v>2</v>
      </c>
      <c r="J155" s="234">
        <v>3</v>
      </c>
      <c r="K155" s="294">
        <v>4</v>
      </c>
      <c r="L155" s="522">
        <v>5</v>
      </c>
      <c r="M155" s="233">
        <v>1</v>
      </c>
      <c r="N155" s="307">
        <v>2</v>
      </c>
      <c r="O155" s="234">
        <v>3</v>
      </c>
      <c r="P155" s="444">
        <v>4</v>
      </c>
      <c r="Q155" s="523">
        <v>5</v>
      </c>
      <c r="R155" s="294">
        <v>4</v>
      </c>
      <c r="S155" s="234">
        <v>3</v>
      </c>
      <c r="T155" s="234">
        <v>3</v>
      </c>
      <c r="U155" s="307">
        <v>2</v>
      </c>
      <c r="V155" s="524">
        <v>1</v>
      </c>
      <c r="W155" s="233">
        <v>1</v>
      </c>
      <c r="X155" s="307">
        <v>2</v>
      </c>
      <c r="Y155" s="234">
        <v>3</v>
      </c>
      <c r="Z155" s="444">
        <v>4</v>
      </c>
      <c r="AA155" s="972"/>
      <c r="AC155" s="313"/>
      <c r="AD155" s="313"/>
    </row>
    <row r="156" spans="1:30" x14ac:dyDescent="0.2">
      <c r="A156" s="236" t="s">
        <v>3</v>
      </c>
      <c r="B156" s="831"/>
      <c r="C156" s="237">
        <v>1170</v>
      </c>
      <c r="D156" s="238">
        <v>1170</v>
      </c>
      <c r="E156" s="238">
        <v>1170</v>
      </c>
      <c r="F156" s="238">
        <v>1170</v>
      </c>
      <c r="G156" s="239">
        <v>1170</v>
      </c>
      <c r="H156" s="430">
        <v>1170</v>
      </c>
      <c r="I156" s="238">
        <v>1170</v>
      </c>
      <c r="J156" s="238">
        <v>1170</v>
      </c>
      <c r="K156" s="238">
        <v>1170</v>
      </c>
      <c r="L156" s="308">
        <v>1170</v>
      </c>
      <c r="M156" s="237">
        <v>1170</v>
      </c>
      <c r="N156" s="238">
        <v>1170</v>
      </c>
      <c r="O156" s="238">
        <v>1170</v>
      </c>
      <c r="P156" s="239">
        <v>1170</v>
      </c>
      <c r="Q156" s="430">
        <v>1170</v>
      </c>
      <c r="R156" s="238">
        <v>1170</v>
      </c>
      <c r="S156" s="238">
        <v>1170</v>
      </c>
      <c r="T156" s="238">
        <v>1170</v>
      </c>
      <c r="U156" s="238">
        <v>1170</v>
      </c>
      <c r="V156" s="308">
        <v>1170</v>
      </c>
      <c r="W156" s="237">
        <v>1170</v>
      </c>
      <c r="X156" s="238">
        <v>1170</v>
      </c>
      <c r="Y156" s="238">
        <v>1170</v>
      </c>
      <c r="Z156" s="239">
        <v>1170</v>
      </c>
      <c r="AA156" s="440">
        <v>1170</v>
      </c>
      <c r="AB156" s="210"/>
      <c r="AC156" s="313"/>
      <c r="AD156" s="313"/>
    </row>
    <row r="157" spans="1:30" x14ac:dyDescent="0.2">
      <c r="A157" s="241" t="s">
        <v>6</v>
      </c>
      <c r="B157" s="832"/>
      <c r="C157" s="242">
        <v>1273</v>
      </c>
      <c r="D157" s="243">
        <v>1259</v>
      </c>
      <c r="E157" s="243">
        <v>1228</v>
      </c>
      <c r="F157" s="243">
        <v>1214</v>
      </c>
      <c r="G157" s="244">
        <v>1153</v>
      </c>
      <c r="H157" s="431">
        <v>1219</v>
      </c>
      <c r="I157" s="243">
        <v>1221</v>
      </c>
      <c r="J157" s="243">
        <v>1231</v>
      </c>
      <c r="K157" s="243">
        <v>1260</v>
      </c>
      <c r="L157" s="281">
        <v>1295</v>
      </c>
      <c r="M157" s="242">
        <v>1163</v>
      </c>
      <c r="N157" s="243">
        <v>1199</v>
      </c>
      <c r="O157" s="243">
        <v>1289</v>
      </c>
      <c r="P157" s="244">
        <v>1385</v>
      </c>
      <c r="Q157" s="431">
        <v>1276</v>
      </c>
      <c r="R157" s="243">
        <v>1241</v>
      </c>
      <c r="S157" s="243">
        <v>1181</v>
      </c>
      <c r="T157" s="243">
        <v>1210</v>
      </c>
      <c r="U157" s="243">
        <v>1175</v>
      </c>
      <c r="V157" s="281">
        <v>1151</v>
      </c>
      <c r="W157" s="242">
        <v>1122</v>
      </c>
      <c r="X157" s="243">
        <v>1181</v>
      </c>
      <c r="Y157" s="243">
        <v>1194</v>
      </c>
      <c r="Z157" s="244">
        <v>1235</v>
      </c>
      <c r="AA157" s="390">
        <v>1222</v>
      </c>
      <c r="AB157" s="228"/>
    </row>
    <row r="158" spans="1:30" x14ac:dyDescent="0.2">
      <c r="A158" s="231" t="s">
        <v>7</v>
      </c>
      <c r="B158" s="829"/>
      <c r="C158" s="245">
        <v>97.8</v>
      </c>
      <c r="D158" s="246">
        <v>100</v>
      </c>
      <c r="E158" s="246">
        <v>100</v>
      </c>
      <c r="F158" s="246">
        <v>100</v>
      </c>
      <c r="G158" s="247">
        <v>100</v>
      </c>
      <c r="H158" s="432">
        <v>96.8</v>
      </c>
      <c r="I158" s="246">
        <v>96.2</v>
      </c>
      <c r="J158" s="246">
        <v>98.1</v>
      </c>
      <c r="K158" s="246">
        <v>100</v>
      </c>
      <c r="L158" s="282">
        <v>100</v>
      </c>
      <c r="M158" s="245">
        <v>92.3</v>
      </c>
      <c r="N158" s="246">
        <v>94.4</v>
      </c>
      <c r="O158" s="246">
        <v>98.3</v>
      </c>
      <c r="P158" s="247">
        <v>95.5</v>
      </c>
      <c r="Q158" s="432">
        <v>92.6</v>
      </c>
      <c r="R158" s="246">
        <v>100</v>
      </c>
      <c r="S158" s="246">
        <v>100</v>
      </c>
      <c r="T158" s="246">
        <v>100</v>
      </c>
      <c r="U158" s="246">
        <v>100</v>
      </c>
      <c r="V158" s="282">
        <v>100</v>
      </c>
      <c r="W158" s="245">
        <v>100</v>
      </c>
      <c r="X158" s="246">
        <v>100</v>
      </c>
      <c r="Y158" s="246">
        <v>97.8</v>
      </c>
      <c r="Z158" s="247">
        <v>96.4</v>
      </c>
      <c r="AA158" s="441">
        <v>0.92200000000000004</v>
      </c>
      <c r="AB158" s="210"/>
      <c r="AC158" s="210"/>
      <c r="AD158" s="210"/>
    </row>
    <row r="159" spans="1:30" ht="13.5" thickBot="1" x14ac:dyDescent="0.25">
      <c r="A159" s="256" t="s">
        <v>8</v>
      </c>
      <c r="B159" s="833"/>
      <c r="C159" s="324">
        <v>4.4999999999999998E-2</v>
      </c>
      <c r="D159" s="325">
        <v>3.4000000000000002E-2</v>
      </c>
      <c r="E159" s="325">
        <v>3.3000000000000002E-2</v>
      </c>
      <c r="F159" s="325">
        <v>2.8000000000000001E-2</v>
      </c>
      <c r="G159" s="408">
        <v>4.7E-2</v>
      </c>
      <c r="H159" s="433">
        <v>4.9000000000000002E-2</v>
      </c>
      <c r="I159" s="325">
        <v>0.05</v>
      </c>
      <c r="J159" s="325">
        <v>4.4999999999999998E-2</v>
      </c>
      <c r="K159" s="325">
        <v>4.3999999999999997E-2</v>
      </c>
      <c r="L159" s="329">
        <v>3.5999999999999997E-2</v>
      </c>
      <c r="M159" s="324">
        <v>4.8000000000000001E-2</v>
      </c>
      <c r="N159" s="325">
        <v>5.0999999999999997E-2</v>
      </c>
      <c r="O159" s="325">
        <v>4.5999999999999999E-2</v>
      </c>
      <c r="P159" s="408">
        <v>6.2E-2</v>
      </c>
      <c r="Q159" s="433">
        <v>6.3E-2</v>
      </c>
      <c r="R159" s="325">
        <v>4.2000000000000003E-2</v>
      </c>
      <c r="S159" s="325">
        <v>3.7999999999999999E-2</v>
      </c>
      <c r="T159" s="325">
        <v>4.1000000000000002E-2</v>
      </c>
      <c r="U159" s="325">
        <v>3.6999999999999998E-2</v>
      </c>
      <c r="V159" s="329">
        <v>4.2000000000000003E-2</v>
      </c>
      <c r="W159" s="324">
        <v>4.5999999999999999E-2</v>
      </c>
      <c r="X159" s="325">
        <v>3.6999999999999998E-2</v>
      </c>
      <c r="Y159" s="325">
        <v>3.5999999999999997E-2</v>
      </c>
      <c r="Z159" s="408">
        <v>5.5E-2</v>
      </c>
      <c r="AA159" s="442">
        <v>6.2E-2</v>
      </c>
      <c r="AB159" s="210"/>
    </row>
    <row r="160" spans="1:30" x14ac:dyDescent="0.2">
      <c r="A160" s="483" t="s">
        <v>1</v>
      </c>
      <c r="B160" s="483"/>
      <c r="C160" s="327">
        <f>C157/C156*100-100</f>
        <v>8.8034188034187935</v>
      </c>
      <c r="D160" s="328">
        <f t="shared" ref="D160:F160" si="67">D157/D156*100-100</f>
        <v>7.6068376068376011</v>
      </c>
      <c r="E160" s="328">
        <f t="shared" si="67"/>
        <v>4.9572649572649681</v>
      </c>
      <c r="F160" s="328">
        <f t="shared" si="67"/>
        <v>3.7606837606837757</v>
      </c>
      <c r="G160" s="410">
        <f>G157/G156*100-100</f>
        <v>-1.4529914529914549</v>
      </c>
      <c r="H160" s="434">
        <f t="shared" ref="H160:O160" si="68">H157/H156*100-100</f>
        <v>4.1880341880341945</v>
      </c>
      <c r="I160" s="328">
        <f t="shared" si="68"/>
        <v>4.3589743589743648</v>
      </c>
      <c r="J160" s="328">
        <f t="shared" si="68"/>
        <v>5.2136752136752165</v>
      </c>
      <c r="K160" s="328">
        <f t="shared" si="68"/>
        <v>7.6923076923076934</v>
      </c>
      <c r="L160" s="330">
        <f t="shared" si="68"/>
        <v>10.683760683760696</v>
      </c>
      <c r="M160" s="327">
        <f t="shared" si="68"/>
        <v>-0.59829059829058906</v>
      </c>
      <c r="N160" s="328">
        <f t="shared" si="68"/>
        <v>2.4786324786324769</v>
      </c>
      <c r="O160" s="328">
        <f t="shared" si="68"/>
        <v>10.170940170940185</v>
      </c>
      <c r="P160" s="410">
        <f>P157/P156*100-100</f>
        <v>18.376068376068375</v>
      </c>
      <c r="Q160" s="434">
        <f t="shared" ref="Q160:AA160" si="69">Q157/Q156*100-100</f>
        <v>9.0598290598290561</v>
      </c>
      <c r="R160" s="328">
        <f t="shared" si="69"/>
        <v>6.0683760683760681</v>
      </c>
      <c r="S160" s="328">
        <f t="shared" si="69"/>
        <v>0.94017094017092973</v>
      </c>
      <c r="T160" s="328">
        <f t="shared" si="69"/>
        <v>3.4188034188034351</v>
      </c>
      <c r="U160" s="328">
        <f t="shared" si="69"/>
        <v>0.42735042735043294</v>
      </c>
      <c r="V160" s="330">
        <f t="shared" si="69"/>
        <v>-1.6239316239316253</v>
      </c>
      <c r="W160" s="327">
        <f t="shared" si="69"/>
        <v>-4.1025641025641022</v>
      </c>
      <c r="X160" s="328">
        <f t="shared" si="69"/>
        <v>0.94017094017092973</v>
      </c>
      <c r="Y160" s="328">
        <f t="shared" si="69"/>
        <v>2.051282051282044</v>
      </c>
      <c r="Z160" s="410">
        <f t="shared" si="69"/>
        <v>5.5555555555555571</v>
      </c>
      <c r="AA160" s="480">
        <f t="shared" si="69"/>
        <v>4.4444444444444571</v>
      </c>
      <c r="AB160" s="385"/>
      <c r="AC160" s="210"/>
      <c r="AD160" s="210"/>
    </row>
    <row r="161" spans="1:30" ht="13.5" thickBot="1" x14ac:dyDescent="0.25">
      <c r="A161" s="484" t="s">
        <v>27</v>
      </c>
      <c r="B161" s="484"/>
      <c r="C161" s="220">
        <f>C157-AB138192</f>
        <v>1273</v>
      </c>
      <c r="D161" s="221">
        <f t="shared" ref="D161:Z161" si="70">D157-D142</f>
        <v>121</v>
      </c>
      <c r="E161" s="221">
        <f t="shared" si="70"/>
        <v>107</v>
      </c>
      <c r="F161" s="221">
        <f t="shared" si="70"/>
        <v>113</v>
      </c>
      <c r="G161" s="226">
        <f t="shared" si="70"/>
        <v>68</v>
      </c>
      <c r="H161" s="520">
        <f t="shared" si="70"/>
        <v>146</v>
      </c>
      <c r="I161" s="221">
        <f t="shared" si="70"/>
        <v>111</v>
      </c>
      <c r="J161" s="221">
        <f t="shared" si="70"/>
        <v>104</v>
      </c>
      <c r="K161" s="221">
        <f t="shared" si="70"/>
        <v>93</v>
      </c>
      <c r="L161" s="323">
        <f t="shared" si="70"/>
        <v>101</v>
      </c>
      <c r="M161" s="220">
        <f t="shared" si="70"/>
        <v>107</v>
      </c>
      <c r="N161" s="221">
        <f t="shared" si="70"/>
        <v>103</v>
      </c>
      <c r="O161" s="221">
        <f t="shared" si="70"/>
        <v>123</v>
      </c>
      <c r="P161" s="226">
        <f t="shared" si="70"/>
        <v>131</v>
      </c>
      <c r="Q161" s="520">
        <f t="shared" si="70"/>
        <v>96</v>
      </c>
      <c r="R161" s="221">
        <f t="shared" si="70"/>
        <v>111</v>
      </c>
      <c r="S161" s="221">
        <f t="shared" si="70"/>
        <v>78</v>
      </c>
      <c r="T161" s="221">
        <f t="shared" si="70"/>
        <v>116</v>
      </c>
      <c r="U161" s="221">
        <f t="shared" si="70"/>
        <v>115</v>
      </c>
      <c r="V161" s="323">
        <f t="shared" si="70"/>
        <v>117</v>
      </c>
      <c r="W161" s="220">
        <f t="shared" si="70"/>
        <v>83</v>
      </c>
      <c r="X161" s="221">
        <f t="shared" si="70"/>
        <v>98</v>
      </c>
      <c r="Y161" s="221">
        <f t="shared" si="70"/>
        <v>94</v>
      </c>
      <c r="Z161" s="226">
        <f t="shared" si="70"/>
        <v>75</v>
      </c>
      <c r="AA161" s="370">
        <f>AA157-AA142</f>
        <v>105</v>
      </c>
      <c r="AB161" s="210"/>
    </row>
    <row r="162" spans="1:30" x14ac:dyDescent="0.2">
      <c r="A162" s="267" t="s">
        <v>51</v>
      </c>
      <c r="B162" s="835"/>
      <c r="C162" s="326">
        <v>624</v>
      </c>
      <c r="D162" s="310">
        <v>680</v>
      </c>
      <c r="E162" s="310">
        <v>675</v>
      </c>
      <c r="F162" s="310">
        <v>478</v>
      </c>
      <c r="G162" s="482">
        <v>367</v>
      </c>
      <c r="H162" s="521">
        <v>416</v>
      </c>
      <c r="I162" s="310">
        <v>703</v>
      </c>
      <c r="J162" s="310">
        <v>701</v>
      </c>
      <c r="K162" s="310">
        <v>419</v>
      </c>
      <c r="L162" s="340">
        <v>129</v>
      </c>
      <c r="M162" s="326">
        <v>347</v>
      </c>
      <c r="N162" s="310">
        <v>721</v>
      </c>
      <c r="O162" s="310">
        <v>752</v>
      </c>
      <c r="P162" s="482">
        <v>305</v>
      </c>
      <c r="Q162" s="521">
        <v>351</v>
      </c>
      <c r="R162" s="310">
        <v>612</v>
      </c>
      <c r="S162" s="310">
        <v>475</v>
      </c>
      <c r="T162" s="310">
        <v>477</v>
      </c>
      <c r="U162" s="310">
        <v>640</v>
      </c>
      <c r="V162" s="340">
        <v>393</v>
      </c>
      <c r="W162" s="326">
        <v>294</v>
      </c>
      <c r="X162" s="310">
        <v>627</v>
      </c>
      <c r="Y162" s="310">
        <v>624</v>
      </c>
      <c r="Z162" s="482">
        <v>379</v>
      </c>
      <c r="AA162" s="371">
        <f>SUM(C162:Z162)</f>
        <v>12189</v>
      </c>
      <c r="AB162" s="200" t="s">
        <v>56</v>
      </c>
      <c r="AC162" s="265">
        <f>AA147-AA162</f>
        <v>11</v>
      </c>
      <c r="AD162" s="266">
        <f>AC162/AA147</f>
        <v>9.0163934426229508E-4</v>
      </c>
    </row>
    <row r="163" spans="1:30" x14ac:dyDescent="0.2">
      <c r="A163" s="267" t="s">
        <v>28</v>
      </c>
      <c r="B163" s="835"/>
      <c r="C163" s="218">
        <v>56</v>
      </c>
      <c r="D163" s="269">
        <v>56</v>
      </c>
      <c r="E163" s="269">
        <v>57</v>
      </c>
      <c r="F163" s="269">
        <v>57.5</v>
      </c>
      <c r="G163" s="219">
        <v>59.5</v>
      </c>
      <c r="H163" s="373">
        <v>58</v>
      </c>
      <c r="I163" s="269">
        <v>56.5</v>
      </c>
      <c r="J163" s="269">
        <v>55.5</v>
      </c>
      <c r="K163" s="269">
        <v>54.5</v>
      </c>
      <c r="L163" s="311">
        <v>53</v>
      </c>
      <c r="M163" s="218">
        <v>60</v>
      </c>
      <c r="N163" s="269">
        <v>58.5</v>
      </c>
      <c r="O163" s="269">
        <v>57</v>
      </c>
      <c r="P163" s="219">
        <v>56</v>
      </c>
      <c r="Q163" s="373">
        <v>55.5</v>
      </c>
      <c r="R163" s="269">
        <v>55.5</v>
      </c>
      <c r="S163" s="269">
        <v>57.5</v>
      </c>
      <c r="T163" s="269">
        <v>57.5</v>
      </c>
      <c r="U163" s="269">
        <v>58.5</v>
      </c>
      <c r="V163" s="311">
        <v>59</v>
      </c>
      <c r="W163" s="218">
        <v>58.5</v>
      </c>
      <c r="X163" s="269">
        <v>57</v>
      </c>
      <c r="Y163" s="269">
        <v>55.5</v>
      </c>
      <c r="Z163" s="219">
        <v>53.5</v>
      </c>
      <c r="AA163" s="331"/>
      <c r="AB163" s="200" t="s">
        <v>57</v>
      </c>
      <c r="AC163" s="200">
        <v>54.98</v>
      </c>
    </row>
    <row r="164" spans="1:30" ht="13.5" thickBot="1" x14ac:dyDescent="0.25">
      <c r="A164" s="268" t="s">
        <v>26</v>
      </c>
      <c r="B164" s="836"/>
      <c r="C164" s="216">
        <f t="shared" ref="C164:Y164" si="71">(C163-C148)</f>
        <v>2</v>
      </c>
      <c r="D164" s="217">
        <f t="shared" si="71"/>
        <v>1.5</v>
      </c>
      <c r="E164" s="217">
        <f t="shared" si="71"/>
        <v>2</v>
      </c>
      <c r="F164" s="217">
        <f t="shared" si="71"/>
        <v>1.5</v>
      </c>
      <c r="G164" s="322">
        <f t="shared" si="71"/>
        <v>2.5</v>
      </c>
      <c r="H164" s="374">
        <f t="shared" si="71"/>
        <v>1.5</v>
      </c>
      <c r="I164" s="217">
        <f t="shared" si="71"/>
        <v>1.5</v>
      </c>
      <c r="J164" s="217">
        <f t="shared" si="71"/>
        <v>2</v>
      </c>
      <c r="K164" s="217">
        <f t="shared" si="71"/>
        <v>2</v>
      </c>
      <c r="L164" s="332">
        <f t="shared" si="71"/>
        <v>2</v>
      </c>
      <c r="M164" s="216">
        <f t="shared" si="71"/>
        <v>2</v>
      </c>
      <c r="N164" s="217">
        <f t="shared" si="71"/>
        <v>2</v>
      </c>
      <c r="O164" s="217">
        <f t="shared" si="71"/>
        <v>1.5</v>
      </c>
      <c r="P164" s="322">
        <f t="shared" si="71"/>
        <v>1.5</v>
      </c>
      <c r="Q164" s="374">
        <f t="shared" si="71"/>
        <v>2</v>
      </c>
      <c r="R164" s="217">
        <f t="shared" si="71"/>
        <v>1.5</v>
      </c>
      <c r="S164" s="217">
        <f t="shared" si="71"/>
        <v>2.5</v>
      </c>
      <c r="T164" s="217">
        <f t="shared" si="71"/>
        <v>2</v>
      </c>
      <c r="U164" s="217">
        <f t="shared" si="71"/>
        <v>2</v>
      </c>
      <c r="V164" s="332">
        <f t="shared" si="71"/>
        <v>2</v>
      </c>
      <c r="W164" s="216">
        <f t="shared" si="71"/>
        <v>2.5</v>
      </c>
      <c r="X164" s="217">
        <f t="shared" si="71"/>
        <v>2.5</v>
      </c>
      <c r="Y164" s="217">
        <f t="shared" si="71"/>
        <v>2</v>
      </c>
      <c r="Z164" s="322">
        <f>(Z163-Z148)</f>
        <v>2</v>
      </c>
      <c r="AA164" s="333"/>
      <c r="AB164" s="200" t="s">
        <v>26</v>
      </c>
      <c r="AC164" s="200">
        <f>AC163-AC148</f>
        <v>1.6599999999999966</v>
      </c>
    </row>
    <row r="166" spans="1:30" ht="13.5" thickBot="1" x14ac:dyDescent="0.25"/>
    <row r="167" spans="1:30" ht="13.5" thickBot="1" x14ac:dyDescent="0.25">
      <c r="A167" s="230" t="s">
        <v>151</v>
      </c>
      <c r="B167" s="230"/>
      <c r="C167" s="934" t="s">
        <v>53</v>
      </c>
      <c r="D167" s="935"/>
      <c r="E167" s="935"/>
      <c r="F167" s="935"/>
      <c r="G167" s="935"/>
      <c r="H167" s="935"/>
      <c r="I167" s="935"/>
      <c r="J167" s="935"/>
      <c r="K167" s="935"/>
      <c r="L167" s="935"/>
      <c r="M167" s="934" t="s">
        <v>114</v>
      </c>
      <c r="N167" s="935"/>
      <c r="O167" s="935"/>
      <c r="P167" s="936"/>
      <c r="Q167" s="935" t="s">
        <v>63</v>
      </c>
      <c r="R167" s="935"/>
      <c r="S167" s="935"/>
      <c r="T167" s="935"/>
      <c r="U167" s="935"/>
      <c r="V167" s="935"/>
      <c r="W167" s="935"/>
      <c r="X167" s="935"/>
      <c r="Y167" s="935"/>
      <c r="Z167" s="936"/>
      <c r="AA167" s="932" t="s">
        <v>55</v>
      </c>
      <c r="AB167" s="200">
        <v>924</v>
      </c>
    </row>
    <row r="168" spans="1:30" x14ac:dyDescent="0.2">
      <c r="A168" s="231" t="s">
        <v>54</v>
      </c>
      <c r="B168" s="830"/>
      <c r="C168" s="356">
        <v>1</v>
      </c>
      <c r="D168" s="357">
        <v>2</v>
      </c>
      <c r="E168" s="357">
        <v>3</v>
      </c>
      <c r="F168" s="357">
        <v>4</v>
      </c>
      <c r="G168" s="362">
        <v>5</v>
      </c>
      <c r="H168" s="436">
        <v>6</v>
      </c>
      <c r="I168" s="357">
        <v>7</v>
      </c>
      <c r="J168" s="357">
        <v>8</v>
      </c>
      <c r="K168" s="357">
        <v>9</v>
      </c>
      <c r="L168" s="414">
        <v>10</v>
      </c>
      <c r="M168" s="356">
        <v>1</v>
      </c>
      <c r="N168" s="357">
        <v>2</v>
      </c>
      <c r="O168" s="357">
        <v>3</v>
      </c>
      <c r="P168" s="362">
        <v>4</v>
      </c>
      <c r="Q168" s="436">
        <v>1</v>
      </c>
      <c r="R168" s="357">
        <v>2</v>
      </c>
      <c r="S168" s="357">
        <v>3</v>
      </c>
      <c r="T168" s="357">
        <v>4</v>
      </c>
      <c r="U168" s="357">
        <v>5</v>
      </c>
      <c r="V168" s="414">
        <v>6</v>
      </c>
      <c r="W168" s="356">
        <v>7</v>
      </c>
      <c r="X168" s="357">
        <v>8</v>
      </c>
      <c r="Y168" s="357">
        <v>9</v>
      </c>
      <c r="Z168" s="362">
        <v>10</v>
      </c>
      <c r="AA168" s="971"/>
    </row>
    <row r="169" spans="1:30" ht="13.5" thickBot="1" x14ac:dyDescent="0.25">
      <c r="A169" s="231" t="s">
        <v>2</v>
      </c>
      <c r="B169" s="829"/>
      <c r="C169" s="443">
        <v>5</v>
      </c>
      <c r="D169" s="294">
        <v>4</v>
      </c>
      <c r="E169" s="234">
        <v>3</v>
      </c>
      <c r="F169" s="307">
        <v>2</v>
      </c>
      <c r="G169" s="435">
        <v>1</v>
      </c>
      <c r="H169" s="481">
        <v>1</v>
      </c>
      <c r="I169" s="307">
        <v>2</v>
      </c>
      <c r="J169" s="234">
        <v>3</v>
      </c>
      <c r="K169" s="294">
        <v>4</v>
      </c>
      <c r="L169" s="522">
        <v>5</v>
      </c>
      <c r="M169" s="233">
        <v>1</v>
      </c>
      <c r="N169" s="307">
        <v>2</v>
      </c>
      <c r="O169" s="234">
        <v>3</v>
      </c>
      <c r="P169" s="444">
        <v>4</v>
      </c>
      <c r="Q169" s="523">
        <v>5</v>
      </c>
      <c r="R169" s="294">
        <v>4</v>
      </c>
      <c r="S169" s="234">
        <v>3</v>
      </c>
      <c r="T169" s="234">
        <v>3</v>
      </c>
      <c r="U169" s="307">
        <v>2</v>
      </c>
      <c r="V169" s="524">
        <v>1</v>
      </c>
      <c r="W169" s="233">
        <v>1</v>
      </c>
      <c r="X169" s="307">
        <v>2</v>
      </c>
      <c r="Y169" s="234">
        <v>3</v>
      </c>
      <c r="Z169" s="444">
        <v>4</v>
      </c>
      <c r="AA169" s="972"/>
      <c r="AC169" s="313"/>
      <c r="AD169" s="313"/>
    </row>
    <row r="170" spans="1:30" x14ac:dyDescent="0.2">
      <c r="A170" s="236" t="s">
        <v>3</v>
      </c>
      <c r="B170" s="831"/>
      <c r="C170" s="237">
        <v>1270</v>
      </c>
      <c r="D170" s="238">
        <v>1270</v>
      </c>
      <c r="E170" s="238">
        <v>1270</v>
      </c>
      <c r="F170" s="238">
        <v>1270</v>
      </c>
      <c r="G170" s="239">
        <v>1270</v>
      </c>
      <c r="H170" s="430">
        <v>1270</v>
      </c>
      <c r="I170" s="238">
        <v>1270</v>
      </c>
      <c r="J170" s="238">
        <v>1270</v>
      </c>
      <c r="K170" s="238">
        <v>1270</v>
      </c>
      <c r="L170" s="308">
        <v>1270</v>
      </c>
      <c r="M170" s="237">
        <v>1270</v>
      </c>
      <c r="N170" s="238">
        <v>1270</v>
      </c>
      <c r="O170" s="238">
        <v>1270</v>
      </c>
      <c r="P170" s="239">
        <v>1270</v>
      </c>
      <c r="Q170" s="430">
        <v>1270</v>
      </c>
      <c r="R170" s="238">
        <v>1270</v>
      </c>
      <c r="S170" s="238">
        <v>1270</v>
      </c>
      <c r="T170" s="238">
        <v>1270</v>
      </c>
      <c r="U170" s="238">
        <v>1270</v>
      </c>
      <c r="V170" s="308">
        <v>1270</v>
      </c>
      <c r="W170" s="237">
        <v>1270</v>
      </c>
      <c r="X170" s="238">
        <v>1270</v>
      </c>
      <c r="Y170" s="238">
        <v>1270</v>
      </c>
      <c r="Z170" s="239">
        <v>1270</v>
      </c>
      <c r="AA170" s="440">
        <v>1270</v>
      </c>
      <c r="AB170" s="210"/>
      <c r="AC170" s="313"/>
      <c r="AD170" s="313"/>
    </row>
    <row r="171" spans="1:30" x14ac:dyDescent="0.2">
      <c r="A171" s="241" t="s">
        <v>6</v>
      </c>
      <c r="B171" s="832"/>
      <c r="C171" s="242">
        <v>1364</v>
      </c>
      <c r="D171" s="243">
        <v>1325</v>
      </c>
      <c r="E171" s="243">
        <v>1332</v>
      </c>
      <c r="F171" s="243">
        <v>1306</v>
      </c>
      <c r="G171" s="244">
        <v>1288</v>
      </c>
      <c r="H171" s="431">
        <v>1308</v>
      </c>
      <c r="I171" s="243">
        <v>1291</v>
      </c>
      <c r="J171" s="243">
        <v>1307</v>
      </c>
      <c r="K171" s="243">
        <v>1342</v>
      </c>
      <c r="L171" s="281">
        <v>1369</v>
      </c>
      <c r="M171" s="242">
        <v>1304</v>
      </c>
      <c r="N171" s="243">
        <v>1298</v>
      </c>
      <c r="O171" s="243">
        <v>1381</v>
      </c>
      <c r="P171" s="244">
        <v>1421</v>
      </c>
      <c r="Q171" s="431">
        <v>1361</v>
      </c>
      <c r="R171" s="243">
        <v>1303</v>
      </c>
      <c r="S171" s="243">
        <v>1282</v>
      </c>
      <c r="T171" s="243">
        <v>1302</v>
      </c>
      <c r="U171" s="243">
        <v>1284</v>
      </c>
      <c r="V171" s="281">
        <v>1256</v>
      </c>
      <c r="W171" s="242">
        <v>1273</v>
      </c>
      <c r="X171" s="243">
        <v>1257</v>
      </c>
      <c r="Y171" s="243">
        <v>1289</v>
      </c>
      <c r="Z171" s="244">
        <v>1345</v>
      </c>
      <c r="AA171" s="390">
        <v>1314</v>
      </c>
      <c r="AB171" s="228"/>
    </row>
    <row r="172" spans="1:30" x14ac:dyDescent="0.2">
      <c r="A172" s="231" t="s">
        <v>7</v>
      </c>
      <c r="B172" s="829"/>
      <c r="C172" s="245">
        <v>93.5</v>
      </c>
      <c r="D172" s="246">
        <v>96.1</v>
      </c>
      <c r="E172" s="246">
        <v>96.1</v>
      </c>
      <c r="F172" s="246">
        <v>97.4</v>
      </c>
      <c r="G172" s="247">
        <v>93.1</v>
      </c>
      <c r="H172" s="432">
        <v>96.8</v>
      </c>
      <c r="I172" s="246">
        <v>94.2</v>
      </c>
      <c r="J172" s="246">
        <v>90.4</v>
      </c>
      <c r="K172" s="246">
        <v>96.8</v>
      </c>
      <c r="L172" s="282">
        <v>100</v>
      </c>
      <c r="M172" s="245">
        <v>92.3</v>
      </c>
      <c r="N172" s="246">
        <v>98.1</v>
      </c>
      <c r="O172" s="246">
        <v>98.2</v>
      </c>
      <c r="P172" s="247">
        <v>87</v>
      </c>
      <c r="Q172" s="432">
        <v>88.9</v>
      </c>
      <c r="R172" s="246">
        <v>98</v>
      </c>
      <c r="S172" s="246">
        <v>97.4</v>
      </c>
      <c r="T172" s="246">
        <v>100</v>
      </c>
      <c r="U172" s="246">
        <v>100</v>
      </c>
      <c r="V172" s="282">
        <v>86.2</v>
      </c>
      <c r="W172" s="245">
        <v>90.9</v>
      </c>
      <c r="X172" s="246">
        <v>100</v>
      </c>
      <c r="Y172" s="246">
        <v>97.9</v>
      </c>
      <c r="Z172" s="247">
        <v>89.3</v>
      </c>
      <c r="AA172" s="441">
        <v>0.93100000000000005</v>
      </c>
      <c r="AB172" s="210"/>
      <c r="AC172" s="210"/>
      <c r="AD172" s="210"/>
    </row>
    <row r="173" spans="1:30" ht="13.5" thickBot="1" x14ac:dyDescent="0.25">
      <c r="A173" s="256" t="s">
        <v>8</v>
      </c>
      <c r="B173" s="833"/>
      <c r="C173" s="324">
        <v>5.2999999999999999E-2</v>
      </c>
      <c r="D173" s="325">
        <v>4.3999999999999997E-2</v>
      </c>
      <c r="E173" s="325">
        <v>0.05</v>
      </c>
      <c r="F173" s="325">
        <v>4.5999999999999999E-2</v>
      </c>
      <c r="G173" s="408">
        <v>5.8999999999999997E-2</v>
      </c>
      <c r="H173" s="433">
        <v>4.9000000000000002E-2</v>
      </c>
      <c r="I173" s="325">
        <v>5.6000000000000001E-2</v>
      </c>
      <c r="J173" s="325">
        <v>5.8000000000000003E-2</v>
      </c>
      <c r="K173" s="325">
        <v>5.8000000000000003E-2</v>
      </c>
      <c r="L173" s="329">
        <v>4.3999999999999997E-2</v>
      </c>
      <c r="M173" s="324">
        <v>5.6000000000000001E-2</v>
      </c>
      <c r="N173" s="325">
        <v>4.3999999999999997E-2</v>
      </c>
      <c r="O173" s="325">
        <v>4.3999999999999997E-2</v>
      </c>
      <c r="P173" s="408">
        <v>7.1999999999999995E-2</v>
      </c>
      <c r="Q173" s="433">
        <v>5.8000000000000003E-2</v>
      </c>
      <c r="R173" s="325">
        <v>5.2999999999999999E-2</v>
      </c>
      <c r="S173" s="325">
        <v>4.5999999999999999E-2</v>
      </c>
      <c r="T173" s="325">
        <v>4.3999999999999997E-2</v>
      </c>
      <c r="U173" s="325">
        <v>4.2999999999999997E-2</v>
      </c>
      <c r="V173" s="329">
        <v>5.3999999999999999E-2</v>
      </c>
      <c r="W173" s="324">
        <v>5.2999999999999999E-2</v>
      </c>
      <c r="X173" s="325">
        <v>4.2000000000000003E-2</v>
      </c>
      <c r="Y173" s="325">
        <v>4.2999999999999997E-2</v>
      </c>
      <c r="Z173" s="408">
        <v>5.8000000000000003E-2</v>
      </c>
      <c r="AA173" s="442">
        <v>5.8000000000000003E-2</v>
      </c>
      <c r="AB173" s="210"/>
    </row>
    <row r="174" spans="1:30" x14ac:dyDescent="0.2">
      <c r="A174" s="483" t="s">
        <v>1</v>
      </c>
      <c r="B174" s="483"/>
      <c r="C174" s="327">
        <f>C171/C170*100-100</f>
        <v>7.4015748031496003</v>
      </c>
      <c r="D174" s="328">
        <f t="shared" ref="D174:F174" si="72">D171/D170*100-100</f>
        <v>4.3307086614173187</v>
      </c>
      <c r="E174" s="328">
        <f t="shared" si="72"/>
        <v>4.881889763779526</v>
      </c>
      <c r="F174" s="328">
        <f t="shared" si="72"/>
        <v>2.8346456692913478</v>
      </c>
      <c r="G174" s="410">
        <f>G171/G170*100-100</f>
        <v>1.4173228346456597</v>
      </c>
      <c r="H174" s="434">
        <f t="shared" ref="H174:O174" si="73">H171/H170*100-100</f>
        <v>2.9921259842519561</v>
      </c>
      <c r="I174" s="328">
        <f t="shared" si="73"/>
        <v>1.6535433070866219</v>
      </c>
      <c r="J174" s="328">
        <f t="shared" si="73"/>
        <v>2.913385826771659</v>
      </c>
      <c r="K174" s="328">
        <f t="shared" si="73"/>
        <v>5.6692913385826671</v>
      </c>
      <c r="L174" s="330">
        <f t="shared" si="73"/>
        <v>7.7952755905511708</v>
      </c>
      <c r="M174" s="327">
        <f t="shared" si="73"/>
        <v>2.677165354330711</v>
      </c>
      <c r="N174" s="328">
        <f t="shared" si="73"/>
        <v>2.204724409448815</v>
      </c>
      <c r="O174" s="328">
        <f t="shared" si="73"/>
        <v>8.7401574803149629</v>
      </c>
      <c r="P174" s="410">
        <f>P171/P170*100-100</f>
        <v>11.889763779527556</v>
      </c>
      <c r="Q174" s="434">
        <f t="shared" ref="Q174:AA174" si="74">Q171/Q170*100-100</f>
        <v>7.1653543307086665</v>
      </c>
      <c r="R174" s="328">
        <f t="shared" si="74"/>
        <v>2.5984251968503855</v>
      </c>
      <c r="S174" s="328">
        <f t="shared" si="74"/>
        <v>0.94488188976377785</v>
      </c>
      <c r="T174" s="328">
        <f t="shared" si="74"/>
        <v>2.5196850393700743</v>
      </c>
      <c r="U174" s="328">
        <f t="shared" si="74"/>
        <v>1.1023622047244146</v>
      </c>
      <c r="V174" s="330">
        <f t="shared" si="74"/>
        <v>-1.1023622047244004</v>
      </c>
      <c r="W174" s="327">
        <f t="shared" si="74"/>
        <v>0.2362204724409338</v>
      </c>
      <c r="X174" s="328">
        <f t="shared" si="74"/>
        <v>-1.0236220472441033</v>
      </c>
      <c r="Y174" s="328">
        <f t="shared" si="74"/>
        <v>1.4960629921259851</v>
      </c>
      <c r="Z174" s="410">
        <f t="shared" si="74"/>
        <v>5.9055118110236151</v>
      </c>
      <c r="AA174" s="480">
        <f t="shared" si="74"/>
        <v>3.4645669291338663</v>
      </c>
      <c r="AB174" s="385"/>
      <c r="AC174" s="210"/>
      <c r="AD174" s="210"/>
    </row>
    <row r="175" spans="1:30" ht="13.5" thickBot="1" x14ac:dyDescent="0.25">
      <c r="A175" s="484" t="s">
        <v>27</v>
      </c>
      <c r="B175" s="484"/>
      <c r="C175" s="220">
        <f t="shared" ref="C175:AA175" si="75">C171-C157</f>
        <v>91</v>
      </c>
      <c r="D175" s="221">
        <f t="shared" si="75"/>
        <v>66</v>
      </c>
      <c r="E175" s="221">
        <f t="shared" si="75"/>
        <v>104</v>
      </c>
      <c r="F175" s="221">
        <f t="shared" si="75"/>
        <v>92</v>
      </c>
      <c r="G175" s="226">
        <f t="shared" si="75"/>
        <v>135</v>
      </c>
      <c r="H175" s="520">
        <f t="shared" si="75"/>
        <v>89</v>
      </c>
      <c r="I175" s="221">
        <f t="shared" si="75"/>
        <v>70</v>
      </c>
      <c r="J175" s="221">
        <f t="shared" si="75"/>
        <v>76</v>
      </c>
      <c r="K175" s="221">
        <f t="shared" si="75"/>
        <v>82</v>
      </c>
      <c r="L175" s="323">
        <f t="shared" si="75"/>
        <v>74</v>
      </c>
      <c r="M175" s="220">
        <f t="shared" si="75"/>
        <v>141</v>
      </c>
      <c r="N175" s="221">
        <f t="shared" si="75"/>
        <v>99</v>
      </c>
      <c r="O175" s="221">
        <f t="shared" si="75"/>
        <v>92</v>
      </c>
      <c r="P175" s="226">
        <f t="shared" si="75"/>
        <v>36</v>
      </c>
      <c r="Q175" s="520">
        <f t="shared" si="75"/>
        <v>85</v>
      </c>
      <c r="R175" s="221">
        <f t="shared" si="75"/>
        <v>62</v>
      </c>
      <c r="S175" s="221">
        <f t="shared" si="75"/>
        <v>101</v>
      </c>
      <c r="T175" s="221">
        <f t="shared" si="75"/>
        <v>92</v>
      </c>
      <c r="U175" s="221">
        <f t="shared" si="75"/>
        <v>109</v>
      </c>
      <c r="V175" s="323">
        <f t="shared" si="75"/>
        <v>105</v>
      </c>
      <c r="W175" s="220">
        <f t="shared" si="75"/>
        <v>151</v>
      </c>
      <c r="X175" s="221">
        <f t="shared" si="75"/>
        <v>76</v>
      </c>
      <c r="Y175" s="221">
        <f t="shared" si="75"/>
        <v>95</v>
      </c>
      <c r="Z175" s="226">
        <f t="shared" si="75"/>
        <v>110</v>
      </c>
      <c r="AA175" s="370">
        <f t="shared" si="75"/>
        <v>92</v>
      </c>
      <c r="AB175" s="210"/>
    </row>
    <row r="176" spans="1:30" x14ac:dyDescent="0.2">
      <c r="A176" s="267" t="s">
        <v>51</v>
      </c>
      <c r="B176" s="835"/>
      <c r="C176" s="326">
        <v>624</v>
      </c>
      <c r="D176" s="310">
        <v>680</v>
      </c>
      <c r="E176" s="310">
        <v>675</v>
      </c>
      <c r="F176" s="310">
        <v>478</v>
      </c>
      <c r="G176" s="482">
        <v>367</v>
      </c>
      <c r="H176" s="521">
        <v>414</v>
      </c>
      <c r="I176" s="310">
        <v>703</v>
      </c>
      <c r="J176" s="310">
        <v>701</v>
      </c>
      <c r="K176" s="310">
        <v>419</v>
      </c>
      <c r="L176" s="340">
        <v>129</v>
      </c>
      <c r="M176" s="326">
        <v>343</v>
      </c>
      <c r="N176" s="310">
        <v>720</v>
      </c>
      <c r="O176" s="310">
        <v>751</v>
      </c>
      <c r="P176" s="482">
        <v>304</v>
      </c>
      <c r="Q176" s="521">
        <v>351</v>
      </c>
      <c r="R176" s="310">
        <v>612</v>
      </c>
      <c r="S176" s="310">
        <v>475</v>
      </c>
      <c r="T176" s="310">
        <v>476</v>
      </c>
      <c r="U176" s="310">
        <v>640</v>
      </c>
      <c r="V176" s="340">
        <v>393</v>
      </c>
      <c r="W176" s="326">
        <v>293</v>
      </c>
      <c r="X176" s="310">
        <v>627</v>
      </c>
      <c r="Y176" s="310">
        <v>624</v>
      </c>
      <c r="Z176" s="482">
        <v>379</v>
      </c>
      <c r="AA176" s="371">
        <f>SUM(C176:Z176)</f>
        <v>12178</v>
      </c>
      <c r="AB176" s="200" t="s">
        <v>56</v>
      </c>
      <c r="AC176" s="265">
        <f>AA162-AA176</f>
        <v>11</v>
      </c>
      <c r="AD176" s="266">
        <f>AC176/AA162</f>
        <v>9.0245303142177371E-4</v>
      </c>
    </row>
    <row r="177" spans="1:30" x14ac:dyDescent="0.2">
      <c r="A177" s="267" t="s">
        <v>28</v>
      </c>
      <c r="B177" s="835"/>
      <c r="C177" s="218">
        <v>59</v>
      </c>
      <c r="D177" s="269">
        <v>59</v>
      </c>
      <c r="E177" s="269">
        <v>60</v>
      </c>
      <c r="F177" s="269">
        <v>60.5</v>
      </c>
      <c r="G177" s="219">
        <v>63</v>
      </c>
      <c r="H177" s="373">
        <v>61.5</v>
      </c>
      <c r="I177" s="269">
        <v>60</v>
      </c>
      <c r="J177" s="269">
        <v>59</v>
      </c>
      <c r="K177" s="269">
        <v>57.5</v>
      </c>
      <c r="L177" s="311">
        <v>56</v>
      </c>
      <c r="M177" s="218">
        <v>63</v>
      </c>
      <c r="N177" s="269">
        <v>62</v>
      </c>
      <c r="O177" s="269">
        <v>60</v>
      </c>
      <c r="P177" s="219">
        <v>59</v>
      </c>
      <c r="Q177" s="373">
        <v>58.5</v>
      </c>
      <c r="R177" s="269">
        <v>59</v>
      </c>
      <c r="S177" s="269">
        <v>61</v>
      </c>
      <c r="T177" s="269">
        <v>60.5</v>
      </c>
      <c r="U177" s="269">
        <v>62</v>
      </c>
      <c r="V177" s="311">
        <v>62.5</v>
      </c>
      <c r="W177" s="218">
        <v>61.5</v>
      </c>
      <c r="X177" s="269">
        <v>60.5</v>
      </c>
      <c r="Y177" s="269">
        <v>59</v>
      </c>
      <c r="Z177" s="219">
        <v>56.5</v>
      </c>
      <c r="AA177" s="331"/>
      <c r="AB177" s="200" t="s">
        <v>57</v>
      </c>
      <c r="AC177" s="200">
        <v>56.89</v>
      </c>
    </row>
    <row r="178" spans="1:30" ht="13.5" thickBot="1" x14ac:dyDescent="0.25">
      <c r="A178" s="268" t="s">
        <v>26</v>
      </c>
      <c r="B178" s="836"/>
      <c r="C178" s="216">
        <f t="shared" ref="C178:Z178" si="76">(C177-C163)</f>
        <v>3</v>
      </c>
      <c r="D178" s="217">
        <f t="shared" si="76"/>
        <v>3</v>
      </c>
      <c r="E178" s="217">
        <f t="shared" si="76"/>
        <v>3</v>
      </c>
      <c r="F178" s="217">
        <f t="shared" si="76"/>
        <v>3</v>
      </c>
      <c r="G178" s="322">
        <f t="shared" si="76"/>
        <v>3.5</v>
      </c>
      <c r="H178" s="374">
        <f t="shared" si="76"/>
        <v>3.5</v>
      </c>
      <c r="I178" s="217">
        <f t="shared" si="76"/>
        <v>3.5</v>
      </c>
      <c r="J178" s="217">
        <f t="shared" si="76"/>
        <v>3.5</v>
      </c>
      <c r="K178" s="217">
        <f t="shared" si="76"/>
        <v>3</v>
      </c>
      <c r="L178" s="332">
        <f t="shared" si="76"/>
        <v>3</v>
      </c>
      <c r="M178" s="216">
        <f t="shared" si="76"/>
        <v>3</v>
      </c>
      <c r="N178" s="217">
        <f t="shared" si="76"/>
        <v>3.5</v>
      </c>
      <c r="O178" s="217">
        <f t="shared" si="76"/>
        <v>3</v>
      </c>
      <c r="P178" s="322">
        <f t="shared" si="76"/>
        <v>3</v>
      </c>
      <c r="Q178" s="374">
        <f t="shared" si="76"/>
        <v>3</v>
      </c>
      <c r="R178" s="217">
        <f t="shared" si="76"/>
        <v>3.5</v>
      </c>
      <c r="S178" s="217">
        <f t="shared" si="76"/>
        <v>3.5</v>
      </c>
      <c r="T178" s="217">
        <f t="shared" si="76"/>
        <v>3</v>
      </c>
      <c r="U178" s="217">
        <f t="shared" si="76"/>
        <v>3.5</v>
      </c>
      <c r="V178" s="332">
        <f t="shared" si="76"/>
        <v>3.5</v>
      </c>
      <c r="W178" s="216">
        <f t="shared" si="76"/>
        <v>3</v>
      </c>
      <c r="X178" s="217">
        <f t="shared" si="76"/>
        <v>3.5</v>
      </c>
      <c r="Y178" s="217">
        <f t="shared" si="76"/>
        <v>3.5</v>
      </c>
      <c r="Z178" s="322">
        <f t="shared" si="76"/>
        <v>3</v>
      </c>
      <c r="AA178" s="333"/>
      <c r="AB178" s="200" t="s">
        <v>26</v>
      </c>
      <c r="AC178" s="200">
        <f>AC177-AC163</f>
        <v>1.9100000000000037</v>
      </c>
    </row>
    <row r="180" spans="1:30" ht="13.5" thickBot="1" x14ac:dyDescent="0.25"/>
    <row r="181" spans="1:30" ht="13.5" thickBot="1" x14ac:dyDescent="0.25">
      <c r="A181" s="230" t="s">
        <v>152</v>
      </c>
      <c r="B181" s="230"/>
      <c r="C181" s="934" t="s">
        <v>53</v>
      </c>
      <c r="D181" s="935"/>
      <c r="E181" s="935"/>
      <c r="F181" s="935"/>
      <c r="G181" s="935"/>
      <c r="H181" s="935"/>
      <c r="I181" s="935"/>
      <c r="J181" s="935"/>
      <c r="K181" s="935"/>
      <c r="L181" s="935"/>
      <c r="M181" s="934" t="s">
        <v>114</v>
      </c>
      <c r="N181" s="935"/>
      <c r="O181" s="935"/>
      <c r="P181" s="936"/>
      <c r="Q181" s="935" t="s">
        <v>63</v>
      </c>
      <c r="R181" s="935"/>
      <c r="S181" s="935"/>
      <c r="T181" s="935"/>
      <c r="U181" s="935"/>
      <c r="V181" s="935"/>
      <c r="W181" s="935"/>
      <c r="X181" s="935"/>
      <c r="Y181" s="935"/>
      <c r="Z181" s="936"/>
      <c r="AA181" s="932" t="s">
        <v>55</v>
      </c>
      <c r="AB181" s="200">
        <v>916</v>
      </c>
    </row>
    <row r="182" spans="1:30" x14ac:dyDescent="0.2">
      <c r="A182" s="231" t="s">
        <v>54</v>
      </c>
      <c r="B182" s="830"/>
      <c r="C182" s="356">
        <v>1</v>
      </c>
      <c r="D182" s="357">
        <v>2</v>
      </c>
      <c r="E182" s="357">
        <v>3</v>
      </c>
      <c r="F182" s="357">
        <v>4</v>
      </c>
      <c r="G182" s="362">
        <v>5</v>
      </c>
      <c r="H182" s="436">
        <v>6</v>
      </c>
      <c r="I182" s="357">
        <v>7</v>
      </c>
      <c r="J182" s="357">
        <v>8</v>
      </c>
      <c r="K182" s="357">
        <v>9</v>
      </c>
      <c r="L182" s="414">
        <v>10</v>
      </c>
      <c r="M182" s="356">
        <v>1</v>
      </c>
      <c r="N182" s="357">
        <v>2</v>
      </c>
      <c r="O182" s="357">
        <v>3</v>
      </c>
      <c r="P182" s="362">
        <v>4</v>
      </c>
      <c r="Q182" s="436">
        <v>1</v>
      </c>
      <c r="R182" s="357">
        <v>2</v>
      </c>
      <c r="S182" s="357">
        <v>3</v>
      </c>
      <c r="T182" s="357">
        <v>4</v>
      </c>
      <c r="U182" s="357">
        <v>5</v>
      </c>
      <c r="V182" s="414">
        <v>6</v>
      </c>
      <c r="W182" s="356">
        <v>7</v>
      </c>
      <c r="X182" s="357">
        <v>8</v>
      </c>
      <c r="Y182" s="357">
        <v>9</v>
      </c>
      <c r="Z182" s="362">
        <v>10</v>
      </c>
      <c r="AA182" s="971"/>
    </row>
    <row r="183" spans="1:30" ht="13.5" thickBot="1" x14ac:dyDescent="0.25">
      <c r="A183" s="231" t="s">
        <v>2</v>
      </c>
      <c r="B183" s="829"/>
      <c r="C183" s="443">
        <v>5</v>
      </c>
      <c r="D183" s="294">
        <v>4</v>
      </c>
      <c r="E183" s="234">
        <v>3</v>
      </c>
      <c r="F183" s="307">
        <v>2</v>
      </c>
      <c r="G183" s="435">
        <v>1</v>
      </c>
      <c r="H183" s="481">
        <v>1</v>
      </c>
      <c r="I183" s="307">
        <v>2</v>
      </c>
      <c r="J183" s="234">
        <v>3</v>
      </c>
      <c r="K183" s="294">
        <v>4</v>
      </c>
      <c r="L183" s="522">
        <v>5</v>
      </c>
      <c r="M183" s="233">
        <v>1</v>
      </c>
      <c r="N183" s="307">
        <v>2</v>
      </c>
      <c r="O183" s="234">
        <v>3</v>
      </c>
      <c r="P183" s="444">
        <v>4</v>
      </c>
      <c r="Q183" s="523">
        <v>5</v>
      </c>
      <c r="R183" s="294">
        <v>4</v>
      </c>
      <c r="S183" s="234">
        <v>3</v>
      </c>
      <c r="T183" s="234">
        <v>3</v>
      </c>
      <c r="U183" s="307">
        <v>2</v>
      </c>
      <c r="V183" s="524">
        <v>1</v>
      </c>
      <c r="W183" s="233">
        <v>1</v>
      </c>
      <c r="X183" s="307">
        <v>2</v>
      </c>
      <c r="Y183" s="234">
        <v>3</v>
      </c>
      <c r="Z183" s="444">
        <v>4</v>
      </c>
      <c r="AA183" s="972"/>
      <c r="AC183" s="313"/>
      <c r="AD183" s="313"/>
    </row>
    <row r="184" spans="1:30" x14ac:dyDescent="0.2">
      <c r="A184" s="236" t="s">
        <v>3</v>
      </c>
      <c r="B184" s="831"/>
      <c r="C184" s="237">
        <v>1370</v>
      </c>
      <c r="D184" s="238">
        <v>1370</v>
      </c>
      <c r="E184" s="238">
        <v>1370</v>
      </c>
      <c r="F184" s="238">
        <v>1370</v>
      </c>
      <c r="G184" s="239">
        <v>1370</v>
      </c>
      <c r="H184" s="430">
        <v>1370</v>
      </c>
      <c r="I184" s="238">
        <v>1370</v>
      </c>
      <c r="J184" s="238">
        <v>1370</v>
      </c>
      <c r="K184" s="238">
        <v>1370</v>
      </c>
      <c r="L184" s="308">
        <v>1370</v>
      </c>
      <c r="M184" s="237">
        <v>1370</v>
      </c>
      <c r="N184" s="238">
        <v>1370</v>
      </c>
      <c r="O184" s="238">
        <v>1370</v>
      </c>
      <c r="P184" s="239">
        <v>1370</v>
      </c>
      <c r="Q184" s="430">
        <v>1370</v>
      </c>
      <c r="R184" s="238">
        <v>1370</v>
      </c>
      <c r="S184" s="238">
        <v>1370</v>
      </c>
      <c r="T184" s="238">
        <v>1370</v>
      </c>
      <c r="U184" s="238">
        <v>1370</v>
      </c>
      <c r="V184" s="308">
        <v>1370</v>
      </c>
      <c r="W184" s="237">
        <v>1370</v>
      </c>
      <c r="X184" s="238">
        <v>1370</v>
      </c>
      <c r="Y184" s="238">
        <v>1370</v>
      </c>
      <c r="Z184" s="239">
        <v>1370</v>
      </c>
      <c r="AA184" s="440">
        <v>1370</v>
      </c>
      <c r="AB184" s="210"/>
      <c r="AC184" s="313"/>
      <c r="AD184" s="313"/>
    </row>
    <row r="185" spans="1:30" x14ac:dyDescent="0.2">
      <c r="A185" s="241" t="s">
        <v>6</v>
      </c>
      <c r="B185" s="832"/>
      <c r="C185" s="242">
        <v>1454</v>
      </c>
      <c r="D185" s="243">
        <v>1429</v>
      </c>
      <c r="E185" s="243">
        <v>1424</v>
      </c>
      <c r="F185" s="243">
        <v>1396</v>
      </c>
      <c r="G185" s="244">
        <v>1377</v>
      </c>
      <c r="H185" s="431">
        <v>1415</v>
      </c>
      <c r="I185" s="243">
        <v>1408</v>
      </c>
      <c r="J185" s="243">
        <v>1427</v>
      </c>
      <c r="K185" s="243">
        <v>1433</v>
      </c>
      <c r="L185" s="281">
        <v>1438</v>
      </c>
      <c r="M185" s="242">
        <v>1381</v>
      </c>
      <c r="N185" s="243">
        <v>1440</v>
      </c>
      <c r="O185" s="243">
        <v>1459</v>
      </c>
      <c r="P185" s="244">
        <v>1523</v>
      </c>
      <c r="Q185" s="431">
        <v>1449</v>
      </c>
      <c r="R185" s="243">
        <v>1419</v>
      </c>
      <c r="S185" s="243">
        <v>1412</v>
      </c>
      <c r="T185" s="243">
        <v>1411</v>
      </c>
      <c r="U185" s="243">
        <v>1406</v>
      </c>
      <c r="V185" s="281">
        <v>1353</v>
      </c>
      <c r="W185" s="242">
        <v>1383</v>
      </c>
      <c r="X185" s="243">
        <v>1407</v>
      </c>
      <c r="Y185" s="243">
        <v>1424</v>
      </c>
      <c r="Z185" s="244">
        <v>1444</v>
      </c>
      <c r="AA185" s="390">
        <v>1422</v>
      </c>
      <c r="AB185" s="228"/>
    </row>
    <row r="186" spans="1:30" x14ac:dyDescent="0.2">
      <c r="A186" s="231" t="s">
        <v>7</v>
      </c>
      <c r="B186" s="829"/>
      <c r="C186" s="245">
        <v>89.1</v>
      </c>
      <c r="D186" s="246">
        <v>98</v>
      </c>
      <c r="E186" s="246">
        <v>96.1</v>
      </c>
      <c r="F186" s="246">
        <v>94.9</v>
      </c>
      <c r="G186" s="247">
        <v>96.3</v>
      </c>
      <c r="H186" s="432">
        <v>96.8</v>
      </c>
      <c r="I186" s="246">
        <v>88.5</v>
      </c>
      <c r="J186" s="246">
        <v>96.2</v>
      </c>
      <c r="K186" s="246">
        <v>93.5</v>
      </c>
      <c r="L186" s="282">
        <v>90</v>
      </c>
      <c r="M186" s="245">
        <v>88.5</v>
      </c>
      <c r="N186" s="246">
        <v>92.6</v>
      </c>
      <c r="O186" s="246">
        <v>91.2</v>
      </c>
      <c r="P186" s="247">
        <v>91.3</v>
      </c>
      <c r="Q186" s="432">
        <v>85.2</v>
      </c>
      <c r="R186" s="246">
        <v>95.7</v>
      </c>
      <c r="S186" s="246">
        <v>100</v>
      </c>
      <c r="T186" s="246">
        <v>94.4</v>
      </c>
      <c r="U186" s="246">
        <v>97.9</v>
      </c>
      <c r="V186" s="282">
        <v>96.6</v>
      </c>
      <c r="W186" s="245">
        <v>100</v>
      </c>
      <c r="X186" s="246">
        <v>93.6</v>
      </c>
      <c r="Y186" s="246">
        <v>97.9</v>
      </c>
      <c r="Z186" s="247">
        <v>96.4</v>
      </c>
      <c r="AA186" s="441">
        <v>0.93100000000000005</v>
      </c>
      <c r="AB186" s="210"/>
      <c r="AC186" s="210"/>
      <c r="AD186" s="210"/>
    </row>
    <row r="187" spans="1:30" ht="13.5" thickBot="1" x14ac:dyDescent="0.25">
      <c r="A187" s="256" t="s">
        <v>8</v>
      </c>
      <c r="B187" s="833"/>
      <c r="C187" s="324">
        <v>6.3E-2</v>
      </c>
      <c r="D187" s="325">
        <v>4.7E-2</v>
      </c>
      <c r="E187" s="325">
        <v>4.7E-2</v>
      </c>
      <c r="F187" s="325">
        <v>4.8000000000000001E-2</v>
      </c>
      <c r="G187" s="408">
        <v>5.3999999999999999E-2</v>
      </c>
      <c r="H187" s="433">
        <v>0.06</v>
      </c>
      <c r="I187" s="325">
        <v>5.6000000000000001E-2</v>
      </c>
      <c r="J187" s="325">
        <v>5.0999999999999997E-2</v>
      </c>
      <c r="K187" s="325">
        <v>5.1999999999999998E-2</v>
      </c>
      <c r="L187" s="329">
        <v>5.3999999999999999E-2</v>
      </c>
      <c r="M187" s="324">
        <v>6.0999999999999999E-2</v>
      </c>
      <c r="N187" s="325">
        <v>0.06</v>
      </c>
      <c r="O187" s="325">
        <v>5.8000000000000003E-2</v>
      </c>
      <c r="P187" s="408">
        <v>6.3E-2</v>
      </c>
      <c r="Q187" s="433">
        <v>7.0000000000000007E-2</v>
      </c>
      <c r="R187" s="325">
        <v>4.2000000000000003E-2</v>
      </c>
      <c r="S187" s="325">
        <v>3.7999999999999999E-2</v>
      </c>
      <c r="T187" s="325">
        <v>5.1999999999999998E-2</v>
      </c>
      <c r="U187" s="325">
        <v>4.8000000000000001E-2</v>
      </c>
      <c r="V187" s="329">
        <v>4.1000000000000002E-2</v>
      </c>
      <c r="W187" s="324">
        <v>5.1999999999999998E-2</v>
      </c>
      <c r="X187" s="325">
        <v>6.3E-2</v>
      </c>
      <c r="Y187" s="325">
        <v>4.2000000000000003E-2</v>
      </c>
      <c r="Z187" s="408">
        <v>5.6000000000000001E-2</v>
      </c>
      <c r="AA187" s="442">
        <v>5.7000000000000002E-2</v>
      </c>
      <c r="AB187" s="210"/>
    </row>
    <row r="188" spans="1:30" x14ac:dyDescent="0.2">
      <c r="A188" s="483" t="s">
        <v>1</v>
      </c>
      <c r="B188" s="483"/>
      <c r="C188" s="327">
        <f>C185/C184*100-100</f>
        <v>6.1313868613138709</v>
      </c>
      <c r="D188" s="328">
        <f t="shared" ref="D188:F188" si="77">D185/D184*100-100</f>
        <v>4.3065693430657035</v>
      </c>
      <c r="E188" s="328">
        <f t="shared" si="77"/>
        <v>3.9416058394160558</v>
      </c>
      <c r="F188" s="328">
        <f t="shared" si="77"/>
        <v>1.8978102189781083</v>
      </c>
      <c r="G188" s="410">
        <f>G185/G184*100-100</f>
        <v>0.51094890510950108</v>
      </c>
      <c r="H188" s="434">
        <f t="shared" ref="H188:O188" si="78">H185/H184*100-100</f>
        <v>3.2846715328467013</v>
      </c>
      <c r="I188" s="328">
        <f t="shared" si="78"/>
        <v>2.7737226277372287</v>
      </c>
      <c r="J188" s="328">
        <f t="shared" si="78"/>
        <v>4.1605839416058359</v>
      </c>
      <c r="K188" s="328">
        <f t="shared" si="78"/>
        <v>4.5985401459853961</v>
      </c>
      <c r="L188" s="330">
        <f t="shared" si="78"/>
        <v>4.9635036496350295</v>
      </c>
      <c r="M188" s="327">
        <f t="shared" si="78"/>
        <v>0.80291970802919366</v>
      </c>
      <c r="N188" s="328">
        <f t="shared" si="78"/>
        <v>5.1094890510948971</v>
      </c>
      <c r="O188" s="328">
        <f t="shared" si="78"/>
        <v>6.4963503649635044</v>
      </c>
      <c r="P188" s="410">
        <f>P185/P184*100-100</f>
        <v>11.167883211678827</v>
      </c>
      <c r="Q188" s="434">
        <f t="shared" ref="Q188:AA188" si="79">Q185/Q184*100-100</f>
        <v>5.7664233576642374</v>
      </c>
      <c r="R188" s="328">
        <f t="shared" si="79"/>
        <v>3.5766423357664223</v>
      </c>
      <c r="S188" s="328">
        <f t="shared" si="79"/>
        <v>3.0656934306569212</v>
      </c>
      <c r="T188" s="328">
        <f t="shared" si="79"/>
        <v>2.9927007299270088</v>
      </c>
      <c r="U188" s="328">
        <f t="shared" si="79"/>
        <v>2.6277372262773895</v>
      </c>
      <c r="V188" s="330">
        <f t="shared" si="79"/>
        <v>-1.2408759124087538</v>
      </c>
      <c r="W188" s="327">
        <f t="shared" si="79"/>
        <v>0.94890510948906126</v>
      </c>
      <c r="X188" s="328">
        <f t="shared" si="79"/>
        <v>2.700729927007302</v>
      </c>
      <c r="Y188" s="328">
        <f t="shared" si="79"/>
        <v>3.9416058394160558</v>
      </c>
      <c r="Z188" s="410">
        <f t="shared" si="79"/>
        <v>5.4014598540145897</v>
      </c>
      <c r="AA188" s="480">
        <f t="shared" si="79"/>
        <v>3.7956204379562024</v>
      </c>
      <c r="AB188" s="385"/>
      <c r="AC188" s="210"/>
      <c r="AD188" s="210"/>
    </row>
    <row r="189" spans="1:30" ht="13.5" thickBot="1" x14ac:dyDescent="0.25">
      <c r="A189" s="484" t="s">
        <v>27</v>
      </c>
      <c r="B189" s="484"/>
      <c r="C189" s="220">
        <f t="shared" ref="C189:AA189" si="80">C185-C171</f>
        <v>90</v>
      </c>
      <c r="D189" s="221">
        <f t="shared" si="80"/>
        <v>104</v>
      </c>
      <c r="E189" s="221">
        <f t="shared" si="80"/>
        <v>92</v>
      </c>
      <c r="F189" s="221">
        <f t="shared" si="80"/>
        <v>90</v>
      </c>
      <c r="G189" s="226">
        <f t="shared" si="80"/>
        <v>89</v>
      </c>
      <c r="H189" s="520">
        <f t="shared" si="80"/>
        <v>107</v>
      </c>
      <c r="I189" s="221">
        <f t="shared" si="80"/>
        <v>117</v>
      </c>
      <c r="J189" s="221">
        <f t="shared" si="80"/>
        <v>120</v>
      </c>
      <c r="K189" s="221">
        <f t="shared" si="80"/>
        <v>91</v>
      </c>
      <c r="L189" s="323">
        <f t="shared" si="80"/>
        <v>69</v>
      </c>
      <c r="M189" s="220">
        <f t="shared" si="80"/>
        <v>77</v>
      </c>
      <c r="N189" s="221">
        <f t="shared" si="80"/>
        <v>142</v>
      </c>
      <c r="O189" s="221">
        <f t="shared" si="80"/>
        <v>78</v>
      </c>
      <c r="P189" s="226">
        <f t="shared" si="80"/>
        <v>102</v>
      </c>
      <c r="Q189" s="520">
        <f t="shared" si="80"/>
        <v>88</v>
      </c>
      <c r="R189" s="221">
        <f t="shared" si="80"/>
        <v>116</v>
      </c>
      <c r="S189" s="221">
        <f t="shared" si="80"/>
        <v>130</v>
      </c>
      <c r="T189" s="221">
        <f t="shared" si="80"/>
        <v>109</v>
      </c>
      <c r="U189" s="221">
        <f t="shared" si="80"/>
        <v>122</v>
      </c>
      <c r="V189" s="323">
        <f t="shared" si="80"/>
        <v>97</v>
      </c>
      <c r="W189" s="220">
        <f t="shared" si="80"/>
        <v>110</v>
      </c>
      <c r="X189" s="221">
        <f t="shared" si="80"/>
        <v>150</v>
      </c>
      <c r="Y189" s="221">
        <f t="shared" si="80"/>
        <v>135</v>
      </c>
      <c r="Z189" s="226">
        <f t="shared" si="80"/>
        <v>99</v>
      </c>
      <c r="AA189" s="370">
        <f t="shared" si="80"/>
        <v>108</v>
      </c>
      <c r="AB189" s="210"/>
    </row>
    <row r="190" spans="1:30" x14ac:dyDescent="0.2">
      <c r="A190" s="267" t="s">
        <v>51</v>
      </c>
      <c r="B190" s="835"/>
      <c r="C190" s="326">
        <v>624</v>
      </c>
      <c r="D190" s="310">
        <v>680</v>
      </c>
      <c r="E190" s="310">
        <v>675</v>
      </c>
      <c r="F190" s="310">
        <v>478</v>
      </c>
      <c r="G190" s="482">
        <v>367</v>
      </c>
      <c r="H190" s="521">
        <v>413</v>
      </c>
      <c r="I190" s="310">
        <v>703</v>
      </c>
      <c r="J190" s="310">
        <v>701</v>
      </c>
      <c r="K190" s="310">
        <v>419</v>
      </c>
      <c r="L190" s="340">
        <v>129</v>
      </c>
      <c r="M190" s="326">
        <v>341</v>
      </c>
      <c r="N190" s="310">
        <v>720</v>
      </c>
      <c r="O190" s="310">
        <v>751</v>
      </c>
      <c r="P190" s="482">
        <v>304</v>
      </c>
      <c r="Q190" s="521">
        <v>351</v>
      </c>
      <c r="R190" s="310">
        <v>612</v>
      </c>
      <c r="S190" s="310">
        <v>475</v>
      </c>
      <c r="T190" s="310">
        <v>476</v>
      </c>
      <c r="U190" s="310">
        <v>640</v>
      </c>
      <c r="V190" s="340">
        <v>393</v>
      </c>
      <c r="W190" s="326">
        <v>293</v>
      </c>
      <c r="X190" s="310">
        <v>627</v>
      </c>
      <c r="Y190" s="310">
        <v>624</v>
      </c>
      <c r="Z190" s="482">
        <v>379</v>
      </c>
      <c r="AA190" s="371">
        <f>SUM(C190:Z190)</f>
        <v>12175</v>
      </c>
      <c r="AB190" s="200" t="s">
        <v>56</v>
      </c>
      <c r="AC190" s="265">
        <f>AA176-AA190</f>
        <v>3</v>
      </c>
      <c r="AD190" s="266">
        <f>AC190/AA176</f>
        <v>2.4634586960091967E-4</v>
      </c>
    </row>
    <row r="191" spans="1:30" x14ac:dyDescent="0.2">
      <c r="A191" s="267" t="s">
        <v>28</v>
      </c>
      <c r="B191" s="835"/>
      <c r="C191" s="218">
        <v>62.5</v>
      </c>
      <c r="D191" s="269">
        <v>62.5</v>
      </c>
      <c r="E191" s="269">
        <v>64</v>
      </c>
      <c r="F191" s="269">
        <v>64.5</v>
      </c>
      <c r="G191" s="219">
        <v>67</v>
      </c>
      <c r="H191" s="373">
        <v>65</v>
      </c>
      <c r="I191" s="269">
        <v>63.5</v>
      </c>
      <c r="J191" s="269">
        <v>62.5</v>
      </c>
      <c r="K191" s="269">
        <v>61.5</v>
      </c>
      <c r="L191" s="311">
        <v>60</v>
      </c>
      <c r="M191" s="218">
        <v>67</v>
      </c>
      <c r="N191" s="269">
        <v>65.5</v>
      </c>
      <c r="O191" s="269">
        <v>63.5</v>
      </c>
      <c r="P191" s="219">
        <v>62.5</v>
      </c>
      <c r="Q191" s="373">
        <v>62</v>
      </c>
      <c r="R191" s="269">
        <v>62.5</v>
      </c>
      <c r="S191" s="269">
        <v>64.5</v>
      </c>
      <c r="T191" s="269">
        <v>64</v>
      </c>
      <c r="U191" s="269">
        <v>65.5</v>
      </c>
      <c r="V191" s="311">
        <v>66.5</v>
      </c>
      <c r="W191" s="218">
        <v>65.5</v>
      </c>
      <c r="X191" s="269">
        <v>64</v>
      </c>
      <c r="Y191" s="269">
        <v>62.5</v>
      </c>
      <c r="Z191" s="219">
        <v>60</v>
      </c>
      <c r="AA191" s="331"/>
      <c r="AB191" s="200" t="s">
        <v>57</v>
      </c>
      <c r="AC191" s="200">
        <v>60.11</v>
      </c>
    </row>
    <row r="192" spans="1:30" ht="13.5" thickBot="1" x14ac:dyDescent="0.25">
      <c r="A192" s="268" t="s">
        <v>26</v>
      </c>
      <c r="B192" s="836"/>
      <c r="C192" s="216">
        <f t="shared" ref="C192:Z192" si="81">(C191-C177)</f>
        <v>3.5</v>
      </c>
      <c r="D192" s="217">
        <f t="shared" si="81"/>
        <v>3.5</v>
      </c>
      <c r="E192" s="217">
        <f t="shared" si="81"/>
        <v>4</v>
      </c>
      <c r="F192" s="217">
        <f t="shared" si="81"/>
        <v>4</v>
      </c>
      <c r="G192" s="322">
        <f t="shared" si="81"/>
        <v>4</v>
      </c>
      <c r="H192" s="374">
        <f t="shared" si="81"/>
        <v>3.5</v>
      </c>
      <c r="I192" s="217">
        <f t="shared" si="81"/>
        <v>3.5</v>
      </c>
      <c r="J192" s="217">
        <f t="shared" si="81"/>
        <v>3.5</v>
      </c>
      <c r="K192" s="217">
        <f t="shared" si="81"/>
        <v>4</v>
      </c>
      <c r="L192" s="332">
        <f t="shared" si="81"/>
        <v>4</v>
      </c>
      <c r="M192" s="216">
        <f t="shared" si="81"/>
        <v>4</v>
      </c>
      <c r="N192" s="217">
        <f t="shared" si="81"/>
        <v>3.5</v>
      </c>
      <c r="O192" s="217">
        <f t="shared" si="81"/>
        <v>3.5</v>
      </c>
      <c r="P192" s="322">
        <f t="shared" si="81"/>
        <v>3.5</v>
      </c>
      <c r="Q192" s="374">
        <f t="shared" si="81"/>
        <v>3.5</v>
      </c>
      <c r="R192" s="217">
        <f t="shared" si="81"/>
        <v>3.5</v>
      </c>
      <c r="S192" s="217">
        <f t="shared" si="81"/>
        <v>3.5</v>
      </c>
      <c r="T192" s="217">
        <f t="shared" si="81"/>
        <v>3.5</v>
      </c>
      <c r="U192" s="217">
        <f t="shared" si="81"/>
        <v>3.5</v>
      </c>
      <c r="V192" s="332">
        <f t="shared" si="81"/>
        <v>4</v>
      </c>
      <c r="W192" s="216">
        <f t="shared" si="81"/>
        <v>4</v>
      </c>
      <c r="X192" s="217">
        <f t="shared" si="81"/>
        <v>3.5</v>
      </c>
      <c r="Y192" s="217">
        <f t="shared" si="81"/>
        <v>3.5</v>
      </c>
      <c r="Z192" s="322">
        <f t="shared" si="81"/>
        <v>3.5</v>
      </c>
      <c r="AA192" s="333"/>
      <c r="AB192" s="200" t="s">
        <v>26</v>
      </c>
      <c r="AC192" s="200">
        <f>AC191-AC177</f>
        <v>3.2199999999999989</v>
      </c>
    </row>
    <row r="193" spans="1:30" x14ac:dyDescent="0.2">
      <c r="M193" s="200" t="s">
        <v>65</v>
      </c>
    </row>
    <row r="194" spans="1:30" ht="13.5" thickBot="1" x14ac:dyDescent="0.25"/>
    <row r="195" spans="1:30" ht="13.5" thickBot="1" x14ac:dyDescent="0.25">
      <c r="A195" s="230" t="s">
        <v>153</v>
      </c>
      <c r="B195" s="230"/>
      <c r="C195" s="934" t="s">
        <v>53</v>
      </c>
      <c r="D195" s="935"/>
      <c r="E195" s="935"/>
      <c r="F195" s="935"/>
      <c r="G195" s="935"/>
      <c r="H195" s="935"/>
      <c r="I195" s="935"/>
      <c r="J195" s="935"/>
      <c r="K195" s="935"/>
      <c r="L195" s="935"/>
      <c r="M195" s="934" t="s">
        <v>114</v>
      </c>
      <c r="N195" s="935"/>
      <c r="O195" s="935"/>
      <c r="P195" s="936"/>
      <c r="Q195" s="935" t="s">
        <v>63</v>
      </c>
      <c r="R195" s="935"/>
      <c r="S195" s="935"/>
      <c r="T195" s="935"/>
      <c r="U195" s="935"/>
      <c r="V195" s="935"/>
      <c r="W195" s="935"/>
      <c r="X195" s="935"/>
      <c r="Y195" s="935"/>
      <c r="Z195" s="936"/>
      <c r="AA195" s="932" t="s">
        <v>55</v>
      </c>
      <c r="AB195" s="200">
        <v>905</v>
      </c>
    </row>
    <row r="196" spans="1:30" x14ac:dyDescent="0.2">
      <c r="A196" s="231" t="s">
        <v>54</v>
      </c>
      <c r="B196" s="830"/>
      <c r="C196" s="356">
        <v>1</v>
      </c>
      <c r="D196" s="357">
        <v>2</v>
      </c>
      <c r="E196" s="357">
        <v>3</v>
      </c>
      <c r="F196" s="357">
        <v>4</v>
      </c>
      <c r="G196" s="362">
        <v>5</v>
      </c>
      <c r="H196" s="436">
        <v>6</v>
      </c>
      <c r="I196" s="357">
        <v>7</v>
      </c>
      <c r="J196" s="357">
        <v>8</v>
      </c>
      <c r="K196" s="357">
        <v>9</v>
      </c>
      <c r="L196" s="414">
        <v>10</v>
      </c>
      <c r="M196" s="356">
        <v>1</v>
      </c>
      <c r="N196" s="357">
        <v>2</v>
      </c>
      <c r="O196" s="357">
        <v>3</v>
      </c>
      <c r="P196" s="362">
        <v>4</v>
      </c>
      <c r="Q196" s="436">
        <v>1</v>
      </c>
      <c r="R196" s="357">
        <v>2</v>
      </c>
      <c r="S196" s="357">
        <v>3</v>
      </c>
      <c r="T196" s="357">
        <v>4</v>
      </c>
      <c r="U196" s="357">
        <v>5</v>
      </c>
      <c r="V196" s="414">
        <v>6</v>
      </c>
      <c r="W196" s="356">
        <v>7</v>
      </c>
      <c r="X196" s="357">
        <v>8</v>
      </c>
      <c r="Y196" s="357">
        <v>9</v>
      </c>
      <c r="Z196" s="362">
        <v>10</v>
      </c>
      <c r="AA196" s="971"/>
    </row>
    <row r="197" spans="1:30" ht="13.5" thickBot="1" x14ac:dyDescent="0.25">
      <c r="A197" s="231" t="s">
        <v>2</v>
      </c>
      <c r="B197" s="829"/>
      <c r="C197" s="443">
        <v>5</v>
      </c>
      <c r="D197" s="294">
        <v>4</v>
      </c>
      <c r="E197" s="234">
        <v>3</v>
      </c>
      <c r="F197" s="307">
        <v>2</v>
      </c>
      <c r="G197" s="435">
        <v>1</v>
      </c>
      <c r="H197" s="481">
        <v>1</v>
      </c>
      <c r="I197" s="307">
        <v>2</v>
      </c>
      <c r="J197" s="234">
        <v>3</v>
      </c>
      <c r="K197" s="294">
        <v>4</v>
      </c>
      <c r="L197" s="522">
        <v>5</v>
      </c>
      <c r="M197" s="233">
        <v>1</v>
      </c>
      <c r="N197" s="307">
        <v>2</v>
      </c>
      <c r="O197" s="234">
        <v>3</v>
      </c>
      <c r="P197" s="444">
        <v>4</v>
      </c>
      <c r="Q197" s="523">
        <v>5</v>
      </c>
      <c r="R197" s="294">
        <v>4</v>
      </c>
      <c r="S197" s="234">
        <v>3</v>
      </c>
      <c r="T197" s="234">
        <v>3</v>
      </c>
      <c r="U197" s="307">
        <v>2</v>
      </c>
      <c r="V197" s="524">
        <v>1</v>
      </c>
      <c r="W197" s="233">
        <v>1</v>
      </c>
      <c r="X197" s="307">
        <v>2</v>
      </c>
      <c r="Y197" s="234">
        <v>3</v>
      </c>
      <c r="Z197" s="444">
        <v>4</v>
      </c>
      <c r="AA197" s="972"/>
      <c r="AC197" s="313"/>
      <c r="AD197" s="313"/>
    </row>
    <row r="198" spans="1:30" x14ac:dyDescent="0.2">
      <c r="A198" s="236" t="s">
        <v>3</v>
      </c>
      <c r="B198" s="831"/>
      <c r="C198" s="237">
        <v>1480</v>
      </c>
      <c r="D198" s="238">
        <v>1480</v>
      </c>
      <c r="E198" s="238">
        <v>1480</v>
      </c>
      <c r="F198" s="238">
        <v>1480</v>
      </c>
      <c r="G198" s="239">
        <v>1480</v>
      </c>
      <c r="H198" s="430">
        <v>1480</v>
      </c>
      <c r="I198" s="238">
        <v>1480</v>
      </c>
      <c r="J198" s="238">
        <v>1480</v>
      </c>
      <c r="K198" s="238">
        <v>1480</v>
      </c>
      <c r="L198" s="308">
        <v>1480</v>
      </c>
      <c r="M198" s="237">
        <v>1480</v>
      </c>
      <c r="N198" s="238">
        <v>1480</v>
      </c>
      <c r="O198" s="238">
        <v>1480</v>
      </c>
      <c r="P198" s="239">
        <v>1480</v>
      </c>
      <c r="Q198" s="430">
        <v>1480</v>
      </c>
      <c r="R198" s="238">
        <v>1480</v>
      </c>
      <c r="S198" s="238">
        <v>1480</v>
      </c>
      <c r="T198" s="238">
        <v>1480</v>
      </c>
      <c r="U198" s="238">
        <v>1480</v>
      </c>
      <c r="V198" s="308">
        <v>1480</v>
      </c>
      <c r="W198" s="237">
        <v>1480</v>
      </c>
      <c r="X198" s="238">
        <v>1480</v>
      </c>
      <c r="Y198" s="238">
        <v>1480</v>
      </c>
      <c r="Z198" s="239">
        <v>1480</v>
      </c>
      <c r="AA198" s="440">
        <v>1480</v>
      </c>
      <c r="AB198" s="210"/>
      <c r="AC198" s="313"/>
      <c r="AD198" s="313"/>
    </row>
    <row r="199" spans="1:30" x14ac:dyDescent="0.2">
      <c r="A199" s="241" t="s">
        <v>6</v>
      </c>
      <c r="B199" s="832"/>
      <c r="C199" s="242">
        <v>1638</v>
      </c>
      <c r="D199" s="243">
        <v>1574</v>
      </c>
      <c r="E199" s="243">
        <v>1525</v>
      </c>
      <c r="F199" s="243">
        <v>1472</v>
      </c>
      <c r="G199" s="244">
        <v>1402</v>
      </c>
      <c r="H199" s="431">
        <v>1451</v>
      </c>
      <c r="I199" s="243">
        <v>1497</v>
      </c>
      <c r="J199" s="243">
        <v>1530</v>
      </c>
      <c r="K199" s="243">
        <v>1567</v>
      </c>
      <c r="L199" s="281">
        <v>1654</v>
      </c>
      <c r="M199" s="242">
        <v>1455</v>
      </c>
      <c r="N199" s="243">
        <v>1520</v>
      </c>
      <c r="O199" s="243">
        <v>1576</v>
      </c>
      <c r="P199" s="244">
        <v>1684</v>
      </c>
      <c r="Q199" s="431">
        <v>1657</v>
      </c>
      <c r="R199" s="243">
        <v>1584</v>
      </c>
      <c r="S199" s="243">
        <v>1555</v>
      </c>
      <c r="T199" s="243">
        <v>1520</v>
      </c>
      <c r="U199" s="243">
        <v>1475</v>
      </c>
      <c r="V199" s="281">
        <v>1386</v>
      </c>
      <c r="W199" s="242">
        <v>1417</v>
      </c>
      <c r="X199" s="243">
        <v>1481</v>
      </c>
      <c r="Y199" s="243">
        <v>1547</v>
      </c>
      <c r="Z199" s="244">
        <v>1616</v>
      </c>
      <c r="AA199" s="390">
        <v>1538</v>
      </c>
      <c r="AB199" s="228"/>
    </row>
    <row r="200" spans="1:30" x14ac:dyDescent="0.2">
      <c r="A200" s="231" t="s">
        <v>7</v>
      </c>
      <c r="B200" s="829"/>
      <c r="C200" s="245">
        <v>95.9</v>
      </c>
      <c r="D200" s="246">
        <v>100</v>
      </c>
      <c r="E200" s="246">
        <v>100</v>
      </c>
      <c r="F200" s="246">
        <v>100</v>
      </c>
      <c r="G200" s="247">
        <v>93.3</v>
      </c>
      <c r="H200" s="432">
        <v>100</v>
      </c>
      <c r="I200" s="246">
        <v>100</v>
      </c>
      <c r="J200" s="246">
        <v>100</v>
      </c>
      <c r="K200" s="246">
        <v>100</v>
      </c>
      <c r="L200" s="282">
        <v>97.1</v>
      </c>
      <c r="M200" s="245">
        <v>96.2</v>
      </c>
      <c r="N200" s="246">
        <v>100</v>
      </c>
      <c r="O200" s="246">
        <v>100</v>
      </c>
      <c r="P200" s="247">
        <v>94.7</v>
      </c>
      <c r="Q200" s="432">
        <v>90.9</v>
      </c>
      <c r="R200" s="246">
        <v>100</v>
      </c>
      <c r="S200" s="246">
        <v>100</v>
      </c>
      <c r="T200" s="246">
        <v>100</v>
      </c>
      <c r="U200" s="246">
        <v>97.2</v>
      </c>
      <c r="V200" s="282">
        <v>96.6</v>
      </c>
      <c r="W200" s="245">
        <v>100</v>
      </c>
      <c r="X200" s="246">
        <v>100</v>
      </c>
      <c r="Y200" s="246">
        <v>100</v>
      </c>
      <c r="Z200" s="247">
        <v>100</v>
      </c>
      <c r="AA200" s="441">
        <v>0.91300000000000003</v>
      </c>
      <c r="AB200" s="210"/>
      <c r="AC200" s="210"/>
      <c r="AD200" s="210"/>
    </row>
    <row r="201" spans="1:30" ht="13.5" thickBot="1" x14ac:dyDescent="0.25">
      <c r="A201" s="256" t="s">
        <v>8</v>
      </c>
      <c r="B201" s="833"/>
      <c r="C201" s="324">
        <v>3.9E-2</v>
      </c>
      <c r="D201" s="325">
        <v>2.8000000000000001E-2</v>
      </c>
      <c r="E201" s="325">
        <v>3.3000000000000002E-2</v>
      </c>
      <c r="F201" s="325">
        <v>2.5999999999999999E-2</v>
      </c>
      <c r="G201" s="408">
        <v>5.0999999999999997E-2</v>
      </c>
      <c r="H201" s="433">
        <v>3.9E-2</v>
      </c>
      <c r="I201" s="325">
        <v>2.5000000000000001E-2</v>
      </c>
      <c r="J201" s="325">
        <v>2.8000000000000001E-2</v>
      </c>
      <c r="K201" s="325">
        <v>2.5000000000000001E-2</v>
      </c>
      <c r="L201" s="329">
        <v>0.04</v>
      </c>
      <c r="M201" s="324">
        <v>4.8000000000000001E-2</v>
      </c>
      <c r="N201" s="325">
        <v>3.5000000000000003E-2</v>
      </c>
      <c r="O201" s="325">
        <v>3.5000000000000003E-2</v>
      </c>
      <c r="P201" s="537">
        <v>5.3999999999999999E-2</v>
      </c>
      <c r="Q201" s="433">
        <v>4.7E-2</v>
      </c>
      <c r="R201" s="325">
        <v>2.5999999999999999E-2</v>
      </c>
      <c r="S201" s="325">
        <v>2.9000000000000001E-2</v>
      </c>
      <c r="T201" s="325">
        <v>2.7E-2</v>
      </c>
      <c r="U201" s="325">
        <v>3.9E-2</v>
      </c>
      <c r="V201" s="329">
        <v>3.7999999999999999E-2</v>
      </c>
      <c r="W201" s="324">
        <v>3.6999999999999998E-2</v>
      </c>
      <c r="X201" s="325">
        <v>2.8000000000000001E-2</v>
      </c>
      <c r="Y201" s="325">
        <v>3.1E-2</v>
      </c>
      <c r="Z201" s="408">
        <v>3.6999999999999998E-2</v>
      </c>
      <c r="AA201" s="442">
        <v>0.06</v>
      </c>
      <c r="AB201" s="540" t="s">
        <v>155</v>
      </c>
    </row>
    <row r="202" spans="1:30" x14ac:dyDescent="0.2">
      <c r="A202" s="483" t="s">
        <v>1</v>
      </c>
      <c r="B202" s="483"/>
      <c r="C202" s="327">
        <f>C199/C198*100-100</f>
        <v>10.675675675675663</v>
      </c>
      <c r="D202" s="328">
        <f t="shared" ref="D202:F202" si="82">D199/D198*100-100</f>
        <v>6.3513513513513402</v>
      </c>
      <c r="E202" s="328">
        <f t="shared" si="82"/>
        <v>3.0405405405405475</v>
      </c>
      <c r="F202" s="328">
        <f t="shared" si="82"/>
        <v>-0.54054054054053324</v>
      </c>
      <c r="G202" s="410">
        <f>G199/G198*100-100</f>
        <v>-5.2702702702702737</v>
      </c>
      <c r="H202" s="434">
        <f t="shared" ref="H202:O202" si="83">H199/H198*100-100</f>
        <v>-1.9594594594594525</v>
      </c>
      <c r="I202" s="328">
        <f t="shared" si="83"/>
        <v>1.1486486486486598</v>
      </c>
      <c r="J202" s="328">
        <f t="shared" si="83"/>
        <v>3.3783783783783718</v>
      </c>
      <c r="K202" s="328">
        <f t="shared" si="83"/>
        <v>5.8783783783783718</v>
      </c>
      <c r="L202" s="330">
        <f t="shared" si="83"/>
        <v>11.756756756756758</v>
      </c>
      <c r="M202" s="538">
        <f t="shared" si="83"/>
        <v>-1.689189189189193</v>
      </c>
      <c r="N202" s="328">
        <f t="shared" si="83"/>
        <v>2.7027027027026946</v>
      </c>
      <c r="O202" s="328">
        <f t="shared" si="83"/>
        <v>6.4864864864864842</v>
      </c>
      <c r="P202" s="410">
        <f>P199/P198*100-100</f>
        <v>13.783783783783775</v>
      </c>
      <c r="Q202" s="434">
        <f t="shared" ref="Q202:AA202" si="84">Q199/Q198*100-100</f>
        <v>11.959459459459467</v>
      </c>
      <c r="R202" s="328">
        <f t="shared" si="84"/>
        <v>7.0270270270270174</v>
      </c>
      <c r="S202" s="328">
        <f t="shared" si="84"/>
        <v>5.0675675675675649</v>
      </c>
      <c r="T202" s="328">
        <f t="shared" si="84"/>
        <v>2.7027027027026946</v>
      </c>
      <c r="U202" s="328">
        <f t="shared" si="84"/>
        <v>-0.33783783783783861</v>
      </c>
      <c r="V202" s="330">
        <f t="shared" si="84"/>
        <v>-6.3513513513513544</v>
      </c>
      <c r="W202" s="327">
        <f t="shared" si="84"/>
        <v>-4.2567567567567579</v>
      </c>
      <c r="X202" s="328">
        <f t="shared" si="84"/>
        <v>6.7567567567564879E-2</v>
      </c>
      <c r="Y202" s="328">
        <f t="shared" si="84"/>
        <v>4.5270270270270316</v>
      </c>
      <c r="Z202" s="410">
        <f t="shared" si="84"/>
        <v>9.1891891891891788</v>
      </c>
      <c r="AA202" s="480">
        <f t="shared" si="84"/>
        <v>3.9189189189189051</v>
      </c>
      <c r="AB202" s="539" t="s">
        <v>156</v>
      </c>
      <c r="AC202" s="210"/>
      <c r="AD202" s="210"/>
    </row>
    <row r="203" spans="1:30" ht="13.5" thickBot="1" x14ac:dyDescent="0.25">
      <c r="A203" s="484" t="s">
        <v>27</v>
      </c>
      <c r="B203" s="484"/>
      <c r="C203" s="220">
        <f t="shared" ref="C203:AA203" si="85">C199-C185</f>
        <v>184</v>
      </c>
      <c r="D203" s="221">
        <f t="shared" si="85"/>
        <v>145</v>
      </c>
      <c r="E203" s="221">
        <f t="shared" si="85"/>
        <v>101</v>
      </c>
      <c r="F203" s="221">
        <f t="shared" si="85"/>
        <v>76</v>
      </c>
      <c r="G203" s="226">
        <f t="shared" si="85"/>
        <v>25</v>
      </c>
      <c r="H203" s="520">
        <f t="shared" si="85"/>
        <v>36</v>
      </c>
      <c r="I203" s="221">
        <f t="shared" si="85"/>
        <v>89</v>
      </c>
      <c r="J203" s="221">
        <f t="shared" si="85"/>
        <v>103</v>
      </c>
      <c r="K203" s="221">
        <f t="shared" si="85"/>
        <v>134</v>
      </c>
      <c r="L203" s="323">
        <f t="shared" si="85"/>
        <v>216</v>
      </c>
      <c r="M203" s="220">
        <f t="shared" si="85"/>
        <v>74</v>
      </c>
      <c r="N203" s="221">
        <f t="shared" si="85"/>
        <v>80</v>
      </c>
      <c r="O203" s="221">
        <f t="shared" si="85"/>
        <v>117</v>
      </c>
      <c r="P203" s="226">
        <f t="shared" si="85"/>
        <v>161</v>
      </c>
      <c r="Q203" s="520">
        <f t="shared" si="85"/>
        <v>208</v>
      </c>
      <c r="R203" s="221">
        <f t="shared" si="85"/>
        <v>165</v>
      </c>
      <c r="S203" s="221">
        <f t="shared" si="85"/>
        <v>143</v>
      </c>
      <c r="T203" s="221">
        <f t="shared" si="85"/>
        <v>109</v>
      </c>
      <c r="U203" s="221">
        <f t="shared" si="85"/>
        <v>69</v>
      </c>
      <c r="V203" s="323">
        <f t="shared" si="85"/>
        <v>33</v>
      </c>
      <c r="W203" s="220">
        <f t="shared" si="85"/>
        <v>34</v>
      </c>
      <c r="X203" s="221">
        <f t="shared" si="85"/>
        <v>74</v>
      </c>
      <c r="Y203" s="221">
        <f t="shared" si="85"/>
        <v>123</v>
      </c>
      <c r="Z203" s="226">
        <f t="shared" si="85"/>
        <v>172</v>
      </c>
      <c r="AA203" s="370">
        <f t="shared" si="85"/>
        <v>116</v>
      </c>
      <c r="AB203" s="210"/>
    </row>
    <row r="204" spans="1:30" x14ac:dyDescent="0.2">
      <c r="A204" s="267" t="s">
        <v>51</v>
      </c>
      <c r="B204" s="835"/>
      <c r="C204" s="326">
        <v>664</v>
      </c>
      <c r="D204" s="310">
        <v>706</v>
      </c>
      <c r="E204" s="310">
        <v>670</v>
      </c>
      <c r="F204" s="310">
        <v>411</v>
      </c>
      <c r="G204" s="482">
        <v>373</v>
      </c>
      <c r="H204" s="521">
        <v>321</v>
      </c>
      <c r="I204" s="310">
        <v>531</v>
      </c>
      <c r="J204" s="310">
        <v>595</v>
      </c>
      <c r="K204" s="310">
        <v>453</v>
      </c>
      <c r="L204" s="340">
        <v>463</v>
      </c>
      <c r="M204" s="326">
        <v>358</v>
      </c>
      <c r="N204" s="310">
        <v>657</v>
      </c>
      <c r="O204" s="310">
        <v>587</v>
      </c>
      <c r="P204" s="482">
        <v>514</v>
      </c>
      <c r="Q204" s="521">
        <v>302</v>
      </c>
      <c r="R204" s="310">
        <v>533</v>
      </c>
      <c r="S204" s="310">
        <v>588</v>
      </c>
      <c r="T204" s="310">
        <v>636</v>
      </c>
      <c r="U204" s="310">
        <v>481</v>
      </c>
      <c r="V204" s="340">
        <v>399</v>
      </c>
      <c r="W204" s="326">
        <v>353</v>
      </c>
      <c r="X204" s="310">
        <v>540</v>
      </c>
      <c r="Y204" s="310">
        <v>637</v>
      </c>
      <c r="Z204" s="482">
        <v>392</v>
      </c>
      <c r="AA204" s="371">
        <f>SUM(C204:Z204)</f>
        <v>12164</v>
      </c>
      <c r="AB204" s="200" t="s">
        <v>56</v>
      </c>
      <c r="AC204" s="265">
        <f>AA190-AA204</f>
        <v>11</v>
      </c>
      <c r="AD204" s="266">
        <f>AC204/AA190</f>
        <v>9.0349075975359344E-4</v>
      </c>
    </row>
    <row r="205" spans="1:30" x14ac:dyDescent="0.2">
      <c r="A205" s="267" t="s">
        <v>28</v>
      </c>
      <c r="B205" s="835"/>
      <c r="C205" s="218">
        <v>67</v>
      </c>
      <c r="D205" s="269">
        <v>68</v>
      </c>
      <c r="E205" s="269">
        <v>69.5</v>
      </c>
      <c r="F205" s="269">
        <v>70</v>
      </c>
      <c r="G205" s="219">
        <v>73</v>
      </c>
      <c r="H205" s="373">
        <v>70.5</v>
      </c>
      <c r="I205" s="269">
        <v>69</v>
      </c>
      <c r="J205" s="269">
        <v>68</v>
      </c>
      <c r="K205" s="269">
        <v>66.5</v>
      </c>
      <c r="L205" s="311">
        <v>64.5</v>
      </c>
      <c r="M205" s="218">
        <v>72</v>
      </c>
      <c r="N205" s="269">
        <v>71</v>
      </c>
      <c r="O205" s="269">
        <v>69</v>
      </c>
      <c r="P205" s="219">
        <v>67</v>
      </c>
      <c r="Q205" s="373">
        <v>66.5</v>
      </c>
      <c r="R205" s="269">
        <v>67.5</v>
      </c>
      <c r="S205" s="269">
        <v>69</v>
      </c>
      <c r="T205" s="269">
        <v>70</v>
      </c>
      <c r="U205" s="269">
        <v>71</v>
      </c>
      <c r="V205" s="311">
        <v>72.5</v>
      </c>
      <c r="W205" s="218">
        <v>71.5</v>
      </c>
      <c r="X205" s="269">
        <v>69.5</v>
      </c>
      <c r="Y205" s="269">
        <v>68</v>
      </c>
      <c r="Z205" s="219">
        <v>65</v>
      </c>
      <c r="AA205" s="331"/>
      <c r="AB205" s="200" t="s">
        <v>57</v>
      </c>
      <c r="AC205" s="200">
        <v>63.77</v>
      </c>
    </row>
    <row r="206" spans="1:30" ht="13.5" thickBot="1" x14ac:dyDescent="0.25">
      <c r="A206" s="268" t="s">
        <v>26</v>
      </c>
      <c r="B206" s="836"/>
      <c r="C206" s="216">
        <f t="shared" ref="C206" si="86">(C205-C191)</f>
        <v>4.5</v>
      </c>
      <c r="D206" s="217">
        <f t="shared" ref="D206" si="87">(D205-D191)</f>
        <v>5.5</v>
      </c>
      <c r="E206" s="217">
        <f t="shared" ref="E206" si="88">(E205-E191)</f>
        <v>5.5</v>
      </c>
      <c r="F206" s="217">
        <f t="shared" ref="F206" si="89">(F205-F191)</f>
        <v>5.5</v>
      </c>
      <c r="G206" s="322">
        <f t="shared" ref="G206" si="90">(G205-G191)</f>
        <v>6</v>
      </c>
      <c r="H206" s="374">
        <f t="shared" ref="H206" si="91">(H205-H191)</f>
        <v>5.5</v>
      </c>
      <c r="I206" s="217">
        <f t="shared" ref="I206" si="92">(I205-I191)</f>
        <v>5.5</v>
      </c>
      <c r="J206" s="217">
        <f t="shared" ref="J206" si="93">(J205-J191)</f>
        <v>5.5</v>
      </c>
      <c r="K206" s="217">
        <f t="shared" ref="K206" si="94">(K205-K191)</f>
        <v>5</v>
      </c>
      <c r="L206" s="332">
        <f t="shared" ref="L206" si="95">(L205-L191)</f>
        <v>4.5</v>
      </c>
      <c r="M206" s="216">
        <f t="shared" ref="M206" si="96">(M205-M191)</f>
        <v>5</v>
      </c>
      <c r="N206" s="217">
        <f t="shared" ref="N206" si="97">(N205-N191)</f>
        <v>5.5</v>
      </c>
      <c r="O206" s="217">
        <f t="shared" ref="O206" si="98">(O205-O191)</f>
        <v>5.5</v>
      </c>
      <c r="P206" s="322">
        <f t="shared" ref="P206" si="99">(P205-P191)</f>
        <v>4.5</v>
      </c>
      <c r="Q206" s="374">
        <f t="shared" ref="Q206" si="100">(Q205-Q191)</f>
        <v>4.5</v>
      </c>
      <c r="R206" s="217">
        <f t="shared" ref="R206" si="101">(R205-R191)</f>
        <v>5</v>
      </c>
      <c r="S206" s="217">
        <f t="shared" ref="S206" si="102">(S205-S191)</f>
        <v>4.5</v>
      </c>
      <c r="T206" s="217">
        <f t="shared" ref="T206" si="103">(T205-T191)</f>
        <v>6</v>
      </c>
      <c r="U206" s="217">
        <f t="shared" ref="U206" si="104">(U205-U191)</f>
        <v>5.5</v>
      </c>
      <c r="V206" s="332">
        <f t="shared" ref="V206" si="105">(V205-V191)</f>
        <v>6</v>
      </c>
      <c r="W206" s="216">
        <f t="shared" ref="W206" si="106">(W205-W191)</f>
        <v>6</v>
      </c>
      <c r="X206" s="217">
        <f t="shared" ref="X206" si="107">(X205-X191)</f>
        <v>5.5</v>
      </c>
      <c r="Y206" s="217">
        <f t="shared" ref="Y206" si="108">(Y205-Y191)</f>
        <v>5.5</v>
      </c>
      <c r="Z206" s="322">
        <f t="shared" ref="Z206" si="109">(Z205-Z191)</f>
        <v>5</v>
      </c>
      <c r="AA206" s="333"/>
      <c r="AB206" s="200" t="s">
        <v>26</v>
      </c>
      <c r="AC206" s="200">
        <f>AC205-AC191</f>
        <v>3.6600000000000037</v>
      </c>
    </row>
    <row r="207" spans="1:30" x14ac:dyDescent="0.2">
      <c r="M207" s="200" t="s">
        <v>65</v>
      </c>
    </row>
    <row r="208" spans="1:30" ht="13.5" thickBot="1" x14ac:dyDescent="0.25"/>
    <row r="209" spans="1:30" ht="13.5" thickBot="1" x14ac:dyDescent="0.25">
      <c r="A209" s="230" t="s">
        <v>158</v>
      </c>
      <c r="B209" s="230"/>
      <c r="C209" s="934" t="s">
        <v>53</v>
      </c>
      <c r="D209" s="935"/>
      <c r="E209" s="935"/>
      <c r="F209" s="935"/>
      <c r="G209" s="935"/>
      <c r="H209" s="935"/>
      <c r="I209" s="935"/>
      <c r="J209" s="935"/>
      <c r="K209" s="935"/>
      <c r="L209" s="935"/>
      <c r="M209" s="934" t="s">
        <v>114</v>
      </c>
      <c r="N209" s="935"/>
      <c r="O209" s="935"/>
      <c r="P209" s="936"/>
      <c r="Q209" s="935" t="s">
        <v>63</v>
      </c>
      <c r="R209" s="935"/>
      <c r="S209" s="935"/>
      <c r="T209" s="935"/>
      <c r="U209" s="935"/>
      <c r="V209" s="935"/>
      <c r="W209" s="935"/>
      <c r="X209" s="935"/>
      <c r="Y209" s="935"/>
      <c r="Z209" s="936"/>
      <c r="AA209" s="932" t="s">
        <v>55</v>
      </c>
      <c r="AB209" s="200">
        <v>912</v>
      </c>
    </row>
    <row r="210" spans="1:30" x14ac:dyDescent="0.2">
      <c r="A210" s="231" t="s">
        <v>54</v>
      </c>
      <c r="B210" s="830"/>
      <c r="C210" s="356">
        <v>1</v>
      </c>
      <c r="D210" s="357">
        <v>2</v>
      </c>
      <c r="E210" s="357">
        <v>3</v>
      </c>
      <c r="F210" s="357">
        <v>4</v>
      </c>
      <c r="G210" s="362">
        <v>5</v>
      </c>
      <c r="H210" s="436">
        <v>6</v>
      </c>
      <c r="I210" s="357">
        <v>7</v>
      </c>
      <c r="J210" s="357">
        <v>8</v>
      </c>
      <c r="K210" s="357">
        <v>9</v>
      </c>
      <c r="L210" s="414">
        <v>10</v>
      </c>
      <c r="M210" s="356">
        <v>1</v>
      </c>
      <c r="N210" s="357">
        <v>2</v>
      </c>
      <c r="O210" s="357">
        <v>3</v>
      </c>
      <c r="P210" s="362">
        <v>4</v>
      </c>
      <c r="Q210" s="436">
        <v>1</v>
      </c>
      <c r="R210" s="357">
        <v>2</v>
      </c>
      <c r="S210" s="357">
        <v>3</v>
      </c>
      <c r="T210" s="357">
        <v>4</v>
      </c>
      <c r="U210" s="357">
        <v>5</v>
      </c>
      <c r="V210" s="414">
        <v>6</v>
      </c>
      <c r="W210" s="356">
        <v>7</v>
      </c>
      <c r="X210" s="357">
        <v>8</v>
      </c>
      <c r="Y210" s="357">
        <v>9</v>
      </c>
      <c r="Z210" s="362">
        <v>10</v>
      </c>
      <c r="AA210" s="971"/>
    </row>
    <row r="211" spans="1:30" ht="13.5" thickBot="1" x14ac:dyDescent="0.25">
      <c r="A211" s="231" t="s">
        <v>2</v>
      </c>
      <c r="B211" s="829"/>
      <c r="C211" s="443">
        <v>5</v>
      </c>
      <c r="D211" s="294">
        <v>4</v>
      </c>
      <c r="E211" s="234">
        <v>3</v>
      </c>
      <c r="F211" s="307">
        <v>2</v>
      </c>
      <c r="G211" s="435">
        <v>1</v>
      </c>
      <c r="H211" s="481">
        <v>1</v>
      </c>
      <c r="I211" s="307">
        <v>2</v>
      </c>
      <c r="J211" s="234">
        <v>3</v>
      </c>
      <c r="K211" s="294">
        <v>4</v>
      </c>
      <c r="L211" s="522">
        <v>5</v>
      </c>
      <c r="M211" s="233">
        <v>1</v>
      </c>
      <c r="N211" s="307">
        <v>2</v>
      </c>
      <c r="O211" s="234">
        <v>3</v>
      </c>
      <c r="P211" s="444">
        <v>4</v>
      </c>
      <c r="Q211" s="523">
        <v>5</v>
      </c>
      <c r="R211" s="294">
        <v>4</v>
      </c>
      <c r="S211" s="234">
        <v>3</v>
      </c>
      <c r="T211" s="234">
        <v>3</v>
      </c>
      <c r="U211" s="307">
        <v>2</v>
      </c>
      <c r="V211" s="524">
        <v>1</v>
      </c>
      <c r="W211" s="233">
        <v>1</v>
      </c>
      <c r="X211" s="307">
        <v>2</v>
      </c>
      <c r="Y211" s="234">
        <v>3</v>
      </c>
      <c r="Z211" s="444">
        <v>4</v>
      </c>
      <c r="AA211" s="972"/>
      <c r="AC211" s="313"/>
      <c r="AD211" s="313"/>
    </row>
    <row r="212" spans="1:30" x14ac:dyDescent="0.2">
      <c r="A212" s="236" t="s">
        <v>3</v>
      </c>
      <c r="B212" s="831"/>
      <c r="C212" s="237">
        <v>1590</v>
      </c>
      <c r="D212" s="238">
        <v>1590</v>
      </c>
      <c r="E212" s="238">
        <v>1590</v>
      </c>
      <c r="F212" s="238">
        <v>1590</v>
      </c>
      <c r="G212" s="239">
        <v>1590</v>
      </c>
      <c r="H212" s="430">
        <v>1590</v>
      </c>
      <c r="I212" s="238">
        <v>1590</v>
      </c>
      <c r="J212" s="238">
        <v>1590</v>
      </c>
      <c r="K212" s="238">
        <v>1590</v>
      </c>
      <c r="L212" s="308">
        <v>1590</v>
      </c>
      <c r="M212" s="237">
        <v>1590</v>
      </c>
      <c r="N212" s="238">
        <v>1590</v>
      </c>
      <c r="O212" s="238">
        <v>1590</v>
      </c>
      <c r="P212" s="239">
        <v>1590</v>
      </c>
      <c r="Q212" s="430">
        <v>1590</v>
      </c>
      <c r="R212" s="238">
        <v>1590</v>
      </c>
      <c r="S212" s="238">
        <v>1590</v>
      </c>
      <c r="T212" s="238">
        <v>1590</v>
      </c>
      <c r="U212" s="238">
        <v>1590</v>
      </c>
      <c r="V212" s="308">
        <v>1590</v>
      </c>
      <c r="W212" s="237">
        <v>1590</v>
      </c>
      <c r="X212" s="238">
        <v>1590</v>
      </c>
      <c r="Y212" s="238">
        <v>1590</v>
      </c>
      <c r="Z212" s="239">
        <v>1590</v>
      </c>
      <c r="AA212" s="440">
        <v>1590</v>
      </c>
      <c r="AB212" s="210"/>
      <c r="AC212" s="313"/>
      <c r="AD212" s="313"/>
    </row>
    <row r="213" spans="1:30" x14ac:dyDescent="0.2">
      <c r="A213" s="241" t="s">
        <v>6</v>
      </c>
      <c r="B213" s="832"/>
      <c r="C213" s="242">
        <v>1732</v>
      </c>
      <c r="D213" s="243">
        <v>1660</v>
      </c>
      <c r="E213" s="243">
        <v>1622</v>
      </c>
      <c r="F213" s="243">
        <v>1584</v>
      </c>
      <c r="G213" s="244">
        <v>1536</v>
      </c>
      <c r="H213" s="431">
        <v>1543</v>
      </c>
      <c r="I213" s="243">
        <v>1594</v>
      </c>
      <c r="J213" s="243">
        <v>1632</v>
      </c>
      <c r="K213" s="243">
        <v>1666</v>
      </c>
      <c r="L213" s="281">
        <v>1755</v>
      </c>
      <c r="M213" s="242">
        <v>1577</v>
      </c>
      <c r="N213" s="243">
        <v>1649</v>
      </c>
      <c r="O213" s="243">
        <v>1678</v>
      </c>
      <c r="P213" s="244">
        <v>1774</v>
      </c>
      <c r="Q213" s="431">
        <v>1725</v>
      </c>
      <c r="R213" s="243">
        <v>1647</v>
      </c>
      <c r="S213" s="243">
        <v>1643</v>
      </c>
      <c r="T213" s="243">
        <v>1613</v>
      </c>
      <c r="U213" s="243">
        <v>1585</v>
      </c>
      <c r="V213" s="281">
        <v>1526</v>
      </c>
      <c r="W213" s="242">
        <v>1529</v>
      </c>
      <c r="X213" s="243">
        <v>1582</v>
      </c>
      <c r="Y213" s="243">
        <v>1620</v>
      </c>
      <c r="Z213" s="244">
        <v>1692</v>
      </c>
      <c r="AA213" s="390">
        <v>1637</v>
      </c>
      <c r="AB213" s="228"/>
    </row>
    <row r="214" spans="1:30" x14ac:dyDescent="0.2">
      <c r="A214" s="231" t="s">
        <v>7</v>
      </c>
      <c r="B214" s="829"/>
      <c r="C214" s="245">
        <v>93.9</v>
      </c>
      <c r="D214" s="246">
        <v>100</v>
      </c>
      <c r="E214" s="246">
        <v>100</v>
      </c>
      <c r="F214" s="246">
        <v>100</v>
      </c>
      <c r="G214" s="247">
        <v>89.3</v>
      </c>
      <c r="H214" s="432">
        <v>97.7</v>
      </c>
      <c r="I214" s="246">
        <v>100</v>
      </c>
      <c r="J214" s="246">
        <v>100</v>
      </c>
      <c r="K214" s="246">
        <v>100</v>
      </c>
      <c r="L214" s="282">
        <v>100</v>
      </c>
      <c r="M214" s="245">
        <v>88.5</v>
      </c>
      <c r="N214" s="246">
        <v>100</v>
      </c>
      <c r="O214" s="246">
        <v>93.3</v>
      </c>
      <c r="P214" s="247">
        <v>100</v>
      </c>
      <c r="Q214" s="432">
        <v>100</v>
      </c>
      <c r="R214" s="246">
        <v>100</v>
      </c>
      <c r="S214" s="246">
        <v>100</v>
      </c>
      <c r="T214" s="246">
        <v>100</v>
      </c>
      <c r="U214" s="246">
        <v>100</v>
      </c>
      <c r="V214" s="282">
        <v>100</v>
      </c>
      <c r="W214" s="245">
        <v>100</v>
      </c>
      <c r="X214" s="246">
        <v>100</v>
      </c>
      <c r="Y214" s="246">
        <v>100</v>
      </c>
      <c r="Z214" s="247">
        <v>100</v>
      </c>
      <c r="AA214" s="441">
        <v>0.93100000000000005</v>
      </c>
      <c r="AB214" s="210"/>
      <c r="AC214" s="210"/>
      <c r="AD214" s="210"/>
    </row>
    <row r="215" spans="1:30" ht="13.5" thickBot="1" x14ac:dyDescent="0.25">
      <c r="A215" s="256" t="s">
        <v>8</v>
      </c>
      <c r="B215" s="833"/>
      <c r="C215" s="324">
        <v>6.2E-2</v>
      </c>
      <c r="D215" s="325">
        <v>3.7999999999999999E-2</v>
      </c>
      <c r="E215" s="325">
        <v>3.5000000000000003E-2</v>
      </c>
      <c r="F215" s="325">
        <v>3.2000000000000001E-2</v>
      </c>
      <c r="G215" s="408">
        <v>0.06</v>
      </c>
      <c r="H215" s="433">
        <v>5.5E-2</v>
      </c>
      <c r="I215" s="325">
        <v>3.2000000000000001E-2</v>
      </c>
      <c r="J215" s="325">
        <v>2.9000000000000001E-2</v>
      </c>
      <c r="K215" s="325">
        <v>3.1E-2</v>
      </c>
      <c r="L215" s="329">
        <v>3.6999999999999998E-2</v>
      </c>
      <c r="M215" s="324">
        <v>6.7000000000000004E-2</v>
      </c>
      <c r="N215" s="325">
        <v>3.9E-2</v>
      </c>
      <c r="O215" s="325">
        <v>4.7E-2</v>
      </c>
      <c r="P215" s="408">
        <v>4.9000000000000002E-2</v>
      </c>
      <c r="Q215" s="433">
        <v>3.5000000000000003E-2</v>
      </c>
      <c r="R215" s="325">
        <v>3.3000000000000002E-2</v>
      </c>
      <c r="S215" s="325">
        <v>2.9000000000000001E-2</v>
      </c>
      <c r="T215" s="325">
        <v>0.03</v>
      </c>
      <c r="U215" s="325">
        <v>2.8000000000000001E-2</v>
      </c>
      <c r="V215" s="329">
        <v>0.04</v>
      </c>
      <c r="W215" s="324">
        <v>3.2000000000000001E-2</v>
      </c>
      <c r="X215" s="325">
        <v>3.5999999999999997E-2</v>
      </c>
      <c r="Y215" s="325">
        <v>3.4000000000000002E-2</v>
      </c>
      <c r="Z215" s="408">
        <v>4.2999999999999997E-2</v>
      </c>
      <c r="AA215" s="442">
        <v>5.6000000000000001E-2</v>
      </c>
      <c r="AB215" s="228"/>
    </row>
    <row r="216" spans="1:30" x14ac:dyDescent="0.2">
      <c r="A216" s="483" t="s">
        <v>1</v>
      </c>
      <c r="B216" s="483"/>
      <c r="C216" s="327">
        <f>C213/C212*100-100</f>
        <v>8.9308176100628884</v>
      </c>
      <c r="D216" s="328">
        <f t="shared" ref="D216:F216" si="110">D213/D212*100-100</f>
        <v>4.4025157232704402</v>
      </c>
      <c r="E216" s="328">
        <f t="shared" si="110"/>
        <v>2.0125786163522008</v>
      </c>
      <c r="F216" s="328">
        <f t="shared" si="110"/>
        <v>-0.37735849056603854</v>
      </c>
      <c r="G216" s="410">
        <f>G213/G212*100-100</f>
        <v>-3.3962264150943327</v>
      </c>
      <c r="H216" s="434">
        <f t="shared" ref="H216:O216" si="111">H213/H212*100-100</f>
        <v>-2.9559748427672901</v>
      </c>
      <c r="I216" s="328">
        <f t="shared" si="111"/>
        <v>0.25157232704403043</v>
      </c>
      <c r="J216" s="328">
        <f t="shared" si="111"/>
        <v>2.6415094339622698</v>
      </c>
      <c r="K216" s="328">
        <f t="shared" si="111"/>
        <v>4.7798742138364787</v>
      </c>
      <c r="L216" s="330">
        <f t="shared" si="111"/>
        <v>10.377358490566053</v>
      </c>
      <c r="M216" s="327">
        <f t="shared" si="111"/>
        <v>-0.81761006289308114</v>
      </c>
      <c r="N216" s="328">
        <f t="shared" si="111"/>
        <v>3.7106918238993813</v>
      </c>
      <c r="O216" s="328">
        <f t="shared" si="111"/>
        <v>5.5345911949685558</v>
      </c>
      <c r="P216" s="410">
        <f>P213/P212*100-100</f>
        <v>11.572327044025158</v>
      </c>
      <c r="Q216" s="434">
        <f t="shared" ref="Q216:AA216" si="112">Q213/Q212*100-100</f>
        <v>8.49056603773586</v>
      </c>
      <c r="R216" s="328">
        <f t="shared" si="112"/>
        <v>3.5849056603773732</v>
      </c>
      <c r="S216" s="328">
        <f t="shared" si="112"/>
        <v>3.3333333333333428</v>
      </c>
      <c r="T216" s="328">
        <f t="shared" si="112"/>
        <v>1.4465408805031501</v>
      </c>
      <c r="U216" s="328">
        <f t="shared" si="112"/>
        <v>-0.31446540880503449</v>
      </c>
      <c r="V216" s="330">
        <f t="shared" si="112"/>
        <v>-4.0251572327044016</v>
      </c>
      <c r="W216" s="327">
        <f t="shared" si="112"/>
        <v>-3.8364779874213895</v>
      </c>
      <c r="X216" s="328">
        <f t="shared" si="112"/>
        <v>-0.50314465408804665</v>
      </c>
      <c r="Y216" s="328">
        <f t="shared" si="112"/>
        <v>1.8867924528301927</v>
      </c>
      <c r="Z216" s="410">
        <f t="shared" si="112"/>
        <v>6.415094339622641</v>
      </c>
      <c r="AA216" s="480">
        <f t="shared" si="112"/>
        <v>2.9559748427673043</v>
      </c>
      <c r="AB216" s="547"/>
      <c r="AC216" s="210"/>
      <c r="AD216" s="210"/>
    </row>
    <row r="217" spans="1:30" ht="13.5" thickBot="1" x14ac:dyDescent="0.25">
      <c r="A217" s="484" t="s">
        <v>27</v>
      </c>
      <c r="B217" s="484"/>
      <c r="C217" s="220">
        <f t="shared" ref="C217:AA217" si="113">C213-C199</f>
        <v>94</v>
      </c>
      <c r="D217" s="221">
        <f t="shared" si="113"/>
        <v>86</v>
      </c>
      <c r="E217" s="221">
        <f t="shared" si="113"/>
        <v>97</v>
      </c>
      <c r="F217" s="221">
        <f t="shared" si="113"/>
        <v>112</v>
      </c>
      <c r="G217" s="226">
        <f t="shared" si="113"/>
        <v>134</v>
      </c>
      <c r="H217" s="520">
        <f t="shared" si="113"/>
        <v>92</v>
      </c>
      <c r="I217" s="221">
        <f t="shared" si="113"/>
        <v>97</v>
      </c>
      <c r="J217" s="221">
        <f t="shared" si="113"/>
        <v>102</v>
      </c>
      <c r="K217" s="221">
        <f t="shared" si="113"/>
        <v>99</v>
      </c>
      <c r="L217" s="323">
        <f t="shared" si="113"/>
        <v>101</v>
      </c>
      <c r="M217" s="220">
        <f t="shared" si="113"/>
        <v>122</v>
      </c>
      <c r="N217" s="221">
        <f t="shared" si="113"/>
        <v>129</v>
      </c>
      <c r="O217" s="221">
        <f t="shared" si="113"/>
        <v>102</v>
      </c>
      <c r="P217" s="226">
        <f t="shared" si="113"/>
        <v>90</v>
      </c>
      <c r="Q217" s="520">
        <f t="shared" si="113"/>
        <v>68</v>
      </c>
      <c r="R217" s="221">
        <f t="shared" si="113"/>
        <v>63</v>
      </c>
      <c r="S217" s="221">
        <f t="shared" si="113"/>
        <v>88</v>
      </c>
      <c r="T217" s="221">
        <f t="shared" si="113"/>
        <v>93</v>
      </c>
      <c r="U217" s="221">
        <f t="shared" si="113"/>
        <v>110</v>
      </c>
      <c r="V217" s="323">
        <f t="shared" si="113"/>
        <v>140</v>
      </c>
      <c r="W217" s="220">
        <f t="shared" si="113"/>
        <v>112</v>
      </c>
      <c r="X217" s="221">
        <f t="shared" si="113"/>
        <v>101</v>
      </c>
      <c r="Y217" s="221">
        <f t="shared" si="113"/>
        <v>73</v>
      </c>
      <c r="Z217" s="226">
        <f t="shared" si="113"/>
        <v>76</v>
      </c>
      <c r="AA217" s="370">
        <f t="shared" si="113"/>
        <v>99</v>
      </c>
      <c r="AB217" s="210"/>
    </row>
    <row r="218" spans="1:30" x14ac:dyDescent="0.2">
      <c r="A218" s="267" t="s">
        <v>51</v>
      </c>
      <c r="B218" s="835"/>
      <c r="C218" s="326">
        <v>664</v>
      </c>
      <c r="D218" s="310">
        <v>706</v>
      </c>
      <c r="E218" s="310">
        <v>668</v>
      </c>
      <c r="F218" s="310">
        <v>411</v>
      </c>
      <c r="G218" s="482">
        <v>372</v>
      </c>
      <c r="H218" s="521">
        <v>321</v>
      </c>
      <c r="I218" s="310">
        <v>531</v>
      </c>
      <c r="J218" s="310">
        <v>595</v>
      </c>
      <c r="K218" s="310">
        <v>453</v>
      </c>
      <c r="L218" s="340">
        <v>463</v>
      </c>
      <c r="M218" s="326">
        <v>357</v>
      </c>
      <c r="N218" s="310">
        <v>653</v>
      </c>
      <c r="O218" s="310">
        <v>587</v>
      </c>
      <c r="P218" s="482">
        <v>514</v>
      </c>
      <c r="Q218" s="521">
        <v>302</v>
      </c>
      <c r="R218" s="310">
        <v>532</v>
      </c>
      <c r="S218" s="310">
        <v>587</v>
      </c>
      <c r="T218" s="310">
        <v>636</v>
      </c>
      <c r="U218" s="310">
        <v>481</v>
      </c>
      <c r="V218" s="340">
        <v>399</v>
      </c>
      <c r="W218" s="326">
        <v>353</v>
      </c>
      <c r="X218" s="310">
        <v>540</v>
      </c>
      <c r="Y218" s="310">
        <v>637</v>
      </c>
      <c r="Z218" s="482">
        <v>392</v>
      </c>
      <c r="AA218" s="371">
        <f>SUM(C218:Z218)</f>
        <v>12154</v>
      </c>
      <c r="AB218" s="200" t="s">
        <v>56</v>
      </c>
      <c r="AC218" s="265">
        <f>AA204-AA218</f>
        <v>10</v>
      </c>
      <c r="AD218" s="266">
        <f>AC218/AA204</f>
        <v>8.2209799408089446E-4</v>
      </c>
    </row>
    <row r="219" spans="1:30" x14ac:dyDescent="0.2">
      <c r="A219" s="267" t="s">
        <v>28</v>
      </c>
      <c r="B219" s="835"/>
      <c r="C219" s="218">
        <v>73.5</v>
      </c>
      <c r="D219" s="269">
        <v>75</v>
      </c>
      <c r="E219" s="269">
        <v>76.5</v>
      </c>
      <c r="F219" s="269">
        <v>77</v>
      </c>
      <c r="G219" s="219">
        <v>80</v>
      </c>
      <c r="H219" s="373">
        <v>78</v>
      </c>
      <c r="I219" s="269">
        <v>76</v>
      </c>
      <c r="J219" s="269">
        <v>75</v>
      </c>
      <c r="K219" s="269">
        <v>73.5</v>
      </c>
      <c r="L219" s="311">
        <v>71</v>
      </c>
      <c r="M219" s="218">
        <v>79</v>
      </c>
      <c r="N219" s="269">
        <v>78</v>
      </c>
      <c r="O219" s="269">
        <v>76</v>
      </c>
      <c r="P219" s="219">
        <v>73.5</v>
      </c>
      <c r="Q219" s="373">
        <v>73.5</v>
      </c>
      <c r="R219" s="269">
        <v>74.5</v>
      </c>
      <c r="S219" s="269">
        <v>76</v>
      </c>
      <c r="T219" s="269">
        <v>77.5</v>
      </c>
      <c r="U219" s="269">
        <v>78.5</v>
      </c>
      <c r="V219" s="311">
        <v>79.5</v>
      </c>
      <c r="W219" s="218">
        <v>78.5</v>
      </c>
      <c r="X219" s="269">
        <v>77</v>
      </c>
      <c r="Y219" s="269">
        <v>75.5</v>
      </c>
      <c r="Z219" s="219">
        <v>72</v>
      </c>
      <c r="AA219" s="331"/>
      <c r="AB219" s="200" t="s">
        <v>57</v>
      </c>
      <c r="AC219" s="200">
        <v>68.94</v>
      </c>
    </row>
    <row r="220" spans="1:30" ht="13.5" thickBot="1" x14ac:dyDescent="0.25">
      <c r="A220" s="268" t="s">
        <v>26</v>
      </c>
      <c r="B220" s="836"/>
      <c r="C220" s="216">
        <f t="shared" ref="C220:Z220" si="114">(C219-C205)</f>
        <v>6.5</v>
      </c>
      <c r="D220" s="217">
        <f t="shared" si="114"/>
        <v>7</v>
      </c>
      <c r="E220" s="217">
        <f t="shared" si="114"/>
        <v>7</v>
      </c>
      <c r="F220" s="217">
        <f t="shared" si="114"/>
        <v>7</v>
      </c>
      <c r="G220" s="322">
        <f t="shared" si="114"/>
        <v>7</v>
      </c>
      <c r="H220" s="374">
        <f t="shared" si="114"/>
        <v>7.5</v>
      </c>
      <c r="I220" s="217">
        <f t="shared" si="114"/>
        <v>7</v>
      </c>
      <c r="J220" s="217">
        <f t="shared" si="114"/>
        <v>7</v>
      </c>
      <c r="K220" s="217">
        <f t="shared" si="114"/>
        <v>7</v>
      </c>
      <c r="L220" s="332">
        <f t="shared" si="114"/>
        <v>6.5</v>
      </c>
      <c r="M220" s="216">
        <f t="shared" si="114"/>
        <v>7</v>
      </c>
      <c r="N220" s="217">
        <f t="shared" si="114"/>
        <v>7</v>
      </c>
      <c r="O220" s="217">
        <f t="shared" si="114"/>
        <v>7</v>
      </c>
      <c r="P220" s="322">
        <f t="shared" si="114"/>
        <v>6.5</v>
      </c>
      <c r="Q220" s="374">
        <f t="shared" si="114"/>
        <v>7</v>
      </c>
      <c r="R220" s="217">
        <f t="shared" si="114"/>
        <v>7</v>
      </c>
      <c r="S220" s="217">
        <f t="shared" si="114"/>
        <v>7</v>
      </c>
      <c r="T220" s="217">
        <f t="shared" si="114"/>
        <v>7.5</v>
      </c>
      <c r="U220" s="217">
        <f t="shared" si="114"/>
        <v>7.5</v>
      </c>
      <c r="V220" s="332">
        <f t="shared" si="114"/>
        <v>7</v>
      </c>
      <c r="W220" s="216">
        <f t="shared" si="114"/>
        <v>7</v>
      </c>
      <c r="X220" s="217">
        <f t="shared" si="114"/>
        <v>7.5</v>
      </c>
      <c r="Y220" s="217">
        <f t="shared" si="114"/>
        <v>7.5</v>
      </c>
      <c r="Z220" s="322">
        <f t="shared" si="114"/>
        <v>7</v>
      </c>
      <c r="AA220" s="333"/>
      <c r="AB220" s="200" t="s">
        <v>26</v>
      </c>
      <c r="AC220" s="200">
        <f>AC219-AC205</f>
        <v>5.1699999999999946</v>
      </c>
    </row>
    <row r="222" spans="1:30" ht="13.5" thickBot="1" x14ac:dyDescent="0.25"/>
    <row r="223" spans="1:30" ht="13.5" thickBot="1" x14ac:dyDescent="0.25">
      <c r="A223" s="230" t="s">
        <v>159</v>
      </c>
      <c r="B223" s="230"/>
      <c r="C223" s="934" t="s">
        <v>53</v>
      </c>
      <c r="D223" s="935"/>
      <c r="E223" s="935"/>
      <c r="F223" s="935"/>
      <c r="G223" s="935"/>
      <c r="H223" s="935"/>
      <c r="I223" s="935"/>
      <c r="J223" s="935"/>
      <c r="K223" s="935"/>
      <c r="L223" s="935"/>
      <c r="M223" s="934" t="s">
        <v>114</v>
      </c>
      <c r="N223" s="935"/>
      <c r="O223" s="935"/>
      <c r="P223" s="936"/>
      <c r="Q223" s="935" t="s">
        <v>63</v>
      </c>
      <c r="R223" s="935"/>
      <c r="S223" s="935"/>
      <c r="T223" s="935"/>
      <c r="U223" s="935"/>
      <c r="V223" s="935"/>
      <c r="W223" s="935"/>
      <c r="X223" s="935"/>
      <c r="Y223" s="935"/>
      <c r="Z223" s="936"/>
      <c r="AA223" s="932" t="s">
        <v>55</v>
      </c>
      <c r="AB223" s="200">
        <v>901</v>
      </c>
    </row>
    <row r="224" spans="1:30" x14ac:dyDescent="0.2">
      <c r="A224" s="231" t="s">
        <v>54</v>
      </c>
      <c r="B224" s="830"/>
      <c r="C224" s="356">
        <v>1</v>
      </c>
      <c r="D224" s="357">
        <v>2</v>
      </c>
      <c r="E224" s="357">
        <v>3</v>
      </c>
      <c r="F224" s="357">
        <v>4</v>
      </c>
      <c r="G224" s="362">
        <v>5</v>
      </c>
      <c r="H224" s="436">
        <v>6</v>
      </c>
      <c r="I224" s="357">
        <v>7</v>
      </c>
      <c r="J224" s="357">
        <v>8</v>
      </c>
      <c r="K224" s="357">
        <v>9</v>
      </c>
      <c r="L224" s="414">
        <v>10</v>
      </c>
      <c r="M224" s="356">
        <v>1</v>
      </c>
      <c r="N224" s="357">
        <v>2</v>
      </c>
      <c r="O224" s="357">
        <v>3</v>
      </c>
      <c r="P224" s="362">
        <v>4</v>
      </c>
      <c r="Q224" s="436">
        <v>1</v>
      </c>
      <c r="R224" s="357">
        <v>2</v>
      </c>
      <c r="S224" s="357">
        <v>3</v>
      </c>
      <c r="T224" s="357">
        <v>4</v>
      </c>
      <c r="U224" s="357">
        <v>5</v>
      </c>
      <c r="V224" s="414">
        <v>6</v>
      </c>
      <c r="W224" s="356">
        <v>7</v>
      </c>
      <c r="X224" s="357">
        <v>8</v>
      </c>
      <c r="Y224" s="357">
        <v>9</v>
      </c>
      <c r="Z224" s="362">
        <v>10</v>
      </c>
      <c r="AA224" s="971"/>
    </row>
    <row r="225" spans="1:30" ht="13.5" thickBot="1" x14ac:dyDescent="0.25">
      <c r="A225" s="231" t="s">
        <v>2</v>
      </c>
      <c r="B225" s="829"/>
      <c r="C225" s="443">
        <v>5</v>
      </c>
      <c r="D225" s="294">
        <v>4</v>
      </c>
      <c r="E225" s="234">
        <v>3</v>
      </c>
      <c r="F225" s="307">
        <v>2</v>
      </c>
      <c r="G225" s="435">
        <v>1</v>
      </c>
      <c r="H225" s="481">
        <v>1</v>
      </c>
      <c r="I225" s="307">
        <v>2</v>
      </c>
      <c r="J225" s="234">
        <v>3</v>
      </c>
      <c r="K225" s="294">
        <v>4</v>
      </c>
      <c r="L225" s="522">
        <v>5</v>
      </c>
      <c r="M225" s="233">
        <v>1</v>
      </c>
      <c r="N225" s="307">
        <v>2</v>
      </c>
      <c r="O225" s="234">
        <v>3</v>
      </c>
      <c r="P225" s="444">
        <v>4</v>
      </c>
      <c r="Q225" s="523">
        <v>5</v>
      </c>
      <c r="R225" s="294">
        <v>4</v>
      </c>
      <c r="S225" s="234">
        <v>3</v>
      </c>
      <c r="T225" s="234">
        <v>3</v>
      </c>
      <c r="U225" s="307">
        <v>2</v>
      </c>
      <c r="V225" s="524">
        <v>1</v>
      </c>
      <c r="W225" s="233">
        <v>1</v>
      </c>
      <c r="X225" s="307">
        <v>2</v>
      </c>
      <c r="Y225" s="234">
        <v>3</v>
      </c>
      <c r="Z225" s="444">
        <v>4</v>
      </c>
      <c r="AA225" s="972"/>
      <c r="AC225" s="313"/>
      <c r="AD225" s="313"/>
    </row>
    <row r="226" spans="1:30" x14ac:dyDescent="0.2">
      <c r="A226" s="236" t="s">
        <v>3</v>
      </c>
      <c r="B226" s="831"/>
      <c r="C226" s="237">
        <v>1710</v>
      </c>
      <c r="D226" s="238">
        <v>1710</v>
      </c>
      <c r="E226" s="238">
        <v>1710</v>
      </c>
      <c r="F226" s="238">
        <v>1710</v>
      </c>
      <c r="G226" s="239">
        <v>1710</v>
      </c>
      <c r="H226" s="430">
        <v>1710</v>
      </c>
      <c r="I226" s="238">
        <v>1710</v>
      </c>
      <c r="J226" s="238">
        <v>1710</v>
      </c>
      <c r="K226" s="238">
        <v>1710</v>
      </c>
      <c r="L226" s="308">
        <v>1710</v>
      </c>
      <c r="M226" s="237">
        <v>1710</v>
      </c>
      <c r="N226" s="238">
        <v>1710</v>
      </c>
      <c r="O226" s="238">
        <v>1710</v>
      </c>
      <c r="P226" s="239">
        <v>1710</v>
      </c>
      <c r="Q226" s="430">
        <v>1710</v>
      </c>
      <c r="R226" s="238">
        <v>1710</v>
      </c>
      <c r="S226" s="238">
        <v>1710</v>
      </c>
      <c r="T226" s="238">
        <v>1710</v>
      </c>
      <c r="U226" s="238">
        <v>1710</v>
      </c>
      <c r="V226" s="308">
        <v>1710</v>
      </c>
      <c r="W226" s="237">
        <v>1710</v>
      </c>
      <c r="X226" s="238">
        <v>1710</v>
      </c>
      <c r="Y226" s="238">
        <v>1710</v>
      </c>
      <c r="Z226" s="239">
        <v>1710</v>
      </c>
      <c r="AA226" s="440">
        <v>1710</v>
      </c>
      <c r="AB226" s="210"/>
      <c r="AC226" s="313"/>
      <c r="AD226" s="313"/>
    </row>
    <row r="227" spans="1:30" x14ac:dyDescent="0.2">
      <c r="A227" s="241" t="s">
        <v>6</v>
      </c>
      <c r="B227" s="832"/>
      <c r="C227" s="242">
        <v>1860</v>
      </c>
      <c r="D227" s="243">
        <v>1776</v>
      </c>
      <c r="E227" s="243">
        <v>1774</v>
      </c>
      <c r="F227" s="243">
        <v>1769</v>
      </c>
      <c r="G227" s="244">
        <v>1721</v>
      </c>
      <c r="H227" s="431">
        <v>1761</v>
      </c>
      <c r="I227" s="243">
        <v>1745</v>
      </c>
      <c r="J227" s="243">
        <v>1753</v>
      </c>
      <c r="K227" s="243">
        <v>1808</v>
      </c>
      <c r="L227" s="281">
        <v>1874</v>
      </c>
      <c r="M227" s="242">
        <v>1720</v>
      </c>
      <c r="N227" s="243">
        <v>1791</v>
      </c>
      <c r="O227" s="243">
        <v>1815</v>
      </c>
      <c r="P227" s="244">
        <v>1898</v>
      </c>
      <c r="Q227" s="431">
        <v>1887</v>
      </c>
      <c r="R227" s="243">
        <v>1806</v>
      </c>
      <c r="S227" s="243">
        <v>1801</v>
      </c>
      <c r="T227" s="243">
        <v>1757</v>
      </c>
      <c r="U227" s="243">
        <v>1756</v>
      </c>
      <c r="V227" s="281">
        <v>1678</v>
      </c>
      <c r="W227" s="242">
        <v>1696</v>
      </c>
      <c r="X227" s="243">
        <v>1744</v>
      </c>
      <c r="Y227" s="243">
        <v>1760</v>
      </c>
      <c r="Z227" s="244">
        <v>1810</v>
      </c>
      <c r="AA227" s="390">
        <v>1784</v>
      </c>
      <c r="AB227" s="228"/>
    </row>
    <row r="228" spans="1:30" x14ac:dyDescent="0.2">
      <c r="A228" s="231" t="s">
        <v>7</v>
      </c>
      <c r="B228" s="829"/>
      <c r="C228" s="245">
        <v>93.9</v>
      </c>
      <c r="D228" s="246">
        <v>100</v>
      </c>
      <c r="E228" s="246">
        <v>98</v>
      </c>
      <c r="F228" s="246">
        <v>96.7</v>
      </c>
      <c r="G228" s="247">
        <v>96.3</v>
      </c>
      <c r="H228" s="432">
        <v>91.7</v>
      </c>
      <c r="I228" s="246">
        <v>95</v>
      </c>
      <c r="J228" s="246">
        <v>95.5</v>
      </c>
      <c r="K228" s="246">
        <v>97</v>
      </c>
      <c r="L228" s="282">
        <v>94.1</v>
      </c>
      <c r="M228" s="245">
        <v>96.2</v>
      </c>
      <c r="N228" s="246">
        <v>95.9</v>
      </c>
      <c r="O228" s="246">
        <v>100</v>
      </c>
      <c r="P228" s="247">
        <v>94.7</v>
      </c>
      <c r="Q228" s="432">
        <v>95.7</v>
      </c>
      <c r="R228" s="246">
        <v>100</v>
      </c>
      <c r="S228" s="246">
        <v>100</v>
      </c>
      <c r="T228" s="246">
        <v>100</v>
      </c>
      <c r="U228" s="246">
        <v>100</v>
      </c>
      <c r="V228" s="282">
        <v>89.7</v>
      </c>
      <c r="W228" s="245">
        <v>92.3</v>
      </c>
      <c r="X228" s="246">
        <v>97.5</v>
      </c>
      <c r="Y228" s="246">
        <v>100</v>
      </c>
      <c r="Z228" s="247">
        <v>96.6</v>
      </c>
      <c r="AA228" s="441">
        <v>0.92300000000000004</v>
      </c>
      <c r="AB228" s="210"/>
      <c r="AC228" s="210"/>
      <c r="AD228" s="210"/>
    </row>
    <row r="229" spans="1:30" ht="13.5" thickBot="1" x14ac:dyDescent="0.25">
      <c r="A229" s="256" t="s">
        <v>8</v>
      </c>
      <c r="B229" s="833"/>
      <c r="C229" s="324">
        <v>5.6000000000000001E-2</v>
      </c>
      <c r="D229" s="325">
        <v>4.7E-2</v>
      </c>
      <c r="E229" s="325">
        <v>3.5999999999999997E-2</v>
      </c>
      <c r="F229" s="325">
        <v>5.3999999999999999E-2</v>
      </c>
      <c r="G229" s="408">
        <v>5.8000000000000003E-2</v>
      </c>
      <c r="H229" s="433">
        <v>6.5000000000000002E-2</v>
      </c>
      <c r="I229" s="325">
        <v>4.8000000000000001E-2</v>
      </c>
      <c r="J229" s="325">
        <v>4.9000000000000002E-2</v>
      </c>
      <c r="K229" s="325">
        <v>3.7999999999999999E-2</v>
      </c>
      <c r="L229" s="329">
        <v>5.7000000000000002E-2</v>
      </c>
      <c r="M229" s="324">
        <v>6.2E-2</v>
      </c>
      <c r="N229" s="325">
        <v>5.6000000000000001E-2</v>
      </c>
      <c r="O229" s="325">
        <v>3.7999999999999999E-2</v>
      </c>
      <c r="P229" s="408">
        <v>5.8999999999999997E-2</v>
      </c>
      <c r="Q229" s="433">
        <v>5.3999999999999999E-2</v>
      </c>
      <c r="R229" s="325">
        <v>4.1000000000000002E-2</v>
      </c>
      <c r="S229" s="325">
        <v>0.04</v>
      </c>
      <c r="T229" s="325">
        <v>4.2999999999999997E-2</v>
      </c>
      <c r="U229" s="325">
        <v>3.5999999999999997E-2</v>
      </c>
      <c r="V229" s="329">
        <v>5.3999999999999999E-2</v>
      </c>
      <c r="W229" s="324">
        <v>6.0999999999999999E-2</v>
      </c>
      <c r="X229" s="325">
        <v>4.2000000000000003E-2</v>
      </c>
      <c r="Y229" s="325">
        <v>0.04</v>
      </c>
      <c r="Z229" s="408">
        <v>5.5E-2</v>
      </c>
      <c r="AA229" s="442">
        <v>5.7000000000000002E-2</v>
      </c>
      <c r="AB229" s="228"/>
    </row>
    <row r="230" spans="1:30" x14ac:dyDescent="0.2">
      <c r="A230" s="483" t="s">
        <v>1</v>
      </c>
      <c r="B230" s="483"/>
      <c r="C230" s="327">
        <f>C227/C226*100-100</f>
        <v>8.7719298245614112</v>
      </c>
      <c r="D230" s="328">
        <f t="shared" ref="D230:F230" si="115">D227/D226*100-100</f>
        <v>3.8596491228070136</v>
      </c>
      <c r="E230" s="328">
        <f t="shared" si="115"/>
        <v>3.7426900584795391</v>
      </c>
      <c r="F230" s="328">
        <f t="shared" si="115"/>
        <v>3.4502923976608173</v>
      </c>
      <c r="G230" s="410">
        <f>G227/G226*100-100</f>
        <v>0.64327485380117366</v>
      </c>
      <c r="H230" s="434">
        <f t="shared" ref="H230:O230" si="116">H227/H226*100-100</f>
        <v>2.9824561403508909</v>
      </c>
      <c r="I230" s="328">
        <f t="shared" si="116"/>
        <v>2.0467836257309813</v>
      </c>
      <c r="J230" s="328">
        <f t="shared" si="116"/>
        <v>2.5146198830409361</v>
      </c>
      <c r="K230" s="328">
        <f t="shared" si="116"/>
        <v>5.7309941520467902</v>
      </c>
      <c r="L230" s="330">
        <f t="shared" si="116"/>
        <v>9.5906432748537895</v>
      </c>
      <c r="M230" s="327">
        <f t="shared" si="116"/>
        <v>0.5847953216374151</v>
      </c>
      <c r="N230" s="328">
        <f t="shared" si="116"/>
        <v>4.7368421052631504</v>
      </c>
      <c r="O230" s="328">
        <f t="shared" si="116"/>
        <v>6.1403508771929864</v>
      </c>
      <c r="P230" s="410">
        <f>P227/P226*100-100</f>
        <v>10.994152046783626</v>
      </c>
      <c r="Q230" s="434">
        <f t="shared" ref="Q230:AA230" si="117">Q227/Q226*100-100</f>
        <v>10.350877192982466</v>
      </c>
      <c r="R230" s="328">
        <f t="shared" si="117"/>
        <v>5.6140350877192873</v>
      </c>
      <c r="S230" s="328">
        <f t="shared" si="117"/>
        <v>5.3216374269005939</v>
      </c>
      <c r="T230" s="328">
        <f t="shared" si="117"/>
        <v>2.7485380116958993</v>
      </c>
      <c r="U230" s="328">
        <f t="shared" si="117"/>
        <v>2.6900584795321691</v>
      </c>
      <c r="V230" s="330">
        <f t="shared" si="117"/>
        <v>-1.8713450292397624</v>
      </c>
      <c r="W230" s="327">
        <f t="shared" si="117"/>
        <v>-0.81871345029239251</v>
      </c>
      <c r="X230" s="328">
        <f t="shared" si="117"/>
        <v>1.9883040935672511</v>
      </c>
      <c r="Y230" s="328">
        <f t="shared" si="117"/>
        <v>2.9239766081871323</v>
      </c>
      <c r="Z230" s="410">
        <f t="shared" si="117"/>
        <v>5.8479532163742789</v>
      </c>
      <c r="AA230" s="480">
        <f t="shared" si="117"/>
        <v>4.3274853801169542</v>
      </c>
      <c r="AB230" s="547"/>
      <c r="AC230" s="210"/>
      <c r="AD230" s="210"/>
    </row>
    <row r="231" spans="1:30" ht="13.5" thickBot="1" x14ac:dyDescent="0.25">
      <c r="A231" s="484" t="s">
        <v>27</v>
      </c>
      <c r="B231" s="484"/>
      <c r="C231" s="220">
        <f t="shared" ref="C231:AA231" si="118">C227-C213</f>
        <v>128</v>
      </c>
      <c r="D231" s="221">
        <f t="shared" si="118"/>
        <v>116</v>
      </c>
      <c r="E231" s="221">
        <f t="shared" si="118"/>
        <v>152</v>
      </c>
      <c r="F231" s="221">
        <f t="shared" si="118"/>
        <v>185</v>
      </c>
      <c r="G231" s="226">
        <f t="shared" si="118"/>
        <v>185</v>
      </c>
      <c r="H231" s="520">
        <f t="shared" si="118"/>
        <v>218</v>
      </c>
      <c r="I231" s="221">
        <f t="shared" si="118"/>
        <v>151</v>
      </c>
      <c r="J231" s="221">
        <f t="shared" si="118"/>
        <v>121</v>
      </c>
      <c r="K231" s="221">
        <f t="shared" si="118"/>
        <v>142</v>
      </c>
      <c r="L231" s="323">
        <f t="shared" si="118"/>
        <v>119</v>
      </c>
      <c r="M231" s="220">
        <f t="shared" si="118"/>
        <v>143</v>
      </c>
      <c r="N231" s="221">
        <f t="shared" si="118"/>
        <v>142</v>
      </c>
      <c r="O231" s="221">
        <f t="shared" si="118"/>
        <v>137</v>
      </c>
      <c r="P231" s="226">
        <f t="shared" si="118"/>
        <v>124</v>
      </c>
      <c r="Q231" s="520">
        <f t="shared" si="118"/>
        <v>162</v>
      </c>
      <c r="R231" s="221">
        <f t="shared" si="118"/>
        <v>159</v>
      </c>
      <c r="S231" s="221">
        <f t="shared" si="118"/>
        <v>158</v>
      </c>
      <c r="T231" s="221">
        <f t="shared" si="118"/>
        <v>144</v>
      </c>
      <c r="U231" s="221">
        <f t="shared" si="118"/>
        <v>171</v>
      </c>
      <c r="V231" s="323">
        <f t="shared" si="118"/>
        <v>152</v>
      </c>
      <c r="W231" s="220">
        <f t="shared" si="118"/>
        <v>167</v>
      </c>
      <c r="X231" s="221">
        <f t="shared" si="118"/>
        <v>162</v>
      </c>
      <c r="Y231" s="221">
        <f t="shared" si="118"/>
        <v>140</v>
      </c>
      <c r="Z231" s="226">
        <f t="shared" si="118"/>
        <v>118</v>
      </c>
      <c r="AA231" s="370">
        <f t="shared" si="118"/>
        <v>147</v>
      </c>
      <c r="AB231" s="210"/>
    </row>
    <row r="232" spans="1:30" x14ac:dyDescent="0.2">
      <c r="A232" s="267" t="s">
        <v>51</v>
      </c>
      <c r="B232" s="835"/>
      <c r="C232" s="326">
        <v>664</v>
      </c>
      <c r="D232" s="310">
        <v>705</v>
      </c>
      <c r="E232" s="310">
        <v>668</v>
      </c>
      <c r="F232" s="310">
        <v>411</v>
      </c>
      <c r="G232" s="482">
        <v>372</v>
      </c>
      <c r="H232" s="521">
        <v>320</v>
      </c>
      <c r="I232" s="310">
        <v>530</v>
      </c>
      <c r="J232" s="310">
        <v>594</v>
      </c>
      <c r="K232" s="310">
        <v>453</v>
      </c>
      <c r="L232" s="340">
        <v>463</v>
      </c>
      <c r="M232" s="326">
        <v>357</v>
      </c>
      <c r="N232" s="310">
        <v>651</v>
      </c>
      <c r="O232" s="310">
        <v>587</v>
      </c>
      <c r="P232" s="482">
        <v>513</v>
      </c>
      <c r="Q232" s="521">
        <v>302</v>
      </c>
      <c r="R232" s="310">
        <v>532</v>
      </c>
      <c r="S232" s="310">
        <v>587</v>
      </c>
      <c r="T232" s="310">
        <v>635</v>
      </c>
      <c r="U232" s="310">
        <v>479</v>
      </c>
      <c r="V232" s="340">
        <v>399</v>
      </c>
      <c r="W232" s="326">
        <v>353</v>
      </c>
      <c r="X232" s="310">
        <v>539</v>
      </c>
      <c r="Y232" s="310">
        <v>637</v>
      </c>
      <c r="Z232" s="482">
        <v>392</v>
      </c>
      <c r="AA232" s="371">
        <f>SUM(C232:Z232)</f>
        <v>12143</v>
      </c>
      <c r="AB232" s="200" t="s">
        <v>56</v>
      </c>
      <c r="AC232" s="265">
        <f>AA218-AA232</f>
        <v>11</v>
      </c>
      <c r="AD232" s="266">
        <f>AC232/AA218</f>
        <v>9.0505183478690142E-4</v>
      </c>
    </row>
    <row r="233" spans="1:30" x14ac:dyDescent="0.2">
      <c r="A233" s="267" t="s">
        <v>28</v>
      </c>
      <c r="B233" s="835"/>
      <c r="C233" s="218">
        <v>81</v>
      </c>
      <c r="D233" s="269">
        <v>82.5</v>
      </c>
      <c r="E233" s="269">
        <v>84</v>
      </c>
      <c r="F233" s="269">
        <v>84.5</v>
      </c>
      <c r="G233" s="219">
        <v>87</v>
      </c>
      <c r="H233" s="373">
        <v>85</v>
      </c>
      <c r="I233" s="269">
        <v>83.5</v>
      </c>
      <c r="J233" s="269">
        <v>82.5</v>
      </c>
      <c r="K233" s="269">
        <v>81</v>
      </c>
      <c r="L233" s="311">
        <v>78.5</v>
      </c>
      <c r="M233" s="218">
        <v>86.5</v>
      </c>
      <c r="N233" s="269">
        <v>85.5</v>
      </c>
      <c r="O233" s="269">
        <v>83.5</v>
      </c>
      <c r="P233" s="219">
        <v>81</v>
      </c>
      <c r="Q233" s="373">
        <v>81</v>
      </c>
      <c r="R233" s="269">
        <v>82</v>
      </c>
      <c r="S233" s="269">
        <v>83.5</v>
      </c>
      <c r="T233" s="269">
        <v>85</v>
      </c>
      <c r="U233" s="269">
        <v>85.5</v>
      </c>
      <c r="V233" s="311">
        <v>86.5</v>
      </c>
      <c r="W233" s="218">
        <v>85.5</v>
      </c>
      <c r="X233" s="269">
        <v>84</v>
      </c>
      <c r="Y233" s="269">
        <v>83</v>
      </c>
      <c r="Z233" s="219">
        <v>80</v>
      </c>
      <c r="AA233" s="331"/>
      <c r="AB233" s="200" t="s">
        <v>57</v>
      </c>
      <c r="AC233" s="200">
        <v>75.989999999999995</v>
      </c>
    </row>
    <row r="234" spans="1:30" ht="13.5" thickBot="1" x14ac:dyDescent="0.25">
      <c r="A234" s="268" t="s">
        <v>26</v>
      </c>
      <c r="B234" s="836"/>
      <c r="C234" s="216">
        <f t="shared" ref="C234:Z234" si="119">(C233-C219)</f>
        <v>7.5</v>
      </c>
      <c r="D234" s="217">
        <f t="shared" si="119"/>
        <v>7.5</v>
      </c>
      <c r="E234" s="217">
        <f t="shared" si="119"/>
        <v>7.5</v>
      </c>
      <c r="F234" s="217">
        <f t="shared" si="119"/>
        <v>7.5</v>
      </c>
      <c r="G234" s="322">
        <f t="shared" si="119"/>
        <v>7</v>
      </c>
      <c r="H234" s="374">
        <f t="shared" si="119"/>
        <v>7</v>
      </c>
      <c r="I234" s="217">
        <f t="shared" si="119"/>
        <v>7.5</v>
      </c>
      <c r="J234" s="217">
        <f t="shared" si="119"/>
        <v>7.5</v>
      </c>
      <c r="K234" s="217">
        <f t="shared" si="119"/>
        <v>7.5</v>
      </c>
      <c r="L234" s="332">
        <f t="shared" si="119"/>
        <v>7.5</v>
      </c>
      <c r="M234" s="216">
        <f t="shared" si="119"/>
        <v>7.5</v>
      </c>
      <c r="N234" s="217">
        <f t="shared" si="119"/>
        <v>7.5</v>
      </c>
      <c r="O234" s="217">
        <f t="shared" si="119"/>
        <v>7.5</v>
      </c>
      <c r="P234" s="322">
        <f t="shared" si="119"/>
        <v>7.5</v>
      </c>
      <c r="Q234" s="374">
        <f t="shared" si="119"/>
        <v>7.5</v>
      </c>
      <c r="R234" s="217">
        <f t="shared" si="119"/>
        <v>7.5</v>
      </c>
      <c r="S234" s="217">
        <f t="shared" si="119"/>
        <v>7.5</v>
      </c>
      <c r="T234" s="217">
        <f t="shared" si="119"/>
        <v>7.5</v>
      </c>
      <c r="U234" s="217">
        <f t="shared" si="119"/>
        <v>7</v>
      </c>
      <c r="V234" s="332">
        <f t="shared" si="119"/>
        <v>7</v>
      </c>
      <c r="W234" s="216">
        <f t="shared" si="119"/>
        <v>7</v>
      </c>
      <c r="X234" s="217">
        <f t="shared" si="119"/>
        <v>7</v>
      </c>
      <c r="Y234" s="217">
        <f t="shared" si="119"/>
        <v>7.5</v>
      </c>
      <c r="Z234" s="322">
        <f t="shared" si="119"/>
        <v>8</v>
      </c>
      <c r="AA234" s="333"/>
      <c r="AB234" s="200" t="s">
        <v>26</v>
      </c>
      <c r="AC234" s="200">
        <f>AC233-AC219</f>
        <v>7.0499999999999972</v>
      </c>
    </row>
    <row r="236" spans="1:30" ht="13.5" thickBot="1" x14ac:dyDescent="0.25"/>
    <row r="237" spans="1:30" ht="13.5" thickBot="1" x14ac:dyDescent="0.25">
      <c r="A237" s="230" t="s">
        <v>161</v>
      </c>
      <c r="B237" s="230"/>
      <c r="C237" s="934" t="s">
        <v>53</v>
      </c>
      <c r="D237" s="935"/>
      <c r="E237" s="935"/>
      <c r="F237" s="935"/>
      <c r="G237" s="935"/>
      <c r="H237" s="935"/>
      <c r="I237" s="935"/>
      <c r="J237" s="935"/>
      <c r="K237" s="935"/>
      <c r="L237" s="935"/>
      <c r="M237" s="934" t="s">
        <v>114</v>
      </c>
      <c r="N237" s="935"/>
      <c r="O237" s="935"/>
      <c r="P237" s="936"/>
      <c r="Q237" s="935" t="s">
        <v>63</v>
      </c>
      <c r="R237" s="935"/>
      <c r="S237" s="935"/>
      <c r="T237" s="935"/>
      <c r="U237" s="935"/>
      <c r="V237" s="935"/>
      <c r="W237" s="935"/>
      <c r="X237" s="935"/>
      <c r="Y237" s="935"/>
      <c r="Z237" s="936"/>
      <c r="AA237" s="932" t="s">
        <v>55</v>
      </c>
      <c r="AB237" s="200">
        <v>902</v>
      </c>
    </row>
    <row r="238" spans="1:30" x14ac:dyDescent="0.2">
      <c r="A238" s="231" t="s">
        <v>54</v>
      </c>
      <c r="B238" s="830"/>
      <c r="C238" s="356">
        <v>1</v>
      </c>
      <c r="D238" s="357">
        <v>2</v>
      </c>
      <c r="E238" s="357">
        <v>3</v>
      </c>
      <c r="F238" s="357">
        <v>4</v>
      </c>
      <c r="G238" s="362">
        <v>5</v>
      </c>
      <c r="H238" s="436">
        <v>6</v>
      </c>
      <c r="I238" s="357">
        <v>7</v>
      </c>
      <c r="J238" s="357">
        <v>8</v>
      </c>
      <c r="K238" s="357">
        <v>9</v>
      </c>
      <c r="L238" s="414">
        <v>10</v>
      </c>
      <c r="M238" s="356">
        <v>1</v>
      </c>
      <c r="N238" s="357">
        <v>2</v>
      </c>
      <c r="O238" s="357">
        <v>3</v>
      </c>
      <c r="P238" s="362">
        <v>4</v>
      </c>
      <c r="Q238" s="436">
        <v>1</v>
      </c>
      <c r="R238" s="357">
        <v>2</v>
      </c>
      <c r="S238" s="357">
        <v>3</v>
      </c>
      <c r="T238" s="357">
        <v>4</v>
      </c>
      <c r="U238" s="357">
        <v>5</v>
      </c>
      <c r="V238" s="414">
        <v>6</v>
      </c>
      <c r="W238" s="356">
        <v>7</v>
      </c>
      <c r="X238" s="357">
        <v>8</v>
      </c>
      <c r="Y238" s="357">
        <v>9</v>
      </c>
      <c r="Z238" s="362">
        <v>10</v>
      </c>
      <c r="AA238" s="971"/>
    </row>
    <row r="239" spans="1:30" ht="13.5" thickBot="1" x14ac:dyDescent="0.25">
      <c r="A239" s="231" t="s">
        <v>2</v>
      </c>
      <c r="B239" s="829"/>
      <c r="C239" s="443">
        <v>5</v>
      </c>
      <c r="D239" s="294">
        <v>4</v>
      </c>
      <c r="E239" s="234">
        <v>3</v>
      </c>
      <c r="F239" s="307">
        <v>2</v>
      </c>
      <c r="G239" s="435">
        <v>1</v>
      </c>
      <c r="H239" s="481">
        <v>1</v>
      </c>
      <c r="I239" s="307">
        <v>2</v>
      </c>
      <c r="J239" s="234">
        <v>3</v>
      </c>
      <c r="K239" s="294">
        <v>4</v>
      </c>
      <c r="L239" s="522">
        <v>5</v>
      </c>
      <c r="M239" s="233">
        <v>1</v>
      </c>
      <c r="N239" s="307">
        <v>2</v>
      </c>
      <c r="O239" s="234">
        <v>3</v>
      </c>
      <c r="P239" s="444">
        <v>4</v>
      </c>
      <c r="Q239" s="523">
        <v>5</v>
      </c>
      <c r="R239" s="294">
        <v>4</v>
      </c>
      <c r="S239" s="234">
        <v>3</v>
      </c>
      <c r="T239" s="234">
        <v>3</v>
      </c>
      <c r="U239" s="307">
        <v>2</v>
      </c>
      <c r="V239" s="524">
        <v>1</v>
      </c>
      <c r="W239" s="233">
        <v>1</v>
      </c>
      <c r="X239" s="307">
        <v>2</v>
      </c>
      <c r="Y239" s="234">
        <v>3</v>
      </c>
      <c r="Z239" s="444">
        <v>4</v>
      </c>
      <c r="AA239" s="972"/>
      <c r="AC239" s="313"/>
      <c r="AD239" s="313"/>
    </row>
    <row r="240" spans="1:30" x14ac:dyDescent="0.2">
      <c r="A240" s="236" t="s">
        <v>3</v>
      </c>
      <c r="B240" s="831"/>
      <c r="C240" s="237">
        <v>1840</v>
      </c>
      <c r="D240" s="238">
        <v>1840</v>
      </c>
      <c r="E240" s="238">
        <v>1840</v>
      </c>
      <c r="F240" s="238">
        <v>1840</v>
      </c>
      <c r="G240" s="239">
        <v>1840</v>
      </c>
      <c r="H240" s="430">
        <v>1840</v>
      </c>
      <c r="I240" s="238">
        <v>1840</v>
      </c>
      <c r="J240" s="238">
        <v>1840</v>
      </c>
      <c r="K240" s="238">
        <v>1840</v>
      </c>
      <c r="L240" s="308">
        <v>1840</v>
      </c>
      <c r="M240" s="237">
        <v>1840</v>
      </c>
      <c r="N240" s="238">
        <v>1840</v>
      </c>
      <c r="O240" s="238">
        <v>1840</v>
      </c>
      <c r="P240" s="239">
        <v>1840</v>
      </c>
      <c r="Q240" s="430">
        <v>1840</v>
      </c>
      <c r="R240" s="238">
        <v>1840</v>
      </c>
      <c r="S240" s="238">
        <v>1840</v>
      </c>
      <c r="T240" s="238">
        <v>1840</v>
      </c>
      <c r="U240" s="238">
        <v>1840</v>
      </c>
      <c r="V240" s="308">
        <v>1840</v>
      </c>
      <c r="W240" s="237">
        <v>1840</v>
      </c>
      <c r="X240" s="238">
        <v>1840</v>
      </c>
      <c r="Y240" s="238">
        <v>1840</v>
      </c>
      <c r="Z240" s="239">
        <v>1840</v>
      </c>
      <c r="AA240" s="440">
        <v>1840</v>
      </c>
      <c r="AB240" s="210"/>
      <c r="AC240" s="313"/>
      <c r="AD240" s="313"/>
    </row>
    <row r="241" spans="1:30" x14ac:dyDescent="0.2">
      <c r="A241" s="241" t="s">
        <v>6</v>
      </c>
      <c r="B241" s="832"/>
      <c r="C241" s="242">
        <v>1952</v>
      </c>
      <c r="D241" s="243">
        <v>1894</v>
      </c>
      <c r="E241" s="243">
        <v>1891</v>
      </c>
      <c r="F241" s="243">
        <v>1849</v>
      </c>
      <c r="G241" s="244">
        <v>1800</v>
      </c>
      <c r="H241" s="431">
        <v>1858</v>
      </c>
      <c r="I241" s="243">
        <v>1880</v>
      </c>
      <c r="J241" s="243">
        <v>1824</v>
      </c>
      <c r="K241" s="243">
        <v>1889</v>
      </c>
      <c r="L241" s="281">
        <v>1975</v>
      </c>
      <c r="M241" s="242">
        <v>1893</v>
      </c>
      <c r="N241" s="243">
        <v>1891</v>
      </c>
      <c r="O241" s="243">
        <v>1931</v>
      </c>
      <c r="P241" s="244">
        <v>1961</v>
      </c>
      <c r="Q241" s="431">
        <v>1964</v>
      </c>
      <c r="R241" s="243">
        <v>1925</v>
      </c>
      <c r="S241" s="243">
        <v>1914</v>
      </c>
      <c r="T241" s="243">
        <v>1903</v>
      </c>
      <c r="U241" s="243">
        <v>1869</v>
      </c>
      <c r="V241" s="281">
        <v>1855</v>
      </c>
      <c r="W241" s="242">
        <v>1819</v>
      </c>
      <c r="X241" s="243">
        <v>1844</v>
      </c>
      <c r="Y241" s="243">
        <v>1899</v>
      </c>
      <c r="Z241" s="244">
        <v>1939</v>
      </c>
      <c r="AA241" s="390">
        <v>1895</v>
      </c>
      <c r="AB241" s="228"/>
    </row>
    <row r="242" spans="1:30" x14ac:dyDescent="0.2">
      <c r="A242" s="231" t="s">
        <v>7</v>
      </c>
      <c r="B242" s="829"/>
      <c r="C242" s="245">
        <v>92</v>
      </c>
      <c r="D242" s="246">
        <v>100</v>
      </c>
      <c r="E242" s="246">
        <v>100</v>
      </c>
      <c r="F242" s="246">
        <v>96.7</v>
      </c>
      <c r="G242" s="247">
        <v>92.6</v>
      </c>
      <c r="H242" s="432">
        <v>100</v>
      </c>
      <c r="I242" s="246">
        <v>100</v>
      </c>
      <c r="J242" s="246">
        <v>97.8</v>
      </c>
      <c r="K242" s="246">
        <v>97</v>
      </c>
      <c r="L242" s="282">
        <v>97.1</v>
      </c>
      <c r="M242" s="245">
        <v>88.5</v>
      </c>
      <c r="N242" s="246">
        <v>95.9</v>
      </c>
      <c r="O242" s="246">
        <v>100</v>
      </c>
      <c r="P242" s="247">
        <v>94.7</v>
      </c>
      <c r="Q242" s="432">
        <v>95.5</v>
      </c>
      <c r="R242" s="246">
        <v>97.4</v>
      </c>
      <c r="S242" s="246">
        <v>100</v>
      </c>
      <c r="T242" s="246">
        <v>97.9</v>
      </c>
      <c r="U242" s="246">
        <v>100</v>
      </c>
      <c r="V242" s="282">
        <v>86.2</v>
      </c>
      <c r="W242" s="245">
        <v>96.2</v>
      </c>
      <c r="X242" s="246">
        <v>97.5</v>
      </c>
      <c r="Y242" s="246">
        <v>93.6</v>
      </c>
      <c r="Z242" s="247">
        <v>93.1</v>
      </c>
      <c r="AA242" s="441">
        <v>0.94199999999999995</v>
      </c>
      <c r="AB242" s="210"/>
      <c r="AC242" s="210"/>
      <c r="AD242" s="210"/>
    </row>
    <row r="243" spans="1:30" ht="13.5" thickBot="1" x14ac:dyDescent="0.25">
      <c r="A243" s="256" t="s">
        <v>8</v>
      </c>
      <c r="B243" s="833"/>
      <c r="C243" s="324">
        <v>5.7000000000000002E-2</v>
      </c>
      <c r="D243" s="325">
        <v>4.7E-2</v>
      </c>
      <c r="E243" s="325">
        <v>3.9E-2</v>
      </c>
      <c r="F243" s="325">
        <v>5.1999999999999998E-2</v>
      </c>
      <c r="G243" s="408">
        <v>5.0999999999999997E-2</v>
      </c>
      <c r="H243" s="433">
        <v>4.5999999999999999E-2</v>
      </c>
      <c r="I243" s="325">
        <v>5.2999999999999999E-2</v>
      </c>
      <c r="J243" s="325">
        <v>4.2000000000000003E-2</v>
      </c>
      <c r="K243" s="325">
        <v>5.2999999999999999E-2</v>
      </c>
      <c r="L243" s="329">
        <v>4.9000000000000002E-2</v>
      </c>
      <c r="M243" s="324">
        <v>6.5000000000000002E-2</v>
      </c>
      <c r="N243" s="325">
        <v>5.0999999999999997E-2</v>
      </c>
      <c r="O243" s="325">
        <v>0.04</v>
      </c>
      <c r="P243" s="408">
        <v>5.8999999999999997E-2</v>
      </c>
      <c r="Q243" s="433">
        <v>5.5E-2</v>
      </c>
      <c r="R243" s="325">
        <v>6.6000000000000003E-2</v>
      </c>
      <c r="S243" s="325">
        <v>5.3999999999999999E-2</v>
      </c>
      <c r="T243" s="325">
        <v>0.04</v>
      </c>
      <c r="U243" s="325">
        <v>0.04</v>
      </c>
      <c r="V243" s="329">
        <v>4.8000000000000001E-2</v>
      </c>
      <c r="W243" s="324">
        <v>6.7000000000000004E-2</v>
      </c>
      <c r="X243" s="325">
        <v>5.1999999999999998E-2</v>
      </c>
      <c r="Y243" s="325">
        <v>5.0999999999999997E-2</v>
      </c>
      <c r="Z243" s="408">
        <v>4.4999999999999998E-2</v>
      </c>
      <c r="AA243" s="442">
        <v>5.5E-2</v>
      </c>
      <c r="AB243" s="228"/>
    </row>
    <row r="244" spans="1:30" x14ac:dyDescent="0.2">
      <c r="A244" s="483" t="s">
        <v>1</v>
      </c>
      <c r="B244" s="483"/>
      <c r="C244" s="327">
        <f>C241/C240*100-100</f>
        <v>6.0869565217391397</v>
      </c>
      <c r="D244" s="328">
        <f t="shared" ref="D244:F244" si="120">D241/D240*100-100</f>
        <v>2.9347826086956559</v>
      </c>
      <c r="E244" s="328">
        <f t="shared" si="120"/>
        <v>2.7717391304347814</v>
      </c>
      <c r="F244" s="328">
        <f t="shared" si="120"/>
        <v>0.48913043478260931</v>
      </c>
      <c r="G244" s="410">
        <f>G241/G240*100-100</f>
        <v>-2.1739130434782652</v>
      </c>
      <c r="H244" s="434">
        <f t="shared" ref="H244:O244" si="121">H241/H240*100-100</f>
        <v>0.97826086956523284</v>
      </c>
      <c r="I244" s="328">
        <f t="shared" si="121"/>
        <v>2.1739130434782652</v>
      </c>
      <c r="J244" s="328">
        <f t="shared" si="121"/>
        <v>-0.86956521739129755</v>
      </c>
      <c r="K244" s="328">
        <f t="shared" si="121"/>
        <v>2.6630434782608745</v>
      </c>
      <c r="L244" s="330">
        <f t="shared" si="121"/>
        <v>7.3369565217391397</v>
      </c>
      <c r="M244" s="327">
        <f t="shared" si="121"/>
        <v>2.8804347826086882</v>
      </c>
      <c r="N244" s="328">
        <f t="shared" si="121"/>
        <v>2.7717391304347814</v>
      </c>
      <c r="O244" s="328">
        <f t="shared" si="121"/>
        <v>4.9456521739130466</v>
      </c>
      <c r="P244" s="410">
        <f>P241/P240*100-100</f>
        <v>6.576086956521749</v>
      </c>
      <c r="Q244" s="434">
        <f t="shared" ref="Q244:AA244" si="122">Q241/Q240*100-100</f>
        <v>6.7391304347826093</v>
      </c>
      <c r="R244" s="328">
        <f t="shared" si="122"/>
        <v>4.6195652173913118</v>
      </c>
      <c r="S244" s="328">
        <f t="shared" si="122"/>
        <v>4.0217391304347814</v>
      </c>
      <c r="T244" s="328">
        <f t="shared" si="122"/>
        <v>3.4239130434782652</v>
      </c>
      <c r="U244" s="328">
        <f t="shared" si="122"/>
        <v>1.5760869565217348</v>
      </c>
      <c r="V244" s="330">
        <f t="shared" si="122"/>
        <v>0.81521739130434412</v>
      </c>
      <c r="W244" s="327">
        <f t="shared" si="122"/>
        <v>-1.1413043478260931</v>
      </c>
      <c r="X244" s="328">
        <f t="shared" si="122"/>
        <v>0.21739130434784215</v>
      </c>
      <c r="Y244" s="328">
        <f t="shared" si="122"/>
        <v>3.2065217391304373</v>
      </c>
      <c r="Z244" s="410">
        <f t="shared" si="122"/>
        <v>5.3804347826087024</v>
      </c>
      <c r="AA244" s="480">
        <f t="shared" si="122"/>
        <v>2.9891304347826235</v>
      </c>
      <c r="AB244" s="547"/>
      <c r="AC244" s="210"/>
      <c r="AD244" s="210"/>
    </row>
    <row r="245" spans="1:30" ht="13.5" thickBot="1" x14ac:dyDescent="0.25">
      <c r="A245" s="484" t="s">
        <v>27</v>
      </c>
      <c r="B245" s="484"/>
      <c r="C245" s="220">
        <f t="shared" ref="C245:AA245" si="123">C241-C227</f>
        <v>92</v>
      </c>
      <c r="D245" s="221">
        <f t="shared" si="123"/>
        <v>118</v>
      </c>
      <c r="E245" s="221">
        <f t="shared" si="123"/>
        <v>117</v>
      </c>
      <c r="F245" s="221">
        <f t="shared" si="123"/>
        <v>80</v>
      </c>
      <c r="G245" s="226">
        <f t="shared" si="123"/>
        <v>79</v>
      </c>
      <c r="H245" s="520">
        <f t="shared" si="123"/>
        <v>97</v>
      </c>
      <c r="I245" s="221">
        <f t="shared" si="123"/>
        <v>135</v>
      </c>
      <c r="J245" s="221">
        <f t="shared" si="123"/>
        <v>71</v>
      </c>
      <c r="K245" s="221">
        <f t="shared" si="123"/>
        <v>81</v>
      </c>
      <c r="L245" s="323">
        <f t="shared" si="123"/>
        <v>101</v>
      </c>
      <c r="M245" s="220">
        <f t="shared" si="123"/>
        <v>173</v>
      </c>
      <c r="N245" s="221">
        <f t="shared" si="123"/>
        <v>100</v>
      </c>
      <c r="O245" s="221">
        <f t="shared" si="123"/>
        <v>116</v>
      </c>
      <c r="P245" s="226">
        <f t="shared" si="123"/>
        <v>63</v>
      </c>
      <c r="Q245" s="520">
        <f t="shared" si="123"/>
        <v>77</v>
      </c>
      <c r="R245" s="221">
        <f t="shared" si="123"/>
        <v>119</v>
      </c>
      <c r="S245" s="221">
        <f t="shared" si="123"/>
        <v>113</v>
      </c>
      <c r="T245" s="221">
        <f t="shared" si="123"/>
        <v>146</v>
      </c>
      <c r="U245" s="221">
        <f t="shared" si="123"/>
        <v>113</v>
      </c>
      <c r="V245" s="323">
        <f t="shared" si="123"/>
        <v>177</v>
      </c>
      <c r="W245" s="220">
        <f t="shared" si="123"/>
        <v>123</v>
      </c>
      <c r="X245" s="221">
        <f t="shared" si="123"/>
        <v>100</v>
      </c>
      <c r="Y245" s="221">
        <f t="shared" si="123"/>
        <v>139</v>
      </c>
      <c r="Z245" s="226">
        <f t="shared" si="123"/>
        <v>129</v>
      </c>
      <c r="AA245" s="370">
        <f t="shared" si="123"/>
        <v>111</v>
      </c>
      <c r="AB245" s="210"/>
    </row>
    <row r="246" spans="1:30" x14ac:dyDescent="0.2">
      <c r="A246" s="267" t="s">
        <v>51</v>
      </c>
      <c r="B246" s="835"/>
      <c r="C246" s="326">
        <v>663</v>
      </c>
      <c r="D246" s="310">
        <v>704</v>
      </c>
      <c r="E246" s="310">
        <v>667</v>
      </c>
      <c r="F246" s="310">
        <v>409</v>
      </c>
      <c r="G246" s="482">
        <v>372</v>
      </c>
      <c r="H246" s="521">
        <v>319</v>
      </c>
      <c r="I246" s="310">
        <v>530</v>
      </c>
      <c r="J246" s="310">
        <v>593</v>
      </c>
      <c r="K246" s="310">
        <v>452</v>
      </c>
      <c r="L246" s="340">
        <v>463</v>
      </c>
      <c r="M246" s="326">
        <v>356</v>
      </c>
      <c r="N246" s="310">
        <v>651</v>
      </c>
      <c r="O246" s="310">
        <v>587</v>
      </c>
      <c r="P246" s="482">
        <v>513</v>
      </c>
      <c r="Q246" s="521">
        <v>302</v>
      </c>
      <c r="R246" s="310">
        <v>532</v>
      </c>
      <c r="S246" s="310">
        <v>587</v>
      </c>
      <c r="T246" s="310">
        <v>635</v>
      </c>
      <c r="U246" s="310">
        <v>478</v>
      </c>
      <c r="V246" s="340">
        <v>398</v>
      </c>
      <c r="W246" s="326">
        <v>353</v>
      </c>
      <c r="X246" s="310">
        <v>539</v>
      </c>
      <c r="Y246" s="310">
        <v>637</v>
      </c>
      <c r="Z246" s="482">
        <v>392</v>
      </c>
      <c r="AA246" s="371">
        <f>SUM(C246:Z246)</f>
        <v>12132</v>
      </c>
      <c r="AB246" s="200" t="s">
        <v>56</v>
      </c>
      <c r="AC246" s="265">
        <f>AA232-AA246</f>
        <v>11</v>
      </c>
      <c r="AD246" s="266">
        <f>AC246/AA232</f>
        <v>9.0587169562711032E-4</v>
      </c>
    </row>
    <row r="247" spans="1:30" x14ac:dyDescent="0.2">
      <c r="A247" s="267" t="s">
        <v>28</v>
      </c>
      <c r="B247" s="835"/>
      <c r="C247" s="218">
        <v>88</v>
      </c>
      <c r="D247" s="269">
        <v>90</v>
      </c>
      <c r="E247" s="269">
        <v>91</v>
      </c>
      <c r="F247" s="269">
        <v>92</v>
      </c>
      <c r="G247" s="219">
        <v>94.5</v>
      </c>
      <c r="H247" s="373">
        <v>92</v>
      </c>
      <c r="I247" s="269">
        <v>90.5</v>
      </c>
      <c r="J247" s="269">
        <v>90</v>
      </c>
      <c r="K247" s="269">
        <v>88.5</v>
      </c>
      <c r="L247" s="311">
        <v>85.5</v>
      </c>
      <c r="M247" s="218">
        <v>93.5</v>
      </c>
      <c r="N247" s="269">
        <v>93</v>
      </c>
      <c r="O247" s="269">
        <v>90.5</v>
      </c>
      <c r="P247" s="219">
        <v>88</v>
      </c>
      <c r="Q247" s="373">
        <v>88</v>
      </c>
      <c r="R247" s="269">
        <v>89</v>
      </c>
      <c r="S247" s="269">
        <v>90.5</v>
      </c>
      <c r="T247" s="269">
        <v>92</v>
      </c>
      <c r="U247" s="269">
        <v>92.5</v>
      </c>
      <c r="V247" s="311">
        <v>93.5</v>
      </c>
      <c r="W247" s="218">
        <v>93</v>
      </c>
      <c r="X247" s="269">
        <v>91.5</v>
      </c>
      <c r="Y247" s="269">
        <v>90</v>
      </c>
      <c r="Z247" s="219">
        <v>87</v>
      </c>
      <c r="AA247" s="331"/>
      <c r="AB247" s="200" t="s">
        <v>57</v>
      </c>
      <c r="AC247" s="200">
        <v>83.41</v>
      </c>
    </row>
    <row r="248" spans="1:30" ht="13.5" thickBot="1" x14ac:dyDescent="0.25">
      <c r="A248" s="268" t="s">
        <v>26</v>
      </c>
      <c r="B248" s="836"/>
      <c r="C248" s="216">
        <f t="shared" ref="C248:Z248" si="124">(C247-C233)</f>
        <v>7</v>
      </c>
      <c r="D248" s="217">
        <f t="shared" si="124"/>
        <v>7.5</v>
      </c>
      <c r="E248" s="217">
        <f t="shared" si="124"/>
        <v>7</v>
      </c>
      <c r="F248" s="217">
        <f t="shared" si="124"/>
        <v>7.5</v>
      </c>
      <c r="G248" s="322">
        <f t="shared" si="124"/>
        <v>7.5</v>
      </c>
      <c r="H248" s="374">
        <f t="shared" si="124"/>
        <v>7</v>
      </c>
      <c r="I248" s="217">
        <f t="shared" si="124"/>
        <v>7</v>
      </c>
      <c r="J248" s="217">
        <f t="shared" si="124"/>
        <v>7.5</v>
      </c>
      <c r="K248" s="217">
        <f t="shared" si="124"/>
        <v>7.5</v>
      </c>
      <c r="L248" s="332">
        <f t="shared" si="124"/>
        <v>7</v>
      </c>
      <c r="M248" s="216">
        <f t="shared" si="124"/>
        <v>7</v>
      </c>
      <c r="N248" s="217">
        <f t="shared" si="124"/>
        <v>7.5</v>
      </c>
      <c r="O248" s="217">
        <f t="shared" si="124"/>
        <v>7</v>
      </c>
      <c r="P248" s="322">
        <f t="shared" si="124"/>
        <v>7</v>
      </c>
      <c r="Q248" s="374">
        <f t="shared" si="124"/>
        <v>7</v>
      </c>
      <c r="R248" s="217">
        <f t="shared" si="124"/>
        <v>7</v>
      </c>
      <c r="S248" s="217">
        <f t="shared" si="124"/>
        <v>7</v>
      </c>
      <c r="T248" s="217">
        <f t="shared" si="124"/>
        <v>7</v>
      </c>
      <c r="U248" s="217">
        <f t="shared" si="124"/>
        <v>7</v>
      </c>
      <c r="V248" s="332">
        <f t="shared" si="124"/>
        <v>7</v>
      </c>
      <c r="W248" s="216">
        <f t="shared" si="124"/>
        <v>7.5</v>
      </c>
      <c r="X248" s="217">
        <f t="shared" si="124"/>
        <v>7.5</v>
      </c>
      <c r="Y248" s="217">
        <f t="shared" si="124"/>
        <v>7</v>
      </c>
      <c r="Z248" s="322">
        <f t="shared" si="124"/>
        <v>7</v>
      </c>
      <c r="AA248" s="333"/>
      <c r="AB248" s="200" t="s">
        <v>26</v>
      </c>
      <c r="AC248" s="200">
        <f>AC247-AC233</f>
        <v>7.4200000000000017</v>
      </c>
    </row>
    <row r="250" spans="1:30" ht="13.5" thickBot="1" x14ac:dyDescent="0.25"/>
    <row r="251" spans="1:30" ht="13.5" thickBot="1" x14ac:dyDescent="0.25">
      <c r="A251" s="230" t="s">
        <v>162</v>
      </c>
      <c r="B251" s="230"/>
      <c r="C251" s="934" t="s">
        <v>53</v>
      </c>
      <c r="D251" s="935"/>
      <c r="E251" s="935"/>
      <c r="F251" s="935"/>
      <c r="G251" s="935"/>
      <c r="H251" s="935"/>
      <c r="I251" s="935"/>
      <c r="J251" s="935"/>
      <c r="K251" s="935"/>
      <c r="L251" s="935"/>
      <c r="M251" s="934" t="s">
        <v>114</v>
      </c>
      <c r="N251" s="935"/>
      <c r="O251" s="935"/>
      <c r="P251" s="936"/>
      <c r="Q251" s="935" t="s">
        <v>63</v>
      </c>
      <c r="R251" s="935"/>
      <c r="S251" s="935"/>
      <c r="T251" s="935"/>
      <c r="U251" s="935"/>
      <c r="V251" s="935"/>
      <c r="W251" s="935"/>
      <c r="X251" s="935"/>
      <c r="Y251" s="935"/>
      <c r="Z251" s="936"/>
      <c r="AA251" s="932" t="s">
        <v>55</v>
      </c>
      <c r="AB251" s="200">
        <v>903</v>
      </c>
    </row>
    <row r="252" spans="1:30" x14ac:dyDescent="0.2">
      <c r="A252" s="231" t="s">
        <v>54</v>
      </c>
      <c r="B252" s="830"/>
      <c r="C252" s="356">
        <v>1</v>
      </c>
      <c r="D252" s="357">
        <v>2</v>
      </c>
      <c r="E252" s="357">
        <v>3</v>
      </c>
      <c r="F252" s="357">
        <v>4</v>
      </c>
      <c r="G252" s="362">
        <v>5</v>
      </c>
      <c r="H252" s="436">
        <v>6</v>
      </c>
      <c r="I252" s="357">
        <v>7</v>
      </c>
      <c r="J252" s="357">
        <v>8</v>
      </c>
      <c r="K252" s="357">
        <v>9</v>
      </c>
      <c r="L252" s="414">
        <v>10</v>
      </c>
      <c r="M252" s="356">
        <v>1</v>
      </c>
      <c r="N252" s="357">
        <v>2</v>
      </c>
      <c r="O252" s="357">
        <v>3</v>
      </c>
      <c r="P252" s="362">
        <v>4</v>
      </c>
      <c r="Q252" s="436">
        <v>1</v>
      </c>
      <c r="R252" s="357">
        <v>2</v>
      </c>
      <c r="S252" s="357">
        <v>3</v>
      </c>
      <c r="T252" s="357">
        <v>4</v>
      </c>
      <c r="U252" s="357">
        <v>5</v>
      </c>
      <c r="V252" s="414">
        <v>6</v>
      </c>
      <c r="W252" s="356">
        <v>7</v>
      </c>
      <c r="X252" s="357">
        <v>8</v>
      </c>
      <c r="Y252" s="357">
        <v>9</v>
      </c>
      <c r="Z252" s="362">
        <v>10</v>
      </c>
      <c r="AA252" s="971"/>
    </row>
    <row r="253" spans="1:30" ht="13.5" thickBot="1" x14ac:dyDescent="0.25">
      <c r="A253" s="231" t="s">
        <v>2</v>
      </c>
      <c r="B253" s="829"/>
      <c r="C253" s="443">
        <v>5</v>
      </c>
      <c r="D253" s="294">
        <v>4</v>
      </c>
      <c r="E253" s="234">
        <v>3</v>
      </c>
      <c r="F253" s="307">
        <v>2</v>
      </c>
      <c r="G253" s="435">
        <v>1</v>
      </c>
      <c r="H253" s="481">
        <v>1</v>
      </c>
      <c r="I253" s="307">
        <v>2</v>
      </c>
      <c r="J253" s="234">
        <v>3</v>
      </c>
      <c r="K253" s="294">
        <v>4</v>
      </c>
      <c r="L253" s="522">
        <v>5</v>
      </c>
      <c r="M253" s="233">
        <v>1</v>
      </c>
      <c r="N253" s="307">
        <v>2</v>
      </c>
      <c r="O253" s="234">
        <v>3</v>
      </c>
      <c r="P253" s="444">
        <v>4</v>
      </c>
      <c r="Q253" s="523">
        <v>5</v>
      </c>
      <c r="R253" s="294">
        <v>4</v>
      </c>
      <c r="S253" s="234">
        <v>3</v>
      </c>
      <c r="T253" s="234">
        <v>3</v>
      </c>
      <c r="U253" s="307">
        <v>2</v>
      </c>
      <c r="V253" s="524">
        <v>1</v>
      </c>
      <c r="W253" s="233">
        <v>1</v>
      </c>
      <c r="X253" s="307">
        <v>2</v>
      </c>
      <c r="Y253" s="234">
        <v>3</v>
      </c>
      <c r="Z253" s="444">
        <v>4</v>
      </c>
      <c r="AA253" s="972"/>
      <c r="AC253" s="313"/>
      <c r="AD253" s="313"/>
    </row>
    <row r="254" spans="1:30" x14ac:dyDescent="0.2">
      <c r="A254" s="236" t="s">
        <v>3</v>
      </c>
      <c r="B254" s="831"/>
      <c r="C254" s="237">
        <v>1980</v>
      </c>
      <c r="D254" s="238">
        <v>1980</v>
      </c>
      <c r="E254" s="238">
        <v>1980</v>
      </c>
      <c r="F254" s="238">
        <v>1980</v>
      </c>
      <c r="G254" s="239">
        <v>1980</v>
      </c>
      <c r="H254" s="430">
        <v>1980</v>
      </c>
      <c r="I254" s="238">
        <v>1980</v>
      </c>
      <c r="J254" s="238">
        <v>1980</v>
      </c>
      <c r="K254" s="238">
        <v>1980</v>
      </c>
      <c r="L254" s="308">
        <v>1980</v>
      </c>
      <c r="M254" s="237">
        <v>1980</v>
      </c>
      <c r="N254" s="238">
        <v>1980</v>
      </c>
      <c r="O254" s="238">
        <v>1980</v>
      </c>
      <c r="P254" s="239">
        <v>1980</v>
      </c>
      <c r="Q254" s="430">
        <v>1980</v>
      </c>
      <c r="R254" s="238">
        <v>1980</v>
      </c>
      <c r="S254" s="238">
        <v>1980</v>
      </c>
      <c r="T254" s="238">
        <v>1980</v>
      </c>
      <c r="U254" s="238">
        <v>1980</v>
      </c>
      <c r="V254" s="308">
        <v>1980</v>
      </c>
      <c r="W254" s="237">
        <v>1980</v>
      </c>
      <c r="X254" s="238">
        <v>1980</v>
      </c>
      <c r="Y254" s="238">
        <v>1980</v>
      </c>
      <c r="Z254" s="239">
        <v>1980</v>
      </c>
      <c r="AA254" s="440">
        <v>1980</v>
      </c>
      <c r="AB254" s="210"/>
      <c r="AC254" s="313"/>
      <c r="AD254" s="313"/>
    </row>
    <row r="255" spans="1:30" x14ac:dyDescent="0.2">
      <c r="A255" s="241" t="s">
        <v>6</v>
      </c>
      <c r="B255" s="832"/>
      <c r="C255" s="242">
        <v>2062</v>
      </c>
      <c r="D255" s="243">
        <v>2072</v>
      </c>
      <c r="E255" s="243">
        <v>2060</v>
      </c>
      <c r="F255" s="243">
        <v>2032</v>
      </c>
      <c r="G255" s="244">
        <v>2096</v>
      </c>
      <c r="H255" s="431">
        <v>2062</v>
      </c>
      <c r="I255" s="243">
        <v>2036</v>
      </c>
      <c r="J255" s="243">
        <v>2015</v>
      </c>
      <c r="K255" s="243">
        <v>2041</v>
      </c>
      <c r="L255" s="281">
        <v>2066</v>
      </c>
      <c r="M255" s="242">
        <v>2029</v>
      </c>
      <c r="N255" s="243">
        <v>2081</v>
      </c>
      <c r="O255" s="243">
        <v>2093</v>
      </c>
      <c r="P255" s="244">
        <v>2142</v>
      </c>
      <c r="Q255" s="431">
        <v>2080</v>
      </c>
      <c r="R255" s="243">
        <v>2057</v>
      </c>
      <c r="S255" s="243">
        <v>2060</v>
      </c>
      <c r="T255" s="243">
        <v>2052</v>
      </c>
      <c r="U255" s="243">
        <v>2025</v>
      </c>
      <c r="V255" s="281">
        <v>2043</v>
      </c>
      <c r="W255" s="242">
        <v>1984</v>
      </c>
      <c r="X255" s="243">
        <v>2019</v>
      </c>
      <c r="Y255" s="243">
        <v>2025</v>
      </c>
      <c r="Z255" s="244">
        <v>2105</v>
      </c>
      <c r="AA255" s="390">
        <v>2056</v>
      </c>
      <c r="AB255" s="228"/>
    </row>
    <row r="256" spans="1:30" x14ac:dyDescent="0.2">
      <c r="A256" s="231" t="s">
        <v>7</v>
      </c>
      <c r="B256" s="829"/>
      <c r="C256" s="245">
        <v>85.7</v>
      </c>
      <c r="D256" s="246">
        <v>96.2</v>
      </c>
      <c r="E256" s="246">
        <v>100</v>
      </c>
      <c r="F256" s="246">
        <v>100</v>
      </c>
      <c r="G256" s="247">
        <v>92.6</v>
      </c>
      <c r="H256" s="432">
        <v>84</v>
      </c>
      <c r="I256" s="246">
        <v>92.3</v>
      </c>
      <c r="J256" s="246">
        <v>100</v>
      </c>
      <c r="K256" s="246">
        <v>84.8</v>
      </c>
      <c r="L256" s="282">
        <v>94.1</v>
      </c>
      <c r="M256" s="245">
        <v>82.1</v>
      </c>
      <c r="N256" s="246">
        <v>89.8</v>
      </c>
      <c r="O256" s="246">
        <v>90.9</v>
      </c>
      <c r="P256" s="247">
        <v>92.1</v>
      </c>
      <c r="Q256" s="432">
        <v>86.4</v>
      </c>
      <c r="R256" s="246">
        <v>97.4</v>
      </c>
      <c r="S256" s="246">
        <v>93.2</v>
      </c>
      <c r="T256" s="246">
        <v>100</v>
      </c>
      <c r="U256" s="246">
        <v>100</v>
      </c>
      <c r="V256" s="282">
        <v>96.6</v>
      </c>
      <c r="W256" s="245">
        <v>88.5</v>
      </c>
      <c r="X256" s="246">
        <v>97.5</v>
      </c>
      <c r="Y256" s="246">
        <v>95.8</v>
      </c>
      <c r="Z256" s="247">
        <v>96.2</v>
      </c>
      <c r="AA256" s="441">
        <v>0.92500000000000004</v>
      </c>
      <c r="AB256" s="210"/>
      <c r="AC256" s="210"/>
      <c r="AD256" s="210"/>
    </row>
    <row r="257" spans="1:30" ht="13.5" thickBot="1" x14ac:dyDescent="0.25">
      <c r="A257" s="256" t="s">
        <v>8</v>
      </c>
      <c r="B257" s="833"/>
      <c r="C257" s="324">
        <v>6.7000000000000004E-2</v>
      </c>
      <c r="D257" s="325">
        <v>4.8000000000000001E-2</v>
      </c>
      <c r="E257" s="325">
        <v>4.8000000000000001E-2</v>
      </c>
      <c r="F257" s="325">
        <v>0.04</v>
      </c>
      <c r="G257" s="408">
        <v>5.2999999999999999E-2</v>
      </c>
      <c r="H257" s="433">
        <v>6.4000000000000001E-2</v>
      </c>
      <c r="I257" s="325">
        <v>5.7000000000000002E-2</v>
      </c>
      <c r="J257" s="325">
        <v>4.7E-2</v>
      </c>
      <c r="K257" s="325">
        <v>6.9000000000000006E-2</v>
      </c>
      <c r="L257" s="329">
        <v>6.5000000000000002E-2</v>
      </c>
      <c r="M257" s="324">
        <v>7.0000000000000007E-2</v>
      </c>
      <c r="N257" s="325">
        <v>6.0999999999999999E-2</v>
      </c>
      <c r="O257" s="325">
        <v>5.8999999999999997E-2</v>
      </c>
      <c r="P257" s="408">
        <v>6.0999999999999999E-2</v>
      </c>
      <c r="Q257" s="433">
        <v>5.2999999999999999E-2</v>
      </c>
      <c r="R257" s="325">
        <v>4.5999999999999999E-2</v>
      </c>
      <c r="S257" s="325">
        <v>4.8000000000000001E-2</v>
      </c>
      <c r="T257" s="325">
        <v>3.7999999999999999E-2</v>
      </c>
      <c r="U257" s="325">
        <v>4.4999999999999998E-2</v>
      </c>
      <c r="V257" s="329">
        <v>5.1999999999999998E-2</v>
      </c>
      <c r="W257" s="324">
        <v>6.2E-2</v>
      </c>
      <c r="X257" s="325">
        <v>4.8000000000000001E-2</v>
      </c>
      <c r="Y257" s="325">
        <v>5.1999999999999998E-2</v>
      </c>
      <c r="Z257" s="408">
        <v>6.4000000000000001E-2</v>
      </c>
      <c r="AA257" s="442">
        <v>5.7000000000000002E-2</v>
      </c>
      <c r="AB257" s="228"/>
    </row>
    <row r="258" spans="1:30" x14ac:dyDescent="0.2">
      <c r="A258" s="483" t="s">
        <v>1</v>
      </c>
      <c r="B258" s="483"/>
      <c r="C258" s="327">
        <f>C255/C254*100-100</f>
        <v>4.1414141414141312</v>
      </c>
      <c r="D258" s="328">
        <f t="shared" ref="D258:F258" si="125">D255/D254*100-100</f>
        <v>4.6464646464646506</v>
      </c>
      <c r="E258" s="328">
        <f t="shared" si="125"/>
        <v>4.0404040404040416</v>
      </c>
      <c r="F258" s="328">
        <f t="shared" si="125"/>
        <v>2.6262626262626156</v>
      </c>
      <c r="G258" s="410">
        <f>G255/G254*100-100</f>
        <v>5.8585858585858546</v>
      </c>
      <c r="H258" s="434">
        <f t="shared" ref="H258:O258" si="126">H255/H254*100-100</f>
        <v>4.1414141414141312</v>
      </c>
      <c r="I258" s="328">
        <f t="shared" si="126"/>
        <v>2.8282828282828234</v>
      </c>
      <c r="J258" s="328">
        <f t="shared" si="126"/>
        <v>1.7676767676767753</v>
      </c>
      <c r="K258" s="328">
        <f t="shared" si="126"/>
        <v>3.0808080808080831</v>
      </c>
      <c r="L258" s="330">
        <f t="shared" si="126"/>
        <v>4.343434343434339</v>
      </c>
      <c r="M258" s="327">
        <f t="shared" si="126"/>
        <v>2.474747474747474</v>
      </c>
      <c r="N258" s="328">
        <f t="shared" si="126"/>
        <v>5.1010101010100897</v>
      </c>
      <c r="O258" s="328">
        <f t="shared" si="126"/>
        <v>5.7070707070706987</v>
      </c>
      <c r="P258" s="410">
        <f>P255/P254*100-100</f>
        <v>8.1818181818181728</v>
      </c>
      <c r="Q258" s="434">
        <f t="shared" ref="Q258:AA258" si="127">Q255/Q254*100-100</f>
        <v>5.0505050505050662</v>
      </c>
      <c r="R258" s="328">
        <f t="shared" si="127"/>
        <v>3.8888888888888999</v>
      </c>
      <c r="S258" s="328">
        <f t="shared" si="127"/>
        <v>4.0404040404040416</v>
      </c>
      <c r="T258" s="328">
        <f t="shared" si="127"/>
        <v>3.6363636363636402</v>
      </c>
      <c r="U258" s="328">
        <f t="shared" si="127"/>
        <v>2.2727272727272663</v>
      </c>
      <c r="V258" s="330">
        <f t="shared" si="127"/>
        <v>3.1818181818181728</v>
      </c>
      <c r="W258" s="327">
        <f t="shared" si="127"/>
        <v>0.20202020202020776</v>
      </c>
      <c r="X258" s="328">
        <f t="shared" si="127"/>
        <v>1.969696969696983</v>
      </c>
      <c r="Y258" s="328">
        <f t="shared" si="127"/>
        <v>2.2727272727272663</v>
      </c>
      <c r="Z258" s="410">
        <f t="shared" si="127"/>
        <v>6.313131313131322</v>
      </c>
      <c r="AA258" s="480">
        <f t="shared" si="127"/>
        <v>3.8383838383838338</v>
      </c>
      <c r="AB258" s="547"/>
      <c r="AC258" s="210"/>
      <c r="AD258" s="210"/>
    </row>
    <row r="259" spans="1:30" ht="13.5" thickBot="1" x14ac:dyDescent="0.25">
      <c r="A259" s="484" t="s">
        <v>27</v>
      </c>
      <c r="B259" s="484"/>
      <c r="C259" s="220">
        <f t="shared" ref="C259:AA259" si="128">C255-C241</f>
        <v>110</v>
      </c>
      <c r="D259" s="221">
        <f t="shared" si="128"/>
        <v>178</v>
      </c>
      <c r="E259" s="221">
        <f t="shared" si="128"/>
        <v>169</v>
      </c>
      <c r="F259" s="221">
        <f t="shared" si="128"/>
        <v>183</v>
      </c>
      <c r="G259" s="226">
        <f t="shared" si="128"/>
        <v>296</v>
      </c>
      <c r="H259" s="520">
        <f t="shared" si="128"/>
        <v>204</v>
      </c>
      <c r="I259" s="221">
        <f t="shared" si="128"/>
        <v>156</v>
      </c>
      <c r="J259" s="221">
        <f t="shared" si="128"/>
        <v>191</v>
      </c>
      <c r="K259" s="221">
        <f t="shared" si="128"/>
        <v>152</v>
      </c>
      <c r="L259" s="323">
        <f t="shared" si="128"/>
        <v>91</v>
      </c>
      <c r="M259" s="220">
        <f t="shared" si="128"/>
        <v>136</v>
      </c>
      <c r="N259" s="221">
        <f t="shared" si="128"/>
        <v>190</v>
      </c>
      <c r="O259" s="221">
        <f t="shared" si="128"/>
        <v>162</v>
      </c>
      <c r="P259" s="226">
        <f t="shared" si="128"/>
        <v>181</v>
      </c>
      <c r="Q259" s="520">
        <f t="shared" si="128"/>
        <v>116</v>
      </c>
      <c r="R259" s="221">
        <f t="shared" si="128"/>
        <v>132</v>
      </c>
      <c r="S259" s="221">
        <f t="shared" si="128"/>
        <v>146</v>
      </c>
      <c r="T259" s="221">
        <f t="shared" si="128"/>
        <v>149</v>
      </c>
      <c r="U259" s="221">
        <f t="shared" si="128"/>
        <v>156</v>
      </c>
      <c r="V259" s="323">
        <f t="shared" si="128"/>
        <v>188</v>
      </c>
      <c r="W259" s="220">
        <f t="shared" si="128"/>
        <v>165</v>
      </c>
      <c r="X259" s="221">
        <f t="shared" si="128"/>
        <v>175</v>
      </c>
      <c r="Y259" s="221">
        <f t="shared" si="128"/>
        <v>126</v>
      </c>
      <c r="Z259" s="226">
        <f t="shared" si="128"/>
        <v>166</v>
      </c>
      <c r="AA259" s="370">
        <f t="shared" si="128"/>
        <v>161</v>
      </c>
      <c r="AB259" s="210"/>
    </row>
    <row r="260" spans="1:30" x14ac:dyDescent="0.2">
      <c r="A260" s="267" t="s">
        <v>51</v>
      </c>
      <c r="B260" s="835"/>
      <c r="C260" s="326">
        <v>663</v>
      </c>
      <c r="D260" s="310">
        <v>704</v>
      </c>
      <c r="E260" s="310">
        <v>667</v>
      </c>
      <c r="F260" s="310">
        <v>409</v>
      </c>
      <c r="G260" s="482">
        <v>370</v>
      </c>
      <c r="H260" s="521">
        <v>319</v>
      </c>
      <c r="I260" s="310">
        <v>530</v>
      </c>
      <c r="J260" s="310">
        <v>593</v>
      </c>
      <c r="K260" s="310">
        <v>452</v>
      </c>
      <c r="L260" s="340">
        <v>463</v>
      </c>
      <c r="M260" s="326">
        <v>353</v>
      </c>
      <c r="N260" s="310">
        <v>651</v>
      </c>
      <c r="O260" s="310">
        <v>587</v>
      </c>
      <c r="P260" s="482">
        <v>513</v>
      </c>
      <c r="Q260" s="521">
        <v>302</v>
      </c>
      <c r="R260" s="310">
        <v>532</v>
      </c>
      <c r="S260" s="310">
        <v>587</v>
      </c>
      <c r="T260" s="310">
        <v>635</v>
      </c>
      <c r="U260" s="310">
        <v>478</v>
      </c>
      <c r="V260" s="340">
        <v>396</v>
      </c>
      <c r="W260" s="326">
        <v>353</v>
      </c>
      <c r="X260" s="310">
        <v>539</v>
      </c>
      <c r="Y260" s="310">
        <v>637</v>
      </c>
      <c r="Z260" s="482">
        <v>392</v>
      </c>
      <c r="AA260" s="371">
        <f>SUM(C260:Z260)</f>
        <v>12125</v>
      </c>
      <c r="AB260" s="200" t="s">
        <v>56</v>
      </c>
      <c r="AC260" s="265">
        <f>AA246-AA260</f>
        <v>7</v>
      </c>
      <c r="AD260" s="266">
        <f>AC260/AA246</f>
        <v>5.7698648203099241E-4</v>
      </c>
    </row>
    <row r="261" spans="1:30" x14ac:dyDescent="0.2">
      <c r="A261" s="267" t="s">
        <v>28</v>
      </c>
      <c r="B261" s="835"/>
      <c r="C261" s="218">
        <v>95</v>
      </c>
      <c r="D261" s="269">
        <v>96.5</v>
      </c>
      <c r="E261" s="269">
        <v>97.5</v>
      </c>
      <c r="F261" s="269">
        <v>99</v>
      </c>
      <c r="G261" s="219">
        <v>101</v>
      </c>
      <c r="H261" s="373">
        <v>98.5</v>
      </c>
      <c r="I261" s="269">
        <v>97.5</v>
      </c>
      <c r="J261" s="269">
        <v>97</v>
      </c>
      <c r="K261" s="269">
        <v>95.5</v>
      </c>
      <c r="L261" s="311">
        <v>92.5</v>
      </c>
      <c r="M261" s="218">
        <v>100.5</v>
      </c>
      <c r="N261" s="269">
        <v>99.5</v>
      </c>
      <c r="O261" s="269">
        <v>97</v>
      </c>
      <c r="P261" s="219">
        <v>94.5</v>
      </c>
      <c r="Q261" s="373">
        <v>95</v>
      </c>
      <c r="R261" s="269">
        <v>96</v>
      </c>
      <c r="S261" s="269">
        <v>97</v>
      </c>
      <c r="T261" s="269">
        <v>99</v>
      </c>
      <c r="U261" s="269">
        <v>99.5</v>
      </c>
      <c r="V261" s="311">
        <v>100</v>
      </c>
      <c r="W261" s="218">
        <v>100</v>
      </c>
      <c r="X261" s="269">
        <v>98.5</v>
      </c>
      <c r="Y261" s="269">
        <v>97</v>
      </c>
      <c r="Z261" s="219">
        <v>93.5</v>
      </c>
      <c r="AA261" s="331"/>
      <c r="AB261" s="200" t="s">
        <v>57</v>
      </c>
      <c r="AC261" s="200">
        <v>90.56</v>
      </c>
    </row>
    <row r="262" spans="1:30" ht="13.5" thickBot="1" x14ac:dyDescent="0.25">
      <c r="A262" s="268" t="s">
        <v>26</v>
      </c>
      <c r="B262" s="836"/>
      <c r="C262" s="216">
        <f t="shared" ref="C262:Z262" si="129">(C261-C247)</f>
        <v>7</v>
      </c>
      <c r="D262" s="217">
        <f t="shared" si="129"/>
        <v>6.5</v>
      </c>
      <c r="E262" s="217">
        <f t="shared" si="129"/>
        <v>6.5</v>
      </c>
      <c r="F262" s="217">
        <f t="shared" si="129"/>
        <v>7</v>
      </c>
      <c r="G262" s="322">
        <f t="shared" si="129"/>
        <v>6.5</v>
      </c>
      <c r="H262" s="374">
        <f t="shared" si="129"/>
        <v>6.5</v>
      </c>
      <c r="I262" s="217">
        <f t="shared" si="129"/>
        <v>7</v>
      </c>
      <c r="J262" s="217">
        <f t="shared" si="129"/>
        <v>7</v>
      </c>
      <c r="K262" s="217">
        <f t="shared" si="129"/>
        <v>7</v>
      </c>
      <c r="L262" s="332">
        <f t="shared" si="129"/>
        <v>7</v>
      </c>
      <c r="M262" s="216">
        <f t="shared" si="129"/>
        <v>7</v>
      </c>
      <c r="N262" s="217">
        <f t="shared" si="129"/>
        <v>6.5</v>
      </c>
      <c r="O262" s="217">
        <f t="shared" si="129"/>
        <v>6.5</v>
      </c>
      <c r="P262" s="322">
        <f t="shared" si="129"/>
        <v>6.5</v>
      </c>
      <c r="Q262" s="374">
        <f t="shared" si="129"/>
        <v>7</v>
      </c>
      <c r="R262" s="217">
        <f t="shared" si="129"/>
        <v>7</v>
      </c>
      <c r="S262" s="217">
        <f t="shared" si="129"/>
        <v>6.5</v>
      </c>
      <c r="T262" s="217">
        <f t="shared" si="129"/>
        <v>7</v>
      </c>
      <c r="U262" s="217">
        <f t="shared" si="129"/>
        <v>7</v>
      </c>
      <c r="V262" s="332">
        <f t="shared" si="129"/>
        <v>6.5</v>
      </c>
      <c r="W262" s="216">
        <f t="shared" si="129"/>
        <v>7</v>
      </c>
      <c r="X262" s="217">
        <f t="shared" si="129"/>
        <v>7</v>
      </c>
      <c r="Y262" s="217">
        <f t="shared" si="129"/>
        <v>7</v>
      </c>
      <c r="Z262" s="322">
        <f t="shared" si="129"/>
        <v>6.5</v>
      </c>
      <c r="AA262" s="333"/>
      <c r="AB262" s="200" t="s">
        <v>26</v>
      </c>
      <c r="AC262" s="200">
        <f>AC261-AC247</f>
        <v>7.1500000000000057</v>
      </c>
    </row>
    <row r="264" spans="1:30" ht="13.5" thickBot="1" x14ac:dyDescent="0.25"/>
    <row r="265" spans="1:30" ht="13.5" thickBot="1" x14ac:dyDescent="0.25">
      <c r="A265" s="230" t="s">
        <v>163</v>
      </c>
      <c r="B265" s="230"/>
      <c r="C265" s="934" t="s">
        <v>53</v>
      </c>
      <c r="D265" s="935"/>
      <c r="E265" s="935"/>
      <c r="F265" s="935"/>
      <c r="G265" s="935"/>
      <c r="H265" s="935"/>
      <c r="I265" s="935"/>
      <c r="J265" s="935"/>
      <c r="K265" s="935"/>
      <c r="L265" s="935"/>
      <c r="M265" s="934" t="s">
        <v>114</v>
      </c>
      <c r="N265" s="935"/>
      <c r="O265" s="935"/>
      <c r="P265" s="936"/>
      <c r="Q265" s="935" t="s">
        <v>63</v>
      </c>
      <c r="R265" s="935"/>
      <c r="S265" s="935"/>
      <c r="T265" s="935"/>
      <c r="U265" s="935"/>
      <c r="V265" s="935"/>
      <c r="W265" s="935"/>
      <c r="X265" s="935"/>
      <c r="Y265" s="935"/>
      <c r="Z265" s="936"/>
      <c r="AA265" s="932" t="s">
        <v>55</v>
      </c>
      <c r="AB265" s="200">
        <v>901</v>
      </c>
    </row>
    <row r="266" spans="1:30" x14ac:dyDescent="0.2">
      <c r="A266" s="231" t="s">
        <v>54</v>
      </c>
      <c r="B266" s="830"/>
      <c r="C266" s="356">
        <v>1</v>
      </c>
      <c r="D266" s="357">
        <v>2</v>
      </c>
      <c r="E266" s="357">
        <v>3</v>
      </c>
      <c r="F266" s="357">
        <v>4</v>
      </c>
      <c r="G266" s="362">
        <v>5</v>
      </c>
      <c r="H266" s="436">
        <v>6</v>
      </c>
      <c r="I266" s="357">
        <v>7</v>
      </c>
      <c r="J266" s="357">
        <v>8</v>
      </c>
      <c r="K266" s="357">
        <v>9</v>
      </c>
      <c r="L266" s="414">
        <v>10</v>
      </c>
      <c r="M266" s="356">
        <v>1</v>
      </c>
      <c r="N266" s="357">
        <v>2</v>
      </c>
      <c r="O266" s="357">
        <v>3</v>
      </c>
      <c r="P266" s="362">
        <v>4</v>
      </c>
      <c r="Q266" s="436">
        <v>1</v>
      </c>
      <c r="R266" s="357">
        <v>2</v>
      </c>
      <c r="S266" s="357">
        <v>3</v>
      </c>
      <c r="T266" s="357">
        <v>4</v>
      </c>
      <c r="U266" s="357">
        <v>5</v>
      </c>
      <c r="V266" s="414">
        <v>6</v>
      </c>
      <c r="W266" s="356">
        <v>7</v>
      </c>
      <c r="X266" s="357">
        <v>8</v>
      </c>
      <c r="Y266" s="357">
        <v>9</v>
      </c>
      <c r="Z266" s="362">
        <v>10</v>
      </c>
      <c r="AA266" s="971"/>
    </row>
    <row r="267" spans="1:30" ht="13.5" thickBot="1" x14ac:dyDescent="0.25">
      <c r="A267" s="231" t="s">
        <v>2</v>
      </c>
      <c r="B267" s="829"/>
      <c r="C267" s="443">
        <v>5</v>
      </c>
      <c r="D267" s="294">
        <v>4</v>
      </c>
      <c r="E267" s="234">
        <v>3</v>
      </c>
      <c r="F267" s="307">
        <v>2</v>
      </c>
      <c r="G267" s="435">
        <v>1</v>
      </c>
      <c r="H267" s="481">
        <v>1</v>
      </c>
      <c r="I267" s="307">
        <v>2</v>
      </c>
      <c r="J267" s="234">
        <v>3</v>
      </c>
      <c r="K267" s="294">
        <v>4</v>
      </c>
      <c r="L267" s="522">
        <v>5</v>
      </c>
      <c r="M267" s="233">
        <v>1</v>
      </c>
      <c r="N267" s="307">
        <v>2</v>
      </c>
      <c r="O267" s="234">
        <v>3</v>
      </c>
      <c r="P267" s="444">
        <v>4</v>
      </c>
      <c r="Q267" s="523">
        <v>5</v>
      </c>
      <c r="R267" s="294">
        <v>4</v>
      </c>
      <c r="S267" s="234">
        <v>3</v>
      </c>
      <c r="T267" s="234">
        <v>3</v>
      </c>
      <c r="U267" s="307">
        <v>2</v>
      </c>
      <c r="V267" s="524">
        <v>1</v>
      </c>
      <c r="W267" s="233">
        <v>1</v>
      </c>
      <c r="X267" s="307">
        <v>2</v>
      </c>
      <c r="Y267" s="234">
        <v>3</v>
      </c>
      <c r="Z267" s="444">
        <v>4</v>
      </c>
      <c r="AA267" s="972"/>
      <c r="AC267" s="313"/>
      <c r="AD267" s="313"/>
    </row>
    <row r="268" spans="1:30" x14ac:dyDescent="0.2">
      <c r="A268" s="236" t="s">
        <v>3</v>
      </c>
      <c r="B268" s="831"/>
      <c r="C268" s="237">
        <v>2130</v>
      </c>
      <c r="D268" s="238">
        <v>2130</v>
      </c>
      <c r="E268" s="238">
        <v>2130</v>
      </c>
      <c r="F268" s="238">
        <v>2130</v>
      </c>
      <c r="G268" s="239">
        <v>2130</v>
      </c>
      <c r="H268" s="430">
        <v>2130</v>
      </c>
      <c r="I268" s="238">
        <v>2130</v>
      </c>
      <c r="J268" s="238">
        <v>2130</v>
      </c>
      <c r="K268" s="238">
        <v>2130</v>
      </c>
      <c r="L268" s="308">
        <v>2130</v>
      </c>
      <c r="M268" s="237">
        <v>2130</v>
      </c>
      <c r="N268" s="238">
        <v>2130</v>
      </c>
      <c r="O268" s="238">
        <v>2130</v>
      </c>
      <c r="P268" s="239">
        <v>2130</v>
      </c>
      <c r="Q268" s="430">
        <v>2130</v>
      </c>
      <c r="R268" s="238">
        <v>2130</v>
      </c>
      <c r="S268" s="238">
        <v>2130</v>
      </c>
      <c r="T268" s="238">
        <v>2130</v>
      </c>
      <c r="U268" s="238">
        <v>2130</v>
      </c>
      <c r="V268" s="308">
        <v>2130</v>
      </c>
      <c r="W268" s="237">
        <v>2130</v>
      </c>
      <c r="X268" s="238">
        <v>2130</v>
      </c>
      <c r="Y268" s="238">
        <v>2130</v>
      </c>
      <c r="Z268" s="239">
        <v>2130</v>
      </c>
      <c r="AA268" s="440">
        <v>2130</v>
      </c>
      <c r="AB268" s="210"/>
      <c r="AC268" s="313"/>
      <c r="AD268" s="313"/>
    </row>
    <row r="269" spans="1:30" x14ac:dyDescent="0.2">
      <c r="A269" s="241" t="s">
        <v>6</v>
      </c>
      <c r="B269" s="832"/>
      <c r="C269" s="242">
        <v>2230</v>
      </c>
      <c r="D269" s="243">
        <v>2239</v>
      </c>
      <c r="E269" s="243">
        <v>2217</v>
      </c>
      <c r="F269" s="243">
        <v>2173</v>
      </c>
      <c r="G269" s="244">
        <v>2192</v>
      </c>
      <c r="H269" s="431">
        <v>2237</v>
      </c>
      <c r="I269" s="243">
        <v>2209</v>
      </c>
      <c r="J269" s="243">
        <v>2150</v>
      </c>
      <c r="K269" s="243">
        <v>2188</v>
      </c>
      <c r="L269" s="281">
        <v>2313</v>
      </c>
      <c r="M269" s="242">
        <v>2150</v>
      </c>
      <c r="N269" s="243">
        <v>2218</v>
      </c>
      <c r="O269" s="243">
        <v>2245</v>
      </c>
      <c r="P269" s="244">
        <v>2300</v>
      </c>
      <c r="Q269" s="431">
        <v>2283</v>
      </c>
      <c r="R269" s="243">
        <v>2248</v>
      </c>
      <c r="S269" s="243">
        <v>2233</v>
      </c>
      <c r="T269" s="243">
        <v>2206</v>
      </c>
      <c r="U269" s="243">
        <v>2177</v>
      </c>
      <c r="V269" s="281">
        <v>2226</v>
      </c>
      <c r="W269" s="242">
        <v>2170</v>
      </c>
      <c r="X269" s="243">
        <v>2214</v>
      </c>
      <c r="Y269" s="243">
        <v>2202</v>
      </c>
      <c r="Z269" s="244">
        <v>2270</v>
      </c>
      <c r="AA269" s="390">
        <v>2220</v>
      </c>
      <c r="AB269" s="228"/>
    </row>
    <row r="270" spans="1:30" x14ac:dyDescent="0.2">
      <c r="A270" s="231" t="s">
        <v>7</v>
      </c>
      <c r="B270" s="829"/>
      <c r="C270" s="245">
        <v>89.8</v>
      </c>
      <c r="D270" s="246">
        <v>88.5</v>
      </c>
      <c r="E270" s="246">
        <v>98</v>
      </c>
      <c r="F270" s="246">
        <v>90</v>
      </c>
      <c r="G270" s="247">
        <v>75</v>
      </c>
      <c r="H270" s="432">
        <v>95.8</v>
      </c>
      <c r="I270" s="246">
        <v>87.2</v>
      </c>
      <c r="J270" s="246">
        <v>95.5</v>
      </c>
      <c r="K270" s="246">
        <v>88.2</v>
      </c>
      <c r="L270" s="282">
        <v>79.400000000000006</v>
      </c>
      <c r="M270" s="245">
        <v>88.5</v>
      </c>
      <c r="N270" s="246">
        <v>85.7</v>
      </c>
      <c r="O270" s="246">
        <v>81.8</v>
      </c>
      <c r="P270" s="247">
        <v>84.2</v>
      </c>
      <c r="Q270" s="432">
        <v>95.5</v>
      </c>
      <c r="R270" s="246">
        <v>97.4</v>
      </c>
      <c r="S270" s="246">
        <v>93.2</v>
      </c>
      <c r="T270" s="246">
        <v>95.7</v>
      </c>
      <c r="U270" s="246">
        <v>94.6</v>
      </c>
      <c r="V270" s="282">
        <v>86.2</v>
      </c>
      <c r="W270" s="245">
        <v>84.6</v>
      </c>
      <c r="X270" s="246">
        <v>90</v>
      </c>
      <c r="Y270" s="246">
        <v>89.4</v>
      </c>
      <c r="Z270" s="247">
        <v>93.1</v>
      </c>
      <c r="AA270" s="441">
        <v>0.88</v>
      </c>
      <c r="AB270" s="210"/>
      <c r="AC270" s="210"/>
      <c r="AD270" s="210"/>
    </row>
    <row r="271" spans="1:30" ht="13.5" thickBot="1" x14ac:dyDescent="0.25">
      <c r="A271" s="256" t="s">
        <v>8</v>
      </c>
      <c r="B271" s="833"/>
      <c r="C271" s="324">
        <v>6.6000000000000003E-2</v>
      </c>
      <c r="D271" s="325">
        <v>6.0999999999999999E-2</v>
      </c>
      <c r="E271" s="325">
        <v>5.2999999999999999E-2</v>
      </c>
      <c r="F271" s="325">
        <v>5.6000000000000001E-2</v>
      </c>
      <c r="G271" s="408">
        <v>7.5999999999999998E-2</v>
      </c>
      <c r="H271" s="433">
        <v>5.8999999999999997E-2</v>
      </c>
      <c r="I271" s="325">
        <v>6.3E-2</v>
      </c>
      <c r="J271" s="325">
        <v>5.2999999999999999E-2</v>
      </c>
      <c r="K271" s="325">
        <v>5.8000000000000003E-2</v>
      </c>
      <c r="L271" s="329">
        <v>6.8000000000000005E-2</v>
      </c>
      <c r="M271" s="324">
        <v>6.7000000000000004E-2</v>
      </c>
      <c r="N271" s="325">
        <v>6.6000000000000003E-2</v>
      </c>
      <c r="O271" s="325">
        <v>6.9000000000000006E-2</v>
      </c>
      <c r="P271" s="408">
        <v>6.9000000000000006E-2</v>
      </c>
      <c r="Q271" s="433">
        <v>5.8999999999999997E-2</v>
      </c>
      <c r="R271" s="325">
        <v>4.4999999999999998E-2</v>
      </c>
      <c r="S271" s="325">
        <v>5.1999999999999998E-2</v>
      </c>
      <c r="T271" s="325">
        <v>5.1999999999999998E-2</v>
      </c>
      <c r="U271" s="325">
        <v>4.8000000000000001E-2</v>
      </c>
      <c r="V271" s="329">
        <v>6.2E-2</v>
      </c>
      <c r="W271" s="324">
        <v>6.9000000000000006E-2</v>
      </c>
      <c r="X271" s="325">
        <v>5.3999999999999999E-2</v>
      </c>
      <c r="Y271" s="325">
        <v>6.2E-2</v>
      </c>
      <c r="Z271" s="408">
        <v>6.0999999999999999E-2</v>
      </c>
      <c r="AA271" s="442">
        <v>6.2E-2</v>
      </c>
      <c r="AB271" s="228"/>
    </row>
    <row r="272" spans="1:30" x14ac:dyDescent="0.2">
      <c r="A272" s="483" t="s">
        <v>1</v>
      </c>
      <c r="B272" s="483"/>
      <c r="C272" s="327">
        <f>C269/C268*100-100</f>
        <v>4.6948356807511686</v>
      </c>
      <c r="D272" s="328">
        <f t="shared" ref="D272:F272" si="130">D269/D268*100-100</f>
        <v>5.1173708920187835</v>
      </c>
      <c r="E272" s="328">
        <f t="shared" si="130"/>
        <v>4.0845070422535201</v>
      </c>
      <c r="F272" s="328">
        <f t="shared" si="130"/>
        <v>2.0187793427230076</v>
      </c>
      <c r="G272" s="410">
        <f>G269/G268*100-100</f>
        <v>2.9107981220657422</v>
      </c>
      <c r="H272" s="434">
        <f t="shared" ref="H272:O272" si="131">H269/H268*100-100</f>
        <v>5.0234741784037595</v>
      </c>
      <c r="I272" s="328">
        <f t="shared" si="131"/>
        <v>3.7089201877934244</v>
      </c>
      <c r="J272" s="328">
        <f t="shared" si="131"/>
        <v>0.9389671361502252</v>
      </c>
      <c r="K272" s="328">
        <f t="shared" si="131"/>
        <v>2.7230046948356801</v>
      </c>
      <c r="L272" s="330">
        <f t="shared" si="131"/>
        <v>8.5915492957746551</v>
      </c>
      <c r="M272" s="327">
        <f t="shared" si="131"/>
        <v>0.9389671361502252</v>
      </c>
      <c r="N272" s="328">
        <f t="shared" si="131"/>
        <v>4.1314553990610392</v>
      </c>
      <c r="O272" s="328">
        <f t="shared" si="131"/>
        <v>5.3990610328638553</v>
      </c>
      <c r="P272" s="410">
        <f>P269/P268*100-100</f>
        <v>7.9812206572769924</v>
      </c>
      <c r="Q272" s="434">
        <f t="shared" ref="Q272:AA272" si="132">Q269/Q268*100-100</f>
        <v>7.1830985915492818</v>
      </c>
      <c r="R272" s="328">
        <f t="shared" si="132"/>
        <v>5.5399061032863841</v>
      </c>
      <c r="S272" s="328">
        <f t="shared" si="132"/>
        <v>4.8356807511737117</v>
      </c>
      <c r="T272" s="328">
        <f t="shared" si="132"/>
        <v>3.5680751173708956</v>
      </c>
      <c r="U272" s="328">
        <f t="shared" si="132"/>
        <v>2.2065727699530413</v>
      </c>
      <c r="V272" s="330">
        <f t="shared" si="132"/>
        <v>4.5070422535211208</v>
      </c>
      <c r="W272" s="327">
        <f t="shared" si="132"/>
        <v>1.8779342723004788</v>
      </c>
      <c r="X272" s="328">
        <f t="shared" si="132"/>
        <v>3.9436619718309771</v>
      </c>
      <c r="Y272" s="328">
        <f t="shared" si="132"/>
        <v>3.3802816901408335</v>
      </c>
      <c r="Z272" s="410">
        <f t="shared" si="132"/>
        <v>6.5727699530516475</v>
      </c>
      <c r="AA272" s="480">
        <f t="shared" si="132"/>
        <v>4.2253521126760489</v>
      </c>
      <c r="AB272" s="547"/>
      <c r="AC272" s="210"/>
      <c r="AD272" s="210"/>
    </row>
    <row r="273" spans="1:30" ht="13.5" thickBot="1" x14ac:dyDescent="0.25">
      <c r="A273" s="484" t="s">
        <v>27</v>
      </c>
      <c r="B273" s="484"/>
      <c r="C273" s="220">
        <f t="shared" ref="C273:AA273" si="133">C269-C255</f>
        <v>168</v>
      </c>
      <c r="D273" s="221">
        <f t="shared" si="133"/>
        <v>167</v>
      </c>
      <c r="E273" s="221">
        <f t="shared" si="133"/>
        <v>157</v>
      </c>
      <c r="F273" s="221">
        <f t="shared" si="133"/>
        <v>141</v>
      </c>
      <c r="G273" s="226">
        <f t="shared" si="133"/>
        <v>96</v>
      </c>
      <c r="H273" s="520">
        <f t="shared" si="133"/>
        <v>175</v>
      </c>
      <c r="I273" s="221">
        <f t="shared" si="133"/>
        <v>173</v>
      </c>
      <c r="J273" s="221">
        <f t="shared" si="133"/>
        <v>135</v>
      </c>
      <c r="K273" s="221">
        <f t="shared" si="133"/>
        <v>147</v>
      </c>
      <c r="L273" s="323">
        <f t="shared" si="133"/>
        <v>247</v>
      </c>
      <c r="M273" s="220">
        <f t="shared" si="133"/>
        <v>121</v>
      </c>
      <c r="N273" s="221">
        <f t="shared" si="133"/>
        <v>137</v>
      </c>
      <c r="O273" s="221">
        <f t="shared" si="133"/>
        <v>152</v>
      </c>
      <c r="P273" s="226">
        <f t="shared" si="133"/>
        <v>158</v>
      </c>
      <c r="Q273" s="520">
        <f t="shared" si="133"/>
        <v>203</v>
      </c>
      <c r="R273" s="221">
        <f t="shared" si="133"/>
        <v>191</v>
      </c>
      <c r="S273" s="221">
        <f t="shared" si="133"/>
        <v>173</v>
      </c>
      <c r="T273" s="221">
        <f t="shared" si="133"/>
        <v>154</v>
      </c>
      <c r="U273" s="221">
        <f t="shared" si="133"/>
        <v>152</v>
      </c>
      <c r="V273" s="323">
        <f t="shared" si="133"/>
        <v>183</v>
      </c>
      <c r="W273" s="220">
        <f t="shared" si="133"/>
        <v>186</v>
      </c>
      <c r="X273" s="221">
        <f t="shared" si="133"/>
        <v>195</v>
      </c>
      <c r="Y273" s="221">
        <f t="shared" si="133"/>
        <v>177</v>
      </c>
      <c r="Z273" s="226">
        <f t="shared" si="133"/>
        <v>165</v>
      </c>
      <c r="AA273" s="370">
        <f t="shared" si="133"/>
        <v>164</v>
      </c>
      <c r="AB273" s="210"/>
    </row>
    <row r="274" spans="1:30" x14ac:dyDescent="0.2">
      <c r="A274" s="267" t="s">
        <v>51</v>
      </c>
      <c r="B274" s="835"/>
      <c r="C274" s="326">
        <v>663</v>
      </c>
      <c r="D274" s="310">
        <v>704</v>
      </c>
      <c r="E274" s="310">
        <v>666</v>
      </c>
      <c r="F274" s="310">
        <v>409</v>
      </c>
      <c r="G274" s="482">
        <v>370</v>
      </c>
      <c r="H274" s="521">
        <v>319</v>
      </c>
      <c r="I274" s="310">
        <v>530</v>
      </c>
      <c r="J274" s="310">
        <v>593</v>
      </c>
      <c r="K274" s="310">
        <v>452</v>
      </c>
      <c r="L274" s="340">
        <v>463</v>
      </c>
      <c r="M274" s="326">
        <v>353</v>
      </c>
      <c r="N274" s="310">
        <v>651</v>
      </c>
      <c r="O274" s="310">
        <v>587</v>
      </c>
      <c r="P274" s="482">
        <v>513</v>
      </c>
      <c r="Q274" s="521">
        <v>302</v>
      </c>
      <c r="R274" s="310">
        <v>532</v>
      </c>
      <c r="S274" s="310">
        <v>586</v>
      </c>
      <c r="T274" s="310">
        <v>635</v>
      </c>
      <c r="U274" s="310">
        <v>478</v>
      </c>
      <c r="V274" s="340">
        <v>396</v>
      </c>
      <c r="W274" s="326">
        <v>353</v>
      </c>
      <c r="X274" s="310">
        <v>539</v>
      </c>
      <c r="Y274" s="310">
        <v>637</v>
      </c>
      <c r="Z274" s="482">
        <v>392</v>
      </c>
      <c r="AA274" s="371">
        <f>SUM(C274:Z274)</f>
        <v>12123</v>
      </c>
      <c r="AB274" s="200" t="s">
        <v>56</v>
      </c>
      <c r="AC274" s="265">
        <f>AA260-AA274</f>
        <v>2</v>
      </c>
      <c r="AD274" s="266">
        <f>AC274/AA260</f>
        <v>1.6494845360824742E-4</v>
      </c>
    </row>
    <row r="275" spans="1:30" x14ac:dyDescent="0.2">
      <c r="A275" s="267" t="s">
        <v>28</v>
      </c>
      <c r="B275" s="835"/>
      <c r="C275" s="218">
        <v>102</v>
      </c>
      <c r="D275" s="269">
        <v>103</v>
      </c>
      <c r="E275" s="269">
        <v>104</v>
      </c>
      <c r="F275" s="269">
        <v>106</v>
      </c>
      <c r="G275" s="219">
        <v>108</v>
      </c>
      <c r="H275" s="373">
        <v>105</v>
      </c>
      <c r="I275" s="269">
        <v>104</v>
      </c>
      <c r="J275" s="269">
        <v>104</v>
      </c>
      <c r="K275" s="269">
        <v>102.5</v>
      </c>
      <c r="L275" s="311">
        <v>99</v>
      </c>
      <c r="M275" s="218">
        <v>107.5</v>
      </c>
      <c r="N275" s="269">
        <v>106.5</v>
      </c>
      <c r="O275" s="269">
        <v>103.5</v>
      </c>
      <c r="P275" s="219">
        <v>101</v>
      </c>
      <c r="Q275" s="373">
        <v>101.5</v>
      </c>
      <c r="R275" s="269">
        <v>102.5</v>
      </c>
      <c r="S275" s="269">
        <v>103.5</v>
      </c>
      <c r="T275" s="269">
        <v>106</v>
      </c>
      <c r="U275" s="269">
        <v>106.5</v>
      </c>
      <c r="V275" s="311">
        <v>106.5</v>
      </c>
      <c r="W275" s="218">
        <v>107</v>
      </c>
      <c r="X275" s="269">
        <v>105</v>
      </c>
      <c r="Y275" s="269">
        <v>104</v>
      </c>
      <c r="Z275" s="219">
        <v>100</v>
      </c>
      <c r="AA275" s="331"/>
      <c r="AB275" s="200" t="s">
        <v>57</v>
      </c>
      <c r="AC275" s="200">
        <v>97.31</v>
      </c>
    </row>
    <row r="276" spans="1:30" ht="13.5" thickBot="1" x14ac:dyDescent="0.25">
      <c r="A276" s="268" t="s">
        <v>26</v>
      </c>
      <c r="B276" s="836"/>
      <c r="C276" s="216">
        <f t="shared" ref="C276:Z276" si="134">(C275-C261)</f>
        <v>7</v>
      </c>
      <c r="D276" s="217">
        <f t="shared" si="134"/>
        <v>6.5</v>
      </c>
      <c r="E276" s="217">
        <f t="shared" si="134"/>
        <v>6.5</v>
      </c>
      <c r="F276" s="217">
        <f t="shared" si="134"/>
        <v>7</v>
      </c>
      <c r="G276" s="322">
        <f t="shared" si="134"/>
        <v>7</v>
      </c>
      <c r="H276" s="374">
        <f t="shared" si="134"/>
        <v>6.5</v>
      </c>
      <c r="I276" s="217">
        <f t="shared" si="134"/>
        <v>6.5</v>
      </c>
      <c r="J276" s="217">
        <f t="shared" si="134"/>
        <v>7</v>
      </c>
      <c r="K276" s="217">
        <f t="shared" si="134"/>
        <v>7</v>
      </c>
      <c r="L276" s="332">
        <f t="shared" si="134"/>
        <v>6.5</v>
      </c>
      <c r="M276" s="216">
        <f t="shared" si="134"/>
        <v>7</v>
      </c>
      <c r="N276" s="217">
        <f t="shared" si="134"/>
        <v>7</v>
      </c>
      <c r="O276" s="217">
        <f t="shared" si="134"/>
        <v>6.5</v>
      </c>
      <c r="P276" s="322">
        <f t="shared" si="134"/>
        <v>6.5</v>
      </c>
      <c r="Q276" s="374">
        <f t="shared" si="134"/>
        <v>6.5</v>
      </c>
      <c r="R276" s="217">
        <f t="shared" si="134"/>
        <v>6.5</v>
      </c>
      <c r="S276" s="217">
        <f t="shared" si="134"/>
        <v>6.5</v>
      </c>
      <c r="T276" s="217">
        <f t="shared" si="134"/>
        <v>7</v>
      </c>
      <c r="U276" s="217">
        <f t="shared" si="134"/>
        <v>7</v>
      </c>
      <c r="V276" s="332">
        <f t="shared" si="134"/>
        <v>6.5</v>
      </c>
      <c r="W276" s="216">
        <f t="shared" si="134"/>
        <v>7</v>
      </c>
      <c r="X276" s="217">
        <f t="shared" si="134"/>
        <v>6.5</v>
      </c>
      <c r="Y276" s="217">
        <f t="shared" si="134"/>
        <v>7</v>
      </c>
      <c r="Z276" s="322">
        <f t="shared" si="134"/>
        <v>6.5</v>
      </c>
      <c r="AA276" s="333"/>
      <c r="AB276" s="200" t="s">
        <v>26</v>
      </c>
      <c r="AC276" s="200">
        <f>AC275-AC261</f>
        <v>6.75</v>
      </c>
    </row>
    <row r="278" spans="1:30" ht="13.5" thickBot="1" x14ac:dyDescent="0.25"/>
    <row r="279" spans="1:30" ht="13.5" thickBot="1" x14ac:dyDescent="0.25">
      <c r="A279" s="230" t="s">
        <v>165</v>
      </c>
      <c r="B279" s="230"/>
      <c r="C279" s="934" t="s">
        <v>53</v>
      </c>
      <c r="D279" s="935"/>
      <c r="E279" s="935"/>
      <c r="F279" s="935"/>
      <c r="G279" s="935"/>
      <c r="H279" s="935"/>
      <c r="I279" s="935"/>
      <c r="J279" s="935"/>
      <c r="K279" s="935"/>
      <c r="L279" s="935"/>
      <c r="M279" s="934" t="s">
        <v>114</v>
      </c>
      <c r="N279" s="935"/>
      <c r="O279" s="935"/>
      <c r="P279" s="936"/>
      <c r="Q279" s="935" t="s">
        <v>63</v>
      </c>
      <c r="R279" s="935"/>
      <c r="S279" s="935"/>
      <c r="T279" s="935"/>
      <c r="U279" s="935"/>
      <c r="V279" s="935"/>
      <c r="W279" s="935"/>
      <c r="X279" s="935"/>
      <c r="Y279" s="935"/>
      <c r="Z279" s="936"/>
      <c r="AA279" s="932" t="s">
        <v>55</v>
      </c>
      <c r="AB279" s="200">
        <v>904</v>
      </c>
    </row>
    <row r="280" spans="1:30" x14ac:dyDescent="0.2">
      <c r="A280" s="231" t="s">
        <v>54</v>
      </c>
      <c r="B280" s="830"/>
      <c r="C280" s="356">
        <v>1</v>
      </c>
      <c r="D280" s="357">
        <v>2</v>
      </c>
      <c r="E280" s="357">
        <v>3</v>
      </c>
      <c r="F280" s="357">
        <v>4</v>
      </c>
      <c r="G280" s="362">
        <v>5</v>
      </c>
      <c r="H280" s="436">
        <v>6</v>
      </c>
      <c r="I280" s="357">
        <v>7</v>
      </c>
      <c r="J280" s="357">
        <v>8</v>
      </c>
      <c r="K280" s="357">
        <v>9</v>
      </c>
      <c r="L280" s="414">
        <v>10</v>
      </c>
      <c r="M280" s="356">
        <v>1</v>
      </c>
      <c r="N280" s="357">
        <v>2</v>
      </c>
      <c r="O280" s="357">
        <v>3</v>
      </c>
      <c r="P280" s="362">
        <v>4</v>
      </c>
      <c r="Q280" s="436">
        <v>1</v>
      </c>
      <c r="R280" s="357">
        <v>2</v>
      </c>
      <c r="S280" s="357">
        <v>3</v>
      </c>
      <c r="T280" s="357">
        <v>4</v>
      </c>
      <c r="U280" s="357">
        <v>5</v>
      </c>
      <c r="V280" s="414">
        <v>6</v>
      </c>
      <c r="W280" s="356">
        <v>7</v>
      </c>
      <c r="X280" s="357">
        <v>8</v>
      </c>
      <c r="Y280" s="357">
        <v>9</v>
      </c>
      <c r="Z280" s="362">
        <v>10</v>
      </c>
      <c r="AA280" s="971"/>
    </row>
    <row r="281" spans="1:30" ht="13.5" thickBot="1" x14ac:dyDescent="0.25">
      <c r="A281" s="231" t="s">
        <v>2</v>
      </c>
      <c r="B281" s="829"/>
      <c r="C281" s="443">
        <v>5</v>
      </c>
      <c r="D281" s="294">
        <v>4</v>
      </c>
      <c r="E281" s="234">
        <v>3</v>
      </c>
      <c r="F281" s="307">
        <v>2</v>
      </c>
      <c r="G281" s="435">
        <v>1</v>
      </c>
      <c r="H281" s="481">
        <v>1</v>
      </c>
      <c r="I281" s="307">
        <v>2</v>
      </c>
      <c r="J281" s="234">
        <v>3</v>
      </c>
      <c r="K281" s="294">
        <v>4</v>
      </c>
      <c r="L281" s="522">
        <v>5</v>
      </c>
      <c r="M281" s="233">
        <v>1</v>
      </c>
      <c r="N281" s="307">
        <v>2</v>
      </c>
      <c r="O281" s="234">
        <v>3</v>
      </c>
      <c r="P281" s="444">
        <v>4</v>
      </c>
      <c r="Q281" s="523">
        <v>5</v>
      </c>
      <c r="R281" s="294">
        <v>4</v>
      </c>
      <c r="S281" s="234">
        <v>3</v>
      </c>
      <c r="T281" s="234">
        <v>3</v>
      </c>
      <c r="U281" s="307">
        <v>2</v>
      </c>
      <c r="V281" s="524">
        <v>1</v>
      </c>
      <c r="W281" s="233">
        <v>1</v>
      </c>
      <c r="X281" s="307">
        <v>2</v>
      </c>
      <c r="Y281" s="234">
        <v>3</v>
      </c>
      <c r="Z281" s="444">
        <v>4</v>
      </c>
      <c r="AA281" s="972"/>
      <c r="AC281" s="313"/>
      <c r="AD281" s="313"/>
    </row>
    <row r="282" spans="1:30" x14ac:dyDescent="0.2">
      <c r="A282" s="236" t="s">
        <v>3</v>
      </c>
      <c r="B282" s="831"/>
      <c r="C282" s="237">
        <v>2290</v>
      </c>
      <c r="D282" s="238">
        <v>2290</v>
      </c>
      <c r="E282" s="238">
        <v>2290</v>
      </c>
      <c r="F282" s="238">
        <v>2290</v>
      </c>
      <c r="G282" s="239">
        <v>2290</v>
      </c>
      <c r="H282" s="430">
        <v>2290</v>
      </c>
      <c r="I282" s="238">
        <v>2290</v>
      </c>
      <c r="J282" s="238">
        <v>2290</v>
      </c>
      <c r="K282" s="238">
        <v>2290</v>
      </c>
      <c r="L282" s="308">
        <v>2290</v>
      </c>
      <c r="M282" s="237">
        <v>2290</v>
      </c>
      <c r="N282" s="238">
        <v>2290</v>
      </c>
      <c r="O282" s="238">
        <v>2290</v>
      </c>
      <c r="P282" s="239">
        <v>2290</v>
      </c>
      <c r="Q282" s="430">
        <v>2290</v>
      </c>
      <c r="R282" s="238">
        <v>2290</v>
      </c>
      <c r="S282" s="238">
        <v>2290</v>
      </c>
      <c r="T282" s="238">
        <v>2290</v>
      </c>
      <c r="U282" s="238">
        <v>2290</v>
      </c>
      <c r="V282" s="308">
        <v>2290</v>
      </c>
      <c r="W282" s="237">
        <v>2290</v>
      </c>
      <c r="X282" s="238">
        <v>2290</v>
      </c>
      <c r="Y282" s="238">
        <v>2290</v>
      </c>
      <c r="Z282" s="239">
        <v>2290</v>
      </c>
      <c r="AA282" s="440">
        <v>2290</v>
      </c>
      <c r="AB282" s="210"/>
      <c r="AC282" s="313"/>
      <c r="AD282" s="313"/>
    </row>
    <row r="283" spans="1:30" x14ac:dyDescent="0.2">
      <c r="A283" s="241" t="s">
        <v>6</v>
      </c>
      <c r="B283" s="832"/>
      <c r="C283" s="242">
        <v>2378</v>
      </c>
      <c r="D283" s="243">
        <v>2373</v>
      </c>
      <c r="E283" s="243">
        <v>2397</v>
      </c>
      <c r="F283" s="243">
        <v>2357</v>
      </c>
      <c r="G283" s="244">
        <v>2379</v>
      </c>
      <c r="H283" s="431">
        <v>2420</v>
      </c>
      <c r="I283" s="243">
        <v>2453</v>
      </c>
      <c r="J283" s="243">
        <v>2386</v>
      </c>
      <c r="K283" s="243">
        <v>2395</v>
      </c>
      <c r="L283" s="281">
        <v>2507</v>
      </c>
      <c r="M283" s="242">
        <v>2408</v>
      </c>
      <c r="N283" s="243">
        <v>2433</v>
      </c>
      <c r="O283" s="243">
        <v>2406</v>
      </c>
      <c r="P283" s="244">
        <v>2472</v>
      </c>
      <c r="Q283" s="431">
        <v>2455</v>
      </c>
      <c r="R283" s="243">
        <v>2404</v>
      </c>
      <c r="S283" s="243">
        <v>2442</v>
      </c>
      <c r="T283" s="243">
        <v>2399</v>
      </c>
      <c r="U283" s="243">
        <v>2393</v>
      </c>
      <c r="V283" s="281">
        <v>2344</v>
      </c>
      <c r="W283" s="242">
        <v>2399</v>
      </c>
      <c r="X283" s="243">
        <v>2354</v>
      </c>
      <c r="Y283" s="243">
        <v>2433</v>
      </c>
      <c r="Z283" s="244">
        <v>2409</v>
      </c>
      <c r="AA283" s="390">
        <v>2408</v>
      </c>
      <c r="AB283" s="228"/>
    </row>
    <row r="284" spans="1:30" x14ac:dyDescent="0.2">
      <c r="A284" s="231" t="s">
        <v>7</v>
      </c>
      <c r="B284" s="829"/>
      <c r="C284" s="245">
        <v>91.8</v>
      </c>
      <c r="D284" s="246">
        <v>90.4</v>
      </c>
      <c r="E284" s="246">
        <v>94</v>
      </c>
      <c r="F284" s="246">
        <v>93.3</v>
      </c>
      <c r="G284" s="247">
        <v>81.5</v>
      </c>
      <c r="H284" s="432">
        <v>100</v>
      </c>
      <c r="I284" s="246">
        <v>92.3</v>
      </c>
      <c r="J284" s="246">
        <v>95.6</v>
      </c>
      <c r="K284" s="246">
        <v>97.1</v>
      </c>
      <c r="L284" s="282">
        <v>100</v>
      </c>
      <c r="M284" s="245">
        <v>81.5</v>
      </c>
      <c r="N284" s="246">
        <v>95.9</v>
      </c>
      <c r="O284" s="246">
        <v>89.6</v>
      </c>
      <c r="P284" s="247">
        <v>86.1</v>
      </c>
      <c r="Q284" s="432">
        <v>82.6</v>
      </c>
      <c r="R284" s="246">
        <v>97.4</v>
      </c>
      <c r="S284" s="246">
        <v>88.6</v>
      </c>
      <c r="T284" s="246">
        <v>97.9</v>
      </c>
      <c r="U284" s="246">
        <v>94.4</v>
      </c>
      <c r="V284" s="282">
        <v>89.7</v>
      </c>
      <c r="W284" s="245">
        <v>92.3</v>
      </c>
      <c r="X284" s="246">
        <v>100</v>
      </c>
      <c r="Y284" s="246">
        <v>97.9</v>
      </c>
      <c r="Z284" s="247">
        <v>96.6</v>
      </c>
      <c r="AA284" s="441">
        <v>0.90700000000000003</v>
      </c>
      <c r="AB284" s="210"/>
      <c r="AC284" s="210"/>
      <c r="AD284" s="210"/>
    </row>
    <row r="285" spans="1:30" ht="13.5" thickBot="1" x14ac:dyDescent="0.25">
      <c r="A285" s="256" t="s">
        <v>8</v>
      </c>
      <c r="B285" s="833"/>
      <c r="C285" s="324">
        <v>5.8999999999999997E-2</v>
      </c>
      <c r="D285" s="325">
        <v>6.4000000000000001E-2</v>
      </c>
      <c r="E285" s="325">
        <v>5.6000000000000001E-2</v>
      </c>
      <c r="F285" s="325">
        <v>5.8000000000000003E-2</v>
      </c>
      <c r="G285" s="408">
        <v>7.2999999999999995E-2</v>
      </c>
      <c r="H285" s="433">
        <v>5.0999999999999997E-2</v>
      </c>
      <c r="I285" s="325">
        <v>5.3999999999999999E-2</v>
      </c>
      <c r="J285" s="325">
        <v>4.9000000000000002E-2</v>
      </c>
      <c r="K285" s="325">
        <v>4.1000000000000002E-2</v>
      </c>
      <c r="L285" s="329">
        <v>4.8000000000000001E-2</v>
      </c>
      <c r="M285" s="324">
        <v>6.8000000000000005E-2</v>
      </c>
      <c r="N285" s="325">
        <v>5.8999999999999997E-2</v>
      </c>
      <c r="O285" s="325">
        <v>6.6000000000000003E-2</v>
      </c>
      <c r="P285" s="408">
        <v>6.7000000000000004E-2</v>
      </c>
      <c r="Q285" s="433">
        <v>6.4000000000000001E-2</v>
      </c>
      <c r="R285" s="325">
        <v>0.05</v>
      </c>
      <c r="S285" s="325">
        <v>6.3E-2</v>
      </c>
      <c r="T285" s="325">
        <v>5.6000000000000001E-2</v>
      </c>
      <c r="U285" s="325">
        <v>5.0999999999999997E-2</v>
      </c>
      <c r="V285" s="329">
        <v>6.4000000000000001E-2</v>
      </c>
      <c r="W285" s="324">
        <v>5.8000000000000003E-2</v>
      </c>
      <c r="X285" s="325">
        <v>3.7999999999999999E-2</v>
      </c>
      <c r="Y285" s="325">
        <v>0.05</v>
      </c>
      <c r="Z285" s="408">
        <v>5.1999999999999998E-2</v>
      </c>
      <c r="AA285" s="442">
        <v>5.8000000000000003E-2</v>
      </c>
      <c r="AB285" s="228"/>
    </row>
    <row r="286" spans="1:30" x14ac:dyDescent="0.2">
      <c r="A286" s="483" t="s">
        <v>1</v>
      </c>
      <c r="B286" s="483"/>
      <c r="C286" s="327">
        <f>C283/C282*100-100</f>
        <v>3.842794759825324</v>
      </c>
      <c r="D286" s="328">
        <f t="shared" ref="D286:F286" si="135">D283/D282*100-100</f>
        <v>3.6244541484716137</v>
      </c>
      <c r="E286" s="328">
        <f t="shared" si="135"/>
        <v>4.6724890829694203</v>
      </c>
      <c r="F286" s="328">
        <f t="shared" si="135"/>
        <v>2.9257641921397521</v>
      </c>
      <c r="G286" s="410">
        <f>G283/G282*100-100</f>
        <v>3.8864628820960689</v>
      </c>
      <c r="H286" s="434">
        <f t="shared" ref="H286:O286" si="136">H283/H282*100-100</f>
        <v>5.6768558951965105</v>
      </c>
      <c r="I286" s="328">
        <f t="shared" si="136"/>
        <v>7.117903930131007</v>
      </c>
      <c r="J286" s="328">
        <f t="shared" si="136"/>
        <v>4.192139737991269</v>
      </c>
      <c r="K286" s="328">
        <f t="shared" si="136"/>
        <v>4.585152838427959</v>
      </c>
      <c r="L286" s="330">
        <f t="shared" si="136"/>
        <v>9.4759825327510754</v>
      </c>
      <c r="M286" s="327">
        <f t="shared" si="136"/>
        <v>5.1528384279476001</v>
      </c>
      <c r="N286" s="328">
        <f t="shared" si="136"/>
        <v>6.2445414847161658</v>
      </c>
      <c r="O286" s="328">
        <f t="shared" si="136"/>
        <v>5.0655021834061102</v>
      </c>
      <c r="P286" s="410">
        <f>P283/P282*100-100</f>
        <v>7.9475982532751175</v>
      </c>
      <c r="Q286" s="434">
        <f t="shared" ref="Q286:AA286" si="137">Q283/Q282*100-100</f>
        <v>7.2052401746724826</v>
      </c>
      <c r="R286" s="328">
        <f t="shared" si="137"/>
        <v>4.9781659388646204</v>
      </c>
      <c r="S286" s="328">
        <f t="shared" si="137"/>
        <v>6.6375545851528557</v>
      </c>
      <c r="T286" s="328">
        <f t="shared" si="137"/>
        <v>4.7598253275109101</v>
      </c>
      <c r="U286" s="328">
        <f t="shared" si="137"/>
        <v>4.4978165938864549</v>
      </c>
      <c r="V286" s="330">
        <f t="shared" si="137"/>
        <v>2.3580786026200968</v>
      </c>
      <c r="W286" s="327">
        <f t="shared" si="137"/>
        <v>4.7598253275109101</v>
      </c>
      <c r="X286" s="328">
        <f t="shared" si="137"/>
        <v>2.7947598253275032</v>
      </c>
      <c r="Y286" s="328">
        <f t="shared" si="137"/>
        <v>6.2445414847161658</v>
      </c>
      <c r="Z286" s="410">
        <f t="shared" si="137"/>
        <v>5.196506550218345</v>
      </c>
      <c r="AA286" s="480">
        <f t="shared" si="137"/>
        <v>5.1528384279476001</v>
      </c>
      <c r="AB286" s="547"/>
      <c r="AC286" s="210"/>
      <c r="AD286" s="210"/>
    </row>
    <row r="287" spans="1:30" ht="13.5" thickBot="1" x14ac:dyDescent="0.25">
      <c r="A287" s="484" t="s">
        <v>27</v>
      </c>
      <c r="B287" s="484"/>
      <c r="C287" s="220">
        <f t="shared" ref="C287:AA287" si="138">C283-C269</f>
        <v>148</v>
      </c>
      <c r="D287" s="221">
        <f t="shared" si="138"/>
        <v>134</v>
      </c>
      <c r="E287" s="221">
        <f t="shared" si="138"/>
        <v>180</v>
      </c>
      <c r="F287" s="221">
        <f t="shared" si="138"/>
        <v>184</v>
      </c>
      <c r="G287" s="226">
        <f t="shared" si="138"/>
        <v>187</v>
      </c>
      <c r="H287" s="520">
        <f t="shared" si="138"/>
        <v>183</v>
      </c>
      <c r="I287" s="221">
        <f t="shared" si="138"/>
        <v>244</v>
      </c>
      <c r="J287" s="221">
        <f t="shared" si="138"/>
        <v>236</v>
      </c>
      <c r="K287" s="221">
        <f t="shared" si="138"/>
        <v>207</v>
      </c>
      <c r="L287" s="323">
        <f t="shared" si="138"/>
        <v>194</v>
      </c>
      <c r="M287" s="220">
        <f t="shared" si="138"/>
        <v>258</v>
      </c>
      <c r="N287" s="221">
        <f t="shared" si="138"/>
        <v>215</v>
      </c>
      <c r="O287" s="221">
        <f t="shared" si="138"/>
        <v>161</v>
      </c>
      <c r="P287" s="226">
        <f t="shared" si="138"/>
        <v>172</v>
      </c>
      <c r="Q287" s="520">
        <f t="shared" si="138"/>
        <v>172</v>
      </c>
      <c r="R287" s="221">
        <f t="shared" si="138"/>
        <v>156</v>
      </c>
      <c r="S287" s="221">
        <f t="shared" si="138"/>
        <v>209</v>
      </c>
      <c r="T287" s="221">
        <f t="shared" si="138"/>
        <v>193</v>
      </c>
      <c r="U287" s="221">
        <f t="shared" si="138"/>
        <v>216</v>
      </c>
      <c r="V287" s="323">
        <f t="shared" si="138"/>
        <v>118</v>
      </c>
      <c r="W287" s="220">
        <f t="shared" si="138"/>
        <v>229</v>
      </c>
      <c r="X287" s="221">
        <f t="shared" si="138"/>
        <v>140</v>
      </c>
      <c r="Y287" s="221">
        <f t="shared" si="138"/>
        <v>231</v>
      </c>
      <c r="Z287" s="226">
        <f t="shared" si="138"/>
        <v>139</v>
      </c>
      <c r="AA287" s="370">
        <f t="shared" si="138"/>
        <v>188</v>
      </c>
      <c r="AB287" s="210"/>
    </row>
    <row r="288" spans="1:30" x14ac:dyDescent="0.2">
      <c r="A288" s="267" t="s">
        <v>51</v>
      </c>
      <c r="B288" s="835"/>
      <c r="C288" s="326">
        <v>663</v>
      </c>
      <c r="D288" s="310">
        <v>703</v>
      </c>
      <c r="E288" s="310">
        <v>666</v>
      </c>
      <c r="F288" s="310">
        <v>407</v>
      </c>
      <c r="G288" s="482">
        <v>370</v>
      </c>
      <c r="H288" s="521">
        <v>319</v>
      </c>
      <c r="I288" s="310">
        <v>530</v>
      </c>
      <c r="J288" s="310">
        <v>593</v>
      </c>
      <c r="K288" s="310">
        <v>452</v>
      </c>
      <c r="L288" s="340">
        <v>463</v>
      </c>
      <c r="M288" s="326">
        <v>353</v>
      </c>
      <c r="N288" s="310">
        <v>651</v>
      </c>
      <c r="O288" s="310">
        <v>585</v>
      </c>
      <c r="P288" s="482">
        <v>513</v>
      </c>
      <c r="Q288" s="521">
        <v>302</v>
      </c>
      <c r="R288" s="310">
        <v>532</v>
      </c>
      <c r="S288" s="310">
        <v>586</v>
      </c>
      <c r="T288" s="310">
        <v>635</v>
      </c>
      <c r="U288" s="310">
        <v>478</v>
      </c>
      <c r="V288" s="340">
        <v>394</v>
      </c>
      <c r="W288" s="326">
        <v>353</v>
      </c>
      <c r="X288" s="310">
        <v>539</v>
      </c>
      <c r="Y288" s="310">
        <v>637</v>
      </c>
      <c r="Z288" s="482">
        <v>392</v>
      </c>
      <c r="AA288" s="371">
        <f>SUM(C288:Z288)</f>
        <v>12116</v>
      </c>
      <c r="AB288" s="200" t="s">
        <v>56</v>
      </c>
      <c r="AC288" s="265">
        <f>AA274-AA288</f>
        <v>7</v>
      </c>
      <c r="AD288" s="266">
        <f>AC288/AA274</f>
        <v>5.774148313123814E-4</v>
      </c>
    </row>
    <row r="289" spans="1:30" x14ac:dyDescent="0.2">
      <c r="A289" s="267" t="s">
        <v>28</v>
      </c>
      <c r="B289" s="835"/>
      <c r="C289" s="218">
        <v>107</v>
      </c>
      <c r="D289" s="269">
        <v>108</v>
      </c>
      <c r="E289" s="269">
        <v>109</v>
      </c>
      <c r="F289" s="269">
        <v>111</v>
      </c>
      <c r="G289" s="219">
        <v>113</v>
      </c>
      <c r="H289" s="373">
        <v>109.5</v>
      </c>
      <c r="I289" s="269">
        <v>108.5</v>
      </c>
      <c r="J289" s="269">
        <v>108.5</v>
      </c>
      <c r="K289" s="269">
        <v>107</v>
      </c>
      <c r="L289" s="311">
        <v>103.5</v>
      </c>
      <c r="M289" s="218">
        <v>112</v>
      </c>
      <c r="N289" s="269">
        <v>111</v>
      </c>
      <c r="O289" s="269">
        <v>108.5</v>
      </c>
      <c r="P289" s="219">
        <v>105.5</v>
      </c>
      <c r="Q289" s="373">
        <v>106</v>
      </c>
      <c r="R289" s="269">
        <v>107</v>
      </c>
      <c r="S289" s="269">
        <v>108</v>
      </c>
      <c r="T289" s="269">
        <v>110.5</v>
      </c>
      <c r="U289" s="269">
        <v>111</v>
      </c>
      <c r="V289" s="311">
        <v>111.5</v>
      </c>
      <c r="W289" s="218">
        <v>111.5</v>
      </c>
      <c r="X289" s="269">
        <v>110</v>
      </c>
      <c r="Y289" s="269">
        <v>108.5</v>
      </c>
      <c r="Z289" s="219">
        <v>105</v>
      </c>
      <c r="AA289" s="331"/>
      <c r="AB289" s="200" t="s">
        <v>57</v>
      </c>
      <c r="AC289" s="200">
        <v>104.08</v>
      </c>
    </row>
    <row r="290" spans="1:30" ht="13.5" thickBot="1" x14ac:dyDescent="0.25">
      <c r="A290" s="268" t="s">
        <v>26</v>
      </c>
      <c r="B290" s="836"/>
      <c r="C290" s="216">
        <f t="shared" ref="C290:Z290" si="139">(C289-C275)</f>
        <v>5</v>
      </c>
      <c r="D290" s="217">
        <f t="shared" si="139"/>
        <v>5</v>
      </c>
      <c r="E290" s="217">
        <f t="shared" si="139"/>
        <v>5</v>
      </c>
      <c r="F290" s="217">
        <f t="shared" si="139"/>
        <v>5</v>
      </c>
      <c r="G290" s="322">
        <f t="shared" si="139"/>
        <v>5</v>
      </c>
      <c r="H290" s="374">
        <f t="shared" si="139"/>
        <v>4.5</v>
      </c>
      <c r="I290" s="217">
        <f t="shared" si="139"/>
        <v>4.5</v>
      </c>
      <c r="J290" s="217">
        <f t="shared" si="139"/>
        <v>4.5</v>
      </c>
      <c r="K290" s="217">
        <f t="shared" si="139"/>
        <v>4.5</v>
      </c>
      <c r="L290" s="332">
        <f t="shared" si="139"/>
        <v>4.5</v>
      </c>
      <c r="M290" s="216">
        <f t="shared" si="139"/>
        <v>4.5</v>
      </c>
      <c r="N290" s="217">
        <f t="shared" si="139"/>
        <v>4.5</v>
      </c>
      <c r="O290" s="217">
        <f t="shared" si="139"/>
        <v>5</v>
      </c>
      <c r="P290" s="322">
        <f t="shared" si="139"/>
        <v>4.5</v>
      </c>
      <c r="Q290" s="374">
        <f t="shared" si="139"/>
        <v>4.5</v>
      </c>
      <c r="R290" s="217">
        <f t="shared" si="139"/>
        <v>4.5</v>
      </c>
      <c r="S290" s="217">
        <f t="shared" si="139"/>
        <v>4.5</v>
      </c>
      <c r="T290" s="217">
        <f t="shared" si="139"/>
        <v>4.5</v>
      </c>
      <c r="U290" s="217">
        <f t="shared" si="139"/>
        <v>4.5</v>
      </c>
      <c r="V290" s="332">
        <f t="shared" si="139"/>
        <v>5</v>
      </c>
      <c r="W290" s="216">
        <f t="shared" si="139"/>
        <v>4.5</v>
      </c>
      <c r="X290" s="217">
        <f t="shared" si="139"/>
        <v>5</v>
      </c>
      <c r="Y290" s="217">
        <f t="shared" si="139"/>
        <v>4.5</v>
      </c>
      <c r="Z290" s="322">
        <f t="shared" si="139"/>
        <v>5</v>
      </c>
      <c r="AA290" s="333"/>
      <c r="AB290" s="200" t="s">
        <v>26</v>
      </c>
      <c r="AC290" s="200">
        <f>AC289-AC275</f>
        <v>6.769999999999996</v>
      </c>
    </row>
    <row r="292" spans="1:30" ht="13.5" thickBot="1" x14ac:dyDescent="0.25"/>
    <row r="293" spans="1:30" ht="13.5" thickBot="1" x14ac:dyDescent="0.25">
      <c r="A293" s="230" t="s">
        <v>167</v>
      </c>
      <c r="B293" s="230"/>
      <c r="C293" s="934" t="s">
        <v>53</v>
      </c>
      <c r="D293" s="935"/>
      <c r="E293" s="935"/>
      <c r="F293" s="935"/>
      <c r="G293" s="935"/>
      <c r="H293" s="935"/>
      <c r="I293" s="935"/>
      <c r="J293" s="935"/>
      <c r="K293" s="935"/>
      <c r="L293" s="935"/>
      <c r="M293" s="934" t="s">
        <v>114</v>
      </c>
      <c r="N293" s="935"/>
      <c r="O293" s="935"/>
      <c r="P293" s="936"/>
      <c r="Q293" s="935" t="s">
        <v>63</v>
      </c>
      <c r="R293" s="935"/>
      <c r="S293" s="935"/>
      <c r="T293" s="935"/>
      <c r="U293" s="935"/>
      <c r="V293" s="935"/>
      <c r="W293" s="935"/>
      <c r="X293" s="935"/>
      <c r="Y293" s="935"/>
      <c r="Z293" s="936"/>
      <c r="AA293" s="932" t="s">
        <v>55</v>
      </c>
      <c r="AB293" s="200">
        <v>909</v>
      </c>
    </row>
    <row r="294" spans="1:30" x14ac:dyDescent="0.2">
      <c r="A294" s="231" t="s">
        <v>54</v>
      </c>
      <c r="B294" s="830"/>
      <c r="C294" s="356">
        <v>1</v>
      </c>
      <c r="D294" s="357">
        <v>2</v>
      </c>
      <c r="E294" s="357">
        <v>3</v>
      </c>
      <c r="F294" s="357">
        <v>4</v>
      </c>
      <c r="G294" s="362">
        <v>5</v>
      </c>
      <c r="H294" s="436">
        <v>6</v>
      </c>
      <c r="I294" s="357">
        <v>7</v>
      </c>
      <c r="J294" s="357">
        <v>8</v>
      </c>
      <c r="K294" s="357">
        <v>9</v>
      </c>
      <c r="L294" s="414">
        <v>10</v>
      </c>
      <c r="M294" s="356">
        <v>1</v>
      </c>
      <c r="N294" s="357">
        <v>2</v>
      </c>
      <c r="O294" s="357">
        <v>3</v>
      </c>
      <c r="P294" s="362">
        <v>4</v>
      </c>
      <c r="Q294" s="436">
        <v>1</v>
      </c>
      <c r="R294" s="357">
        <v>2</v>
      </c>
      <c r="S294" s="357">
        <v>3</v>
      </c>
      <c r="T294" s="357">
        <v>4</v>
      </c>
      <c r="U294" s="357">
        <v>5</v>
      </c>
      <c r="V294" s="414">
        <v>6</v>
      </c>
      <c r="W294" s="356">
        <v>7</v>
      </c>
      <c r="X294" s="357">
        <v>8</v>
      </c>
      <c r="Y294" s="357">
        <v>9</v>
      </c>
      <c r="Z294" s="362">
        <v>10</v>
      </c>
      <c r="AA294" s="971"/>
    </row>
    <row r="295" spans="1:30" ht="13.5" thickBot="1" x14ac:dyDescent="0.25">
      <c r="A295" s="231" t="s">
        <v>2</v>
      </c>
      <c r="B295" s="829"/>
      <c r="C295" s="443">
        <v>5</v>
      </c>
      <c r="D295" s="294">
        <v>4</v>
      </c>
      <c r="E295" s="234">
        <v>3</v>
      </c>
      <c r="F295" s="307">
        <v>2</v>
      </c>
      <c r="G295" s="435">
        <v>1</v>
      </c>
      <c r="H295" s="481">
        <v>1</v>
      </c>
      <c r="I295" s="307">
        <v>2</v>
      </c>
      <c r="J295" s="234">
        <v>3</v>
      </c>
      <c r="K295" s="294">
        <v>4</v>
      </c>
      <c r="L295" s="522">
        <v>5</v>
      </c>
      <c r="M295" s="233">
        <v>1</v>
      </c>
      <c r="N295" s="307">
        <v>2</v>
      </c>
      <c r="O295" s="234">
        <v>3</v>
      </c>
      <c r="P295" s="444">
        <v>4</v>
      </c>
      <c r="Q295" s="523">
        <v>5</v>
      </c>
      <c r="R295" s="294">
        <v>4</v>
      </c>
      <c r="S295" s="234">
        <v>3</v>
      </c>
      <c r="T295" s="234">
        <v>3</v>
      </c>
      <c r="U295" s="307">
        <v>2</v>
      </c>
      <c r="V295" s="524">
        <v>1</v>
      </c>
      <c r="W295" s="233">
        <v>1</v>
      </c>
      <c r="X295" s="307">
        <v>2</v>
      </c>
      <c r="Y295" s="234">
        <v>3</v>
      </c>
      <c r="Z295" s="444">
        <v>4</v>
      </c>
      <c r="AA295" s="972"/>
      <c r="AC295" s="313"/>
      <c r="AD295" s="313"/>
    </row>
    <row r="296" spans="1:30" x14ac:dyDescent="0.2">
      <c r="A296" s="236" t="s">
        <v>3</v>
      </c>
      <c r="B296" s="831"/>
      <c r="C296" s="237">
        <v>2470</v>
      </c>
      <c r="D296" s="238">
        <v>2470</v>
      </c>
      <c r="E296" s="238">
        <v>2470</v>
      </c>
      <c r="F296" s="238">
        <v>2470</v>
      </c>
      <c r="G296" s="239">
        <v>2470</v>
      </c>
      <c r="H296" s="430">
        <v>2470</v>
      </c>
      <c r="I296" s="238">
        <v>2470</v>
      </c>
      <c r="J296" s="238">
        <v>2470</v>
      </c>
      <c r="K296" s="238">
        <v>2470</v>
      </c>
      <c r="L296" s="308">
        <v>2470</v>
      </c>
      <c r="M296" s="237">
        <v>2470</v>
      </c>
      <c r="N296" s="238">
        <v>2470</v>
      </c>
      <c r="O296" s="238">
        <v>2470</v>
      </c>
      <c r="P296" s="239">
        <v>2470</v>
      </c>
      <c r="Q296" s="430">
        <v>2470</v>
      </c>
      <c r="R296" s="238">
        <v>2470</v>
      </c>
      <c r="S296" s="238">
        <v>2470</v>
      </c>
      <c r="T296" s="238">
        <v>2470</v>
      </c>
      <c r="U296" s="238">
        <v>2470</v>
      </c>
      <c r="V296" s="308">
        <v>2470</v>
      </c>
      <c r="W296" s="237">
        <v>2470</v>
      </c>
      <c r="X296" s="238">
        <v>2470</v>
      </c>
      <c r="Y296" s="238">
        <v>2470</v>
      </c>
      <c r="Z296" s="239">
        <v>2470</v>
      </c>
      <c r="AA296" s="440">
        <v>2470</v>
      </c>
      <c r="AB296" s="210"/>
      <c r="AC296" s="313"/>
      <c r="AD296" s="313"/>
    </row>
    <row r="297" spans="1:30" x14ac:dyDescent="0.2">
      <c r="A297" s="241" t="s">
        <v>6</v>
      </c>
      <c r="B297" s="832"/>
      <c r="C297" s="242">
        <v>2607</v>
      </c>
      <c r="D297" s="243">
        <v>2541</v>
      </c>
      <c r="E297" s="243">
        <v>2589</v>
      </c>
      <c r="F297" s="243">
        <v>2511</v>
      </c>
      <c r="G297" s="244">
        <v>2562</v>
      </c>
      <c r="H297" s="431">
        <v>2550</v>
      </c>
      <c r="I297" s="243">
        <v>2584</v>
      </c>
      <c r="J297" s="243">
        <v>2518</v>
      </c>
      <c r="K297" s="243">
        <v>2600</v>
      </c>
      <c r="L297" s="281">
        <v>2605</v>
      </c>
      <c r="M297" s="242">
        <v>2658</v>
      </c>
      <c r="N297" s="243">
        <v>2589</v>
      </c>
      <c r="O297" s="243">
        <v>2540</v>
      </c>
      <c r="P297" s="244">
        <v>2613</v>
      </c>
      <c r="Q297" s="431">
        <v>2573</v>
      </c>
      <c r="R297" s="243">
        <v>2598</v>
      </c>
      <c r="S297" s="243">
        <v>2600</v>
      </c>
      <c r="T297" s="243">
        <v>2581</v>
      </c>
      <c r="U297" s="243">
        <v>2618</v>
      </c>
      <c r="V297" s="281">
        <v>2575</v>
      </c>
      <c r="W297" s="242">
        <v>2590</v>
      </c>
      <c r="X297" s="243">
        <v>2528</v>
      </c>
      <c r="Y297" s="243">
        <v>2601</v>
      </c>
      <c r="Z297" s="244">
        <v>2660</v>
      </c>
      <c r="AA297" s="390">
        <v>2586</v>
      </c>
      <c r="AB297" s="228"/>
    </row>
    <row r="298" spans="1:30" x14ac:dyDescent="0.2">
      <c r="A298" s="231" t="s">
        <v>7</v>
      </c>
      <c r="B298" s="829"/>
      <c r="C298" s="245">
        <v>71.400000000000006</v>
      </c>
      <c r="D298" s="246">
        <v>86.5</v>
      </c>
      <c r="E298" s="246">
        <v>90.2</v>
      </c>
      <c r="F298" s="246">
        <v>86.7</v>
      </c>
      <c r="G298" s="247">
        <v>85.2</v>
      </c>
      <c r="H298" s="432">
        <v>69.2</v>
      </c>
      <c r="I298" s="246">
        <v>82.5</v>
      </c>
      <c r="J298" s="246">
        <v>82.2</v>
      </c>
      <c r="K298" s="246">
        <v>81.8</v>
      </c>
      <c r="L298" s="282">
        <v>82.9</v>
      </c>
      <c r="M298" s="245">
        <v>73.099999999999994</v>
      </c>
      <c r="N298" s="246">
        <v>87.8</v>
      </c>
      <c r="O298" s="246">
        <v>86.4</v>
      </c>
      <c r="P298" s="247">
        <v>84.2</v>
      </c>
      <c r="Q298" s="432">
        <v>86.4</v>
      </c>
      <c r="R298" s="246">
        <v>87.2</v>
      </c>
      <c r="S298" s="246">
        <v>80</v>
      </c>
      <c r="T298" s="246">
        <v>76.599999999999994</v>
      </c>
      <c r="U298" s="246">
        <v>92.1</v>
      </c>
      <c r="V298" s="282">
        <v>93.1</v>
      </c>
      <c r="W298" s="245">
        <v>77.8</v>
      </c>
      <c r="X298" s="246">
        <v>90.2</v>
      </c>
      <c r="Y298" s="246">
        <v>91.5</v>
      </c>
      <c r="Z298" s="247">
        <v>86.2</v>
      </c>
      <c r="AA298" s="441">
        <v>0.83299999999999996</v>
      </c>
      <c r="AB298" s="210"/>
      <c r="AC298" s="210"/>
      <c r="AD298" s="210"/>
    </row>
    <row r="299" spans="1:30" ht="13.5" thickBot="1" x14ac:dyDescent="0.25">
      <c r="A299" s="256" t="s">
        <v>8</v>
      </c>
      <c r="B299" s="833"/>
      <c r="C299" s="324">
        <v>7.8E-2</v>
      </c>
      <c r="D299" s="325">
        <v>6.7000000000000004E-2</v>
      </c>
      <c r="E299" s="325">
        <v>6.3E-2</v>
      </c>
      <c r="F299" s="325">
        <v>6.6000000000000003E-2</v>
      </c>
      <c r="G299" s="408">
        <v>6.4000000000000001E-2</v>
      </c>
      <c r="H299" s="433">
        <v>8.2000000000000003E-2</v>
      </c>
      <c r="I299" s="325">
        <v>7.3999999999999996E-2</v>
      </c>
      <c r="J299" s="325">
        <v>7.6999999999999999E-2</v>
      </c>
      <c r="K299" s="325">
        <v>6.9000000000000006E-2</v>
      </c>
      <c r="L299" s="329">
        <v>7.4999999999999997E-2</v>
      </c>
      <c r="M299" s="324">
        <v>0.08</v>
      </c>
      <c r="N299" s="325">
        <v>7.1999999999999995E-2</v>
      </c>
      <c r="O299" s="325">
        <v>6.5000000000000002E-2</v>
      </c>
      <c r="P299" s="408">
        <v>7.5999999999999998E-2</v>
      </c>
      <c r="Q299" s="433">
        <v>7.1999999999999995E-2</v>
      </c>
      <c r="R299" s="325">
        <v>6.2E-2</v>
      </c>
      <c r="S299" s="325">
        <v>6.5000000000000002E-2</v>
      </c>
      <c r="T299" s="325">
        <v>7.1999999999999995E-2</v>
      </c>
      <c r="U299" s="325">
        <v>5.1999999999999998E-2</v>
      </c>
      <c r="V299" s="329">
        <v>6.5000000000000002E-2</v>
      </c>
      <c r="W299" s="324">
        <v>6.6000000000000003E-2</v>
      </c>
      <c r="X299" s="325">
        <v>6.4000000000000001E-2</v>
      </c>
      <c r="Y299" s="325">
        <v>6.0999999999999999E-2</v>
      </c>
      <c r="Z299" s="408">
        <v>6.7000000000000004E-2</v>
      </c>
      <c r="AA299" s="442">
        <v>7.0000000000000007E-2</v>
      </c>
      <c r="AB299" s="228"/>
    </row>
    <row r="300" spans="1:30" x14ac:dyDescent="0.2">
      <c r="A300" s="483" t="s">
        <v>1</v>
      </c>
      <c r="B300" s="483"/>
      <c r="C300" s="327">
        <f>C297/C296*100-100</f>
        <v>5.5465587044534459</v>
      </c>
      <c r="D300" s="328">
        <f t="shared" ref="D300:F300" si="140">D297/D296*100-100</f>
        <v>2.8744939271255134</v>
      </c>
      <c r="E300" s="328">
        <f t="shared" si="140"/>
        <v>4.81781376518218</v>
      </c>
      <c r="F300" s="328">
        <f t="shared" si="140"/>
        <v>1.6599190283400844</v>
      </c>
      <c r="G300" s="410">
        <f>G297/G296*100-100</f>
        <v>3.7246963562753024</v>
      </c>
      <c r="H300" s="434">
        <f t="shared" ref="H300:O300" si="141">H297/H296*100-100</f>
        <v>3.2388663967611393</v>
      </c>
      <c r="I300" s="328">
        <f t="shared" si="141"/>
        <v>4.6153846153846274</v>
      </c>
      <c r="J300" s="328">
        <f t="shared" si="141"/>
        <v>1.9433198380566949</v>
      </c>
      <c r="K300" s="328">
        <f t="shared" si="141"/>
        <v>5.2631578947368354</v>
      </c>
      <c r="L300" s="330">
        <f t="shared" si="141"/>
        <v>5.4655870445344163</v>
      </c>
      <c r="M300" s="327">
        <f t="shared" si="141"/>
        <v>7.6113360323886639</v>
      </c>
      <c r="N300" s="328">
        <f t="shared" si="141"/>
        <v>4.81781376518218</v>
      </c>
      <c r="O300" s="328">
        <f t="shared" si="141"/>
        <v>2.8340080971659916</v>
      </c>
      <c r="P300" s="410">
        <f>P297/P296*100-100</f>
        <v>5.7894736842105203</v>
      </c>
      <c r="Q300" s="434">
        <f t="shared" ref="Q300:AA300" si="142">Q297/Q296*100-100</f>
        <v>4.1700404858299578</v>
      </c>
      <c r="R300" s="328">
        <f t="shared" si="142"/>
        <v>5.1821862348178058</v>
      </c>
      <c r="S300" s="328">
        <f t="shared" si="142"/>
        <v>5.2631578947368354</v>
      </c>
      <c r="T300" s="328">
        <f t="shared" si="142"/>
        <v>4.493927125506076</v>
      </c>
      <c r="U300" s="328">
        <f t="shared" si="142"/>
        <v>5.9919028340081013</v>
      </c>
      <c r="V300" s="330">
        <f t="shared" si="142"/>
        <v>4.2510121457489873</v>
      </c>
      <c r="W300" s="327">
        <f t="shared" si="142"/>
        <v>4.8582995951417018</v>
      </c>
      <c r="X300" s="328">
        <f t="shared" si="142"/>
        <v>2.3481781376518285</v>
      </c>
      <c r="Y300" s="328">
        <f t="shared" si="142"/>
        <v>5.3036437246963573</v>
      </c>
      <c r="Z300" s="410">
        <f t="shared" si="142"/>
        <v>7.6923076923076934</v>
      </c>
      <c r="AA300" s="480">
        <f t="shared" si="142"/>
        <v>4.6963562753036427</v>
      </c>
      <c r="AB300" s="547"/>
      <c r="AC300" s="210"/>
      <c r="AD300" s="210"/>
    </row>
    <row r="301" spans="1:30" ht="13.5" thickBot="1" x14ac:dyDescent="0.25">
      <c r="A301" s="484" t="s">
        <v>27</v>
      </c>
      <c r="B301" s="484"/>
      <c r="C301" s="220">
        <f t="shared" ref="C301:AA301" si="143">C297-C283</f>
        <v>229</v>
      </c>
      <c r="D301" s="221">
        <f t="shared" si="143"/>
        <v>168</v>
      </c>
      <c r="E301" s="221">
        <f t="shared" si="143"/>
        <v>192</v>
      </c>
      <c r="F301" s="221">
        <f t="shared" si="143"/>
        <v>154</v>
      </c>
      <c r="G301" s="226">
        <f t="shared" si="143"/>
        <v>183</v>
      </c>
      <c r="H301" s="520">
        <f t="shared" si="143"/>
        <v>130</v>
      </c>
      <c r="I301" s="221">
        <f t="shared" si="143"/>
        <v>131</v>
      </c>
      <c r="J301" s="221">
        <f t="shared" si="143"/>
        <v>132</v>
      </c>
      <c r="K301" s="221">
        <f t="shared" si="143"/>
        <v>205</v>
      </c>
      <c r="L301" s="323">
        <f t="shared" si="143"/>
        <v>98</v>
      </c>
      <c r="M301" s="220">
        <f t="shared" si="143"/>
        <v>250</v>
      </c>
      <c r="N301" s="221">
        <f t="shared" si="143"/>
        <v>156</v>
      </c>
      <c r="O301" s="221">
        <f t="shared" si="143"/>
        <v>134</v>
      </c>
      <c r="P301" s="226">
        <f t="shared" si="143"/>
        <v>141</v>
      </c>
      <c r="Q301" s="520">
        <f t="shared" si="143"/>
        <v>118</v>
      </c>
      <c r="R301" s="221">
        <f t="shared" si="143"/>
        <v>194</v>
      </c>
      <c r="S301" s="221">
        <f t="shared" si="143"/>
        <v>158</v>
      </c>
      <c r="T301" s="221">
        <f t="shared" si="143"/>
        <v>182</v>
      </c>
      <c r="U301" s="221">
        <f t="shared" si="143"/>
        <v>225</v>
      </c>
      <c r="V301" s="323">
        <f t="shared" si="143"/>
        <v>231</v>
      </c>
      <c r="W301" s="220">
        <f t="shared" si="143"/>
        <v>191</v>
      </c>
      <c r="X301" s="221">
        <f t="shared" si="143"/>
        <v>174</v>
      </c>
      <c r="Y301" s="221">
        <f t="shared" si="143"/>
        <v>168</v>
      </c>
      <c r="Z301" s="226">
        <f t="shared" si="143"/>
        <v>251</v>
      </c>
      <c r="AA301" s="370">
        <f t="shared" si="143"/>
        <v>178</v>
      </c>
      <c r="AB301" s="210"/>
    </row>
    <row r="302" spans="1:30" x14ac:dyDescent="0.2">
      <c r="A302" s="267" t="s">
        <v>51</v>
      </c>
      <c r="B302" s="835"/>
      <c r="C302" s="326">
        <v>663</v>
      </c>
      <c r="D302" s="310">
        <v>703</v>
      </c>
      <c r="E302" s="310">
        <v>666</v>
      </c>
      <c r="F302" s="310">
        <v>406</v>
      </c>
      <c r="G302" s="482">
        <v>370</v>
      </c>
      <c r="H302" s="521">
        <v>319</v>
      </c>
      <c r="I302" s="310">
        <v>530</v>
      </c>
      <c r="J302" s="310">
        <v>592</v>
      </c>
      <c r="K302" s="310">
        <v>452</v>
      </c>
      <c r="L302" s="340">
        <v>463</v>
      </c>
      <c r="M302" s="326">
        <v>352</v>
      </c>
      <c r="N302" s="310">
        <v>651</v>
      </c>
      <c r="O302" s="310">
        <v>584</v>
      </c>
      <c r="P302" s="482">
        <v>513</v>
      </c>
      <c r="Q302" s="521">
        <v>302</v>
      </c>
      <c r="R302" s="310">
        <v>532</v>
      </c>
      <c r="S302" s="310">
        <v>585</v>
      </c>
      <c r="T302" s="310">
        <v>635</v>
      </c>
      <c r="U302" s="310">
        <v>478</v>
      </c>
      <c r="V302" s="340">
        <v>391</v>
      </c>
      <c r="W302" s="326">
        <v>352</v>
      </c>
      <c r="X302" s="310">
        <v>538</v>
      </c>
      <c r="Y302" s="310">
        <v>636</v>
      </c>
      <c r="Z302" s="482">
        <v>392</v>
      </c>
      <c r="AA302" s="371">
        <f>SUM(C302:Z302)</f>
        <v>12105</v>
      </c>
      <c r="AB302" s="200" t="s">
        <v>56</v>
      </c>
      <c r="AC302" s="265">
        <f>AA288-AA302</f>
        <v>11</v>
      </c>
      <c r="AD302" s="266">
        <f>AC302/AA288</f>
        <v>9.0789039286893363E-4</v>
      </c>
    </row>
    <row r="303" spans="1:30" x14ac:dyDescent="0.2">
      <c r="A303" s="267" t="s">
        <v>28</v>
      </c>
      <c r="B303" s="835"/>
      <c r="C303" s="218">
        <v>112</v>
      </c>
      <c r="D303" s="269">
        <v>113</v>
      </c>
      <c r="E303" s="269">
        <v>113.5</v>
      </c>
      <c r="F303" s="269">
        <v>116</v>
      </c>
      <c r="G303" s="219">
        <v>117.5</v>
      </c>
      <c r="H303" s="373">
        <v>114.5</v>
      </c>
      <c r="I303" s="269">
        <v>113</v>
      </c>
      <c r="J303" s="269">
        <v>113.5</v>
      </c>
      <c r="K303" s="269">
        <v>112</v>
      </c>
      <c r="L303" s="311">
        <v>108.5</v>
      </c>
      <c r="M303" s="218">
        <v>116.5</v>
      </c>
      <c r="N303" s="269">
        <v>116</v>
      </c>
      <c r="O303" s="269">
        <v>113.5</v>
      </c>
      <c r="P303" s="219">
        <v>110.5</v>
      </c>
      <c r="Q303" s="373">
        <v>111</v>
      </c>
      <c r="R303" s="269">
        <v>112</v>
      </c>
      <c r="S303" s="269">
        <v>113</v>
      </c>
      <c r="T303" s="269">
        <v>115.5</v>
      </c>
      <c r="U303" s="269">
        <v>115.5</v>
      </c>
      <c r="V303" s="311">
        <v>116</v>
      </c>
      <c r="W303" s="218">
        <v>116</v>
      </c>
      <c r="X303" s="269">
        <v>115</v>
      </c>
      <c r="Y303" s="269">
        <v>113.5</v>
      </c>
      <c r="Z303" s="219">
        <v>109.5</v>
      </c>
      <c r="AA303" s="331"/>
      <c r="AB303" s="200" t="s">
        <v>57</v>
      </c>
      <c r="AC303" s="200">
        <v>108.81</v>
      </c>
    </row>
    <row r="304" spans="1:30" ht="13.5" thickBot="1" x14ac:dyDescent="0.25">
      <c r="A304" s="268" t="s">
        <v>26</v>
      </c>
      <c r="B304" s="836"/>
      <c r="C304" s="216">
        <f t="shared" ref="C304:Z304" si="144">(C303-C289)</f>
        <v>5</v>
      </c>
      <c r="D304" s="217">
        <f t="shared" si="144"/>
        <v>5</v>
      </c>
      <c r="E304" s="217">
        <f t="shared" si="144"/>
        <v>4.5</v>
      </c>
      <c r="F304" s="217">
        <f t="shared" si="144"/>
        <v>5</v>
      </c>
      <c r="G304" s="322">
        <f t="shared" si="144"/>
        <v>4.5</v>
      </c>
      <c r="H304" s="374">
        <f t="shared" si="144"/>
        <v>5</v>
      </c>
      <c r="I304" s="374">
        <f t="shared" si="144"/>
        <v>4.5</v>
      </c>
      <c r="J304" s="217">
        <f t="shared" si="144"/>
        <v>5</v>
      </c>
      <c r="K304" s="217">
        <f t="shared" si="144"/>
        <v>5</v>
      </c>
      <c r="L304" s="332">
        <f t="shared" si="144"/>
        <v>5</v>
      </c>
      <c r="M304" s="216">
        <f t="shared" si="144"/>
        <v>4.5</v>
      </c>
      <c r="N304" s="217">
        <f t="shared" si="144"/>
        <v>5</v>
      </c>
      <c r="O304" s="217">
        <f t="shared" si="144"/>
        <v>5</v>
      </c>
      <c r="P304" s="322">
        <f t="shared" si="144"/>
        <v>5</v>
      </c>
      <c r="Q304" s="374">
        <f t="shared" si="144"/>
        <v>5</v>
      </c>
      <c r="R304" s="217">
        <f t="shared" si="144"/>
        <v>5</v>
      </c>
      <c r="S304" s="217">
        <f t="shared" si="144"/>
        <v>5</v>
      </c>
      <c r="T304" s="217">
        <f t="shared" si="144"/>
        <v>5</v>
      </c>
      <c r="U304" s="217">
        <f t="shared" si="144"/>
        <v>4.5</v>
      </c>
      <c r="V304" s="332">
        <f t="shared" si="144"/>
        <v>4.5</v>
      </c>
      <c r="W304" s="216">
        <f t="shared" si="144"/>
        <v>4.5</v>
      </c>
      <c r="X304" s="217">
        <f t="shared" si="144"/>
        <v>5</v>
      </c>
      <c r="Y304" s="217">
        <f t="shared" si="144"/>
        <v>5</v>
      </c>
      <c r="Z304" s="322">
        <f t="shared" si="144"/>
        <v>4.5</v>
      </c>
      <c r="AA304" s="333"/>
      <c r="AB304" s="200" t="s">
        <v>26</v>
      </c>
      <c r="AC304" s="200">
        <f>AC303-AC289</f>
        <v>4.730000000000004</v>
      </c>
    </row>
    <row r="306" spans="1:30" ht="13.5" thickBot="1" x14ac:dyDescent="0.25"/>
    <row r="307" spans="1:30" ht="13.5" thickBot="1" x14ac:dyDescent="0.25">
      <c r="A307" s="230" t="s">
        <v>168</v>
      </c>
      <c r="B307" s="230"/>
      <c r="C307" s="934" t="s">
        <v>53</v>
      </c>
      <c r="D307" s="935"/>
      <c r="E307" s="935"/>
      <c r="F307" s="935"/>
      <c r="G307" s="935"/>
      <c r="H307" s="935"/>
      <c r="I307" s="935"/>
      <c r="J307" s="935"/>
      <c r="K307" s="935"/>
      <c r="L307" s="935"/>
      <c r="M307" s="934" t="s">
        <v>114</v>
      </c>
      <c r="N307" s="935"/>
      <c r="O307" s="935"/>
      <c r="P307" s="936"/>
      <c r="Q307" s="935" t="s">
        <v>63</v>
      </c>
      <c r="R307" s="935"/>
      <c r="S307" s="935"/>
      <c r="T307" s="935"/>
      <c r="U307" s="935"/>
      <c r="V307" s="935"/>
      <c r="W307" s="935"/>
      <c r="X307" s="935"/>
      <c r="Y307" s="935"/>
      <c r="Z307" s="936"/>
      <c r="AA307" s="932" t="s">
        <v>55</v>
      </c>
      <c r="AB307" s="200">
        <v>901</v>
      </c>
    </row>
    <row r="308" spans="1:30" x14ac:dyDescent="0.2">
      <c r="A308" s="231" t="s">
        <v>54</v>
      </c>
      <c r="B308" s="830"/>
      <c r="C308" s="356">
        <v>1</v>
      </c>
      <c r="D308" s="357">
        <v>2</v>
      </c>
      <c r="E308" s="357">
        <v>3</v>
      </c>
      <c r="F308" s="357">
        <v>4</v>
      </c>
      <c r="G308" s="362">
        <v>5</v>
      </c>
      <c r="H308" s="436">
        <v>6</v>
      </c>
      <c r="I308" s="357">
        <v>7</v>
      </c>
      <c r="J308" s="357">
        <v>8</v>
      </c>
      <c r="K308" s="357">
        <v>9</v>
      </c>
      <c r="L308" s="414">
        <v>10</v>
      </c>
      <c r="M308" s="356">
        <v>1</v>
      </c>
      <c r="N308" s="357">
        <v>2</v>
      </c>
      <c r="O308" s="357">
        <v>3</v>
      </c>
      <c r="P308" s="362">
        <v>4</v>
      </c>
      <c r="Q308" s="436">
        <v>1</v>
      </c>
      <c r="R308" s="357">
        <v>2</v>
      </c>
      <c r="S308" s="357">
        <v>3</v>
      </c>
      <c r="T308" s="357">
        <v>4</v>
      </c>
      <c r="U308" s="357">
        <v>5</v>
      </c>
      <c r="V308" s="414">
        <v>6</v>
      </c>
      <c r="W308" s="356">
        <v>7</v>
      </c>
      <c r="X308" s="357">
        <v>8</v>
      </c>
      <c r="Y308" s="357">
        <v>9</v>
      </c>
      <c r="Z308" s="362">
        <v>10</v>
      </c>
      <c r="AA308" s="971"/>
    </row>
    <row r="309" spans="1:30" ht="13.5" thickBot="1" x14ac:dyDescent="0.25">
      <c r="A309" s="231" t="s">
        <v>2</v>
      </c>
      <c r="B309" s="829"/>
      <c r="C309" s="443">
        <v>5</v>
      </c>
      <c r="D309" s="294">
        <v>4</v>
      </c>
      <c r="E309" s="234">
        <v>3</v>
      </c>
      <c r="F309" s="307">
        <v>2</v>
      </c>
      <c r="G309" s="435">
        <v>1</v>
      </c>
      <c r="H309" s="481">
        <v>1</v>
      </c>
      <c r="I309" s="307">
        <v>2</v>
      </c>
      <c r="J309" s="234">
        <v>3</v>
      </c>
      <c r="K309" s="294">
        <v>4</v>
      </c>
      <c r="L309" s="522">
        <v>5</v>
      </c>
      <c r="M309" s="233">
        <v>1</v>
      </c>
      <c r="N309" s="307">
        <v>2</v>
      </c>
      <c r="O309" s="234">
        <v>3</v>
      </c>
      <c r="P309" s="444">
        <v>4</v>
      </c>
      <c r="Q309" s="523">
        <v>5</v>
      </c>
      <c r="R309" s="294">
        <v>4</v>
      </c>
      <c r="S309" s="234">
        <v>3</v>
      </c>
      <c r="T309" s="234">
        <v>3</v>
      </c>
      <c r="U309" s="307">
        <v>2</v>
      </c>
      <c r="V309" s="524">
        <v>1</v>
      </c>
      <c r="W309" s="233">
        <v>1</v>
      </c>
      <c r="X309" s="307">
        <v>2</v>
      </c>
      <c r="Y309" s="234">
        <v>3</v>
      </c>
      <c r="Z309" s="444">
        <v>4</v>
      </c>
      <c r="AA309" s="972"/>
      <c r="AC309" s="313"/>
      <c r="AD309" s="313"/>
    </row>
    <row r="310" spans="1:30" x14ac:dyDescent="0.2">
      <c r="A310" s="236" t="s">
        <v>3</v>
      </c>
      <c r="B310" s="831"/>
      <c r="C310" s="237">
        <v>2670</v>
      </c>
      <c r="D310" s="238">
        <v>2670</v>
      </c>
      <c r="E310" s="238">
        <v>2670</v>
      </c>
      <c r="F310" s="238">
        <v>2670</v>
      </c>
      <c r="G310" s="239">
        <v>2670</v>
      </c>
      <c r="H310" s="430">
        <v>2670</v>
      </c>
      <c r="I310" s="238">
        <v>2670</v>
      </c>
      <c r="J310" s="238">
        <v>2670</v>
      </c>
      <c r="K310" s="238">
        <v>2670</v>
      </c>
      <c r="L310" s="308">
        <v>2670</v>
      </c>
      <c r="M310" s="237">
        <v>2670</v>
      </c>
      <c r="N310" s="238">
        <v>2670</v>
      </c>
      <c r="O310" s="238">
        <v>2670</v>
      </c>
      <c r="P310" s="239">
        <v>2670</v>
      </c>
      <c r="Q310" s="430">
        <v>2670</v>
      </c>
      <c r="R310" s="238">
        <v>2670</v>
      </c>
      <c r="S310" s="238">
        <v>2670</v>
      </c>
      <c r="T310" s="238">
        <v>2670</v>
      </c>
      <c r="U310" s="238">
        <v>2670</v>
      </c>
      <c r="V310" s="308">
        <v>2670</v>
      </c>
      <c r="W310" s="237">
        <v>2670</v>
      </c>
      <c r="X310" s="238">
        <v>2670</v>
      </c>
      <c r="Y310" s="238">
        <v>2670</v>
      </c>
      <c r="Z310" s="239">
        <v>2670</v>
      </c>
      <c r="AA310" s="440">
        <v>2670</v>
      </c>
      <c r="AB310" s="210"/>
      <c r="AC310" s="313"/>
      <c r="AD310" s="313"/>
    </row>
    <row r="311" spans="1:30" x14ac:dyDescent="0.2">
      <c r="A311" s="241" t="s">
        <v>6</v>
      </c>
      <c r="B311" s="832"/>
      <c r="C311" s="242">
        <v>2819</v>
      </c>
      <c r="D311" s="243">
        <v>2754</v>
      </c>
      <c r="E311" s="243">
        <v>2740</v>
      </c>
      <c r="F311" s="243">
        <v>2745</v>
      </c>
      <c r="G311" s="244">
        <v>2771</v>
      </c>
      <c r="H311" s="431">
        <v>2888</v>
      </c>
      <c r="I311" s="243">
        <v>2774</v>
      </c>
      <c r="J311" s="243">
        <v>2670</v>
      </c>
      <c r="K311" s="243">
        <v>2685</v>
      </c>
      <c r="L311" s="281">
        <v>2765</v>
      </c>
      <c r="M311" s="242">
        <v>2785</v>
      </c>
      <c r="N311" s="243">
        <v>2677</v>
      </c>
      <c r="O311" s="243">
        <v>2741</v>
      </c>
      <c r="P311" s="244">
        <v>2787</v>
      </c>
      <c r="Q311" s="431">
        <v>2695</v>
      </c>
      <c r="R311" s="243">
        <v>2721</v>
      </c>
      <c r="S311" s="243">
        <v>2719</v>
      </c>
      <c r="T311" s="243">
        <v>2686</v>
      </c>
      <c r="U311" s="243">
        <v>2668</v>
      </c>
      <c r="V311" s="281">
        <v>2696</v>
      </c>
      <c r="W311" s="242">
        <v>2671</v>
      </c>
      <c r="X311" s="243">
        <v>2697</v>
      </c>
      <c r="Y311" s="243">
        <v>2705</v>
      </c>
      <c r="Z311" s="244">
        <v>2663</v>
      </c>
      <c r="AA311" s="390">
        <v>2729</v>
      </c>
      <c r="AB311" s="228"/>
    </row>
    <row r="312" spans="1:30" x14ac:dyDescent="0.2">
      <c r="A312" s="231" t="s">
        <v>7</v>
      </c>
      <c r="B312" s="829"/>
      <c r="C312" s="245">
        <v>83.7</v>
      </c>
      <c r="D312" s="246">
        <v>90.4</v>
      </c>
      <c r="E312" s="246">
        <v>96</v>
      </c>
      <c r="F312" s="246">
        <v>93.3</v>
      </c>
      <c r="G312" s="247">
        <v>89.3</v>
      </c>
      <c r="H312" s="432">
        <v>75</v>
      </c>
      <c r="I312" s="246">
        <v>84.6</v>
      </c>
      <c r="J312" s="246">
        <v>84.1</v>
      </c>
      <c r="K312" s="246">
        <v>90.9</v>
      </c>
      <c r="L312" s="282">
        <v>79.400000000000006</v>
      </c>
      <c r="M312" s="245">
        <v>70.400000000000006</v>
      </c>
      <c r="N312" s="246">
        <v>77.599999999999994</v>
      </c>
      <c r="O312" s="246">
        <v>77.3</v>
      </c>
      <c r="P312" s="247">
        <v>84.2</v>
      </c>
      <c r="Q312" s="432">
        <v>100</v>
      </c>
      <c r="R312" s="246">
        <v>94.9</v>
      </c>
      <c r="S312" s="246">
        <v>86.4</v>
      </c>
      <c r="T312" s="246">
        <v>91.5</v>
      </c>
      <c r="U312" s="246">
        <v>83.3</v>
      </c>
      <c r="V312" s="282">
        <v>86.2</v>
      </c>
      <c r="W312" s="245">
        <v>84.6</v>
      </c>
      <c r="X312" s="246">
        <v>82.5</v>
      </c>
      <c r="Y312" s="246">
        <v>83.3</v>
      </c>
      <c r="Z312" s="247">
        <v>72.400000000000006</v>
      </c>
      <c r="AA312" s="441">
        <v>0.84699999999999998</v>
      </c>
      <c r="AB312" s="210"/>
      <c r="AC312" s="210"/>
      <c r="AD312" s="210"/>
    </row>
    <row r="313" spans="1:30" ht="13.5" thickBot="1" x14ac:dyDescent="0.25">
      <c r="A313" s="256" t="s">
        <v>8</v>
      </c>
      <c r="B313" s="833"/>
      <c r="C313" s="324">
        <v>8.4000000000000005E-2</v>
      </c>
      <c r="D313" s="325">
        <v>6.5000000000000002E-2</v>
      </c>
      <c r="E313" s="325">
        <v>5.2999999999999999E-2</v>
      </c>
      <c r="F313" s="325">
        <v>5.8999999999999997E-2</v>
      </c>
      <c r="G313" s="408">
        <v>6.6000000000000003E-2</v>
      </c>
      <c r="H313" s="433">
        <v>8.7999999999999995E-2</v>
      </c>
      <c r="I313" s="325">
        <v>6.3E-2</v>
      </c>
      <c r="J313" s="325">
        <v>6.7000000000000004E-2</v>
      </c>
      <c r="K313" s="325">
        <v>5.6000000000000001E-2</v>
      </c>
      <c r="L313" s="329">
        <v>7.1999999999999995E-2</v>
      </c>
      <c r="M313" s="324">
        <v>0.09</v>
      </c>
      <c r="N313" s="325">
        <v>7.3999999999999996E-2</v>
      </c>
      <c r="O313" s="325">
        <v>7.8E-2</v>
      </c>
      <c r="P313" s="408">
        <v>7.0999999999999994E-2</v>
      </c>
      <c r="Q313" s="433">
        <v>0.05</v>
      </c>
      <c r="R313" s="325">
        <v>5.3999999999999999E-2</v>
      </c>
      <c r="S313" s="325">
        <v>6.9000000000000006E-2</v>
      </c>
      <c r="T313" s="325">
        <v>6.4000000000000001E-2</v>
      </c>
      <c r="U313" s="325">
        <v>6.5000000000000002E-2</v>
      </c>
      <c r="V313" s="329">
        <v>6.2E-2</v>
      </c>
      <c r="W313" s="324">
        <v>6.9000000000000006E-2</v>
      </c>
      <c r="X313" s="325">
        <v>6.9000000000000006E-2</v>
      </c>
      <c r="Y313" s="325">
        <v>7.1999999999999995E-2</v>
      </c>
      <c r="Z313" s="408">
        <v>7.2999999999999995E-2</v>
      </c>
      <c r="AA313" s="442">
        <v>7.0999999999999994E-2</v>
      </c>
      <c r="AB313" s="228"/>
    </row>
    <row r="314" spans="1:30" x14ac:dyDescent="0.2">
      <c r="A314" s="483" t="s">
        <v>1</v>
      </c>
      <c r="B314" s="483"/>
      <c r="C314" s="327">
        <f>C311/C310*100-100</f>
        <v>5.5805243445692838</v>
      </c>
      <c r="D314" s="328">
        <f t="shared" ref="D314:F314" si="145">D311/D310*100-100</f>
        <v>3.1460674157303288</v>
      </c>
      <c r="E314" s="328">
        <f t="shared" si="145"/>
        <v>2.6217228464419549</v>
      </c>
      <c r="F314" s="328">
        <f t="shared" si="145"/>
        <v>2.8089887640449405</v>
      </c>
      <c r="G314" s="410">
        <f>G311/G310*100-100</f>
        <v>3.7827715355805367</v>
      </c>
      <c r="H314" s="434">
        <f t="shared" ref="H314:O314" si="146">H311/H310*100-100</f>
        <v>8.1647940074906415</v>
      </c>
      <c r="I314" s="328">
        <f t="shared" si="146"/>
        <v>3.8951310861423281</v>
      </c>
      <c r="J314" s="328">
        <f t="shared" si="146"/>
        <v>0</v>
      </c>
      <c r="K314" s="328">
        <f t="shared" si="146"/>
        <v>0.56179775280898525</v>
      </c>
      <c r="L314" s="330">
        <f t="shared" si="146"/>
        <v>3.5580524344569255</v>
      </c>
      <c r="M314" s="327">
        <f t="shared" si="146"/>
        <v>4.3071161048689106</v>
      </c>
      <c r="N314" s="328">
        <f t="shared" si="146"/>
        <v>0.26217228464420828</v>
      </c>
      <c r="O314" s="328">
        <f t="shared" si="146"/>
        <v>2.659176029962552</v>
      </c>
      <c r="P314" s="410">
        <f>P311/P310*100-100</f>
        <v>4.3820224719101049</v>
      </c>
      <c r="Q314" s="434">
        <f t="shared" ref="Q314:AA314" si="147">Q311/Q310*100-100</f>
        <v>0.93632958801497068</v>
      </c>
      <c r="R314" s="328">
        <f t="shared" si="147"/>
        <v>1.9101123595505669</v>
      </c>
      <c r="S314" s="328">
        <f t="shared" si="147"/>
        <v>1.8352059925093727</v>
      </c>
      <c r="T314" s="328">
        <f t="shared" si="147"/>
        <v>0.59925093632959658</v>
      </c>
      <c r="U314" s="328">
        <f t="shared" si="147"/>
        <v>-7.4906367041194244E-2</v>
      </c>
      <c r="V314" s="330">
        <f t="shared" si="147"/>
        <v>0.9737827715355678</v>
      </c>
      <c r="W314" s="327">
        <f t="shared" si="147"/>
        <v>3.7453183520597122E-2</v>
      </c>
      <c r="X314" s="328">
        <f t="shared" si="147"/>
        <v>1.0112359550561933</v>
      </c>
      <c r="Y314" s="328">
        <f t="shared" si="147"/>
        <v>1.3108614232209703</v>
      </c>
      <c r="Z314" s="410">
        <f t="shared" si="147"/>
        <v>-0.26217228464419406</v>
      </c>
      <c r="AA314" s="480">
        <f t="shared" si="147"/>
        <v>2.2097378277153581</v>
      </c>
      <c r="AB314" s="547"/>
      <c r="AC314" s="210"/>
      <c r="AD314" s="210"/>
    </row>
    <row r="315" spans="1:30" ht="13.5" thickBot="1" x14ac:dyDescent="0.25">
      <c r="A315" s="484" t="s">
        <v>27</v>
      </c>
      <c r="B315" s="484"/>
      <c r="C315" s="220">
        <f t="shared" ref="C315:AA315" si="148">C311-C297</f>
        <v>212</v>
      </c>
      <c r="D315" s="221">
        <f t="shared" si="148"/>
        <v>213</v>
      </c>
      <c r="E315" s="221">
        <f t="shared" si="148"/>
        <v>151</v>
      </c>
      <c r="F315" s="221">
        <f t="shared" si="148"/>
        <v>234</v>
      </c>
      <c r="G315" s="226">
        <f t="shared" si="148"/>
        <v>209</v>
      </c>
      <c r="H315" s="520">
        <f t="shared" si="148"/>
        <v>338</v>
      </c>
      <c r="I315" s="221">
        <f t="shared" si="148"/>
        <v>190</v>
      </c>
      <c r="J315" s="221">
        <f t="shared" si="148"/>
        <v>152</v>
      </c>
      <c r="K315" s="221">
        <f t="shared" si="148"/>
        <v>85</v>
      </c>
      <c r="L315" s="323">
        <f t="shared" si="148"/>
        <v>160</v>
      </c>
      <c r="M315" s="220">
        <f t="shared" si="148"/>
        <v>127</v>
      </c>
      <c r="N315" s="221">
        <f t="shared" si="148"/>
        <v>88</v>
      </c>
      <c r="O315" s="221">
        <f t="shared" si="148"/>
        <v>201</v>
      </c>
      <c r="P315" s="226">
        <f t="shared" si="148"/>
        <v>174</v>
      </c>
      <c r="Q315" s="520">
        <f t="shared" si="148"/>
        <v>122</v>
      </c>
      <c r="R315" s="221">
        <f t="shared" si="148"/>
        <v>123</v>
      </c>
      <c r="S315" s="221">
        <f t="shared" si="148"/>
        <v>119</v>
      </c>
      <c r="T315" s="221">
        <f t="shared" si="148"/>
        <v>105</v>
      </c>
      <c r="U315" s="221">
        <f t="shared" si="148"/>
        <v>50</v>
      </c>
      <c r="V315" s="323">
        <f t="shared" si="148"/>
        <v>121</v>
      </c>
      <c r="W315" s="220">
        <f t="shared" si="148"/>
        <v>81</v>
      </c>
      <c r="X315" s="221">
        <f t="shared" si="148"/>
        <v>169</v>
      </c>
      <c r="Y315" s="221">
        <f t="shared" si="148"/>
        <v>104</v>
      </c>
      <c r="Z315" s="226">
        <f t="shared" si="148"/>
        <v>3</v>
      </c>
      <c r="AA315" s="370">
        <f t="shared" si="148"/>
        <v>143</v>
      </c>
      <c r="AB315" s="210"/>
    </row>
    <row r="316" spans="1:30" x14ac:dyDescent="0.2">
      <c r="A316" s="267" t="s">
        <v>51</v>
      </c>
      <c r="B316" s="835"/>
      <c r="C316" s="326">
        <v>662</v>
      </c>
      <c r="D316" s="310">
        <v>702</v>
      </c>
      <c r="E316" s="310">
        <v>665</v>
      </c>
      <c r="F316" s="310">
        <v>405</v>
      </c>
      <c r="G316" s="482">
        <v>370</v>
      </c>
      <c r="H316" s="521">
        <v>318</v>
      </c>
      <c r="I316" s="310">
        <v>530</v>
      </c>
      <c r="J316" s="310">
        <v>591</v>
      </c>
      <c r="K316" s="310">
        <v>451</v>
      </c>
      <c r="L316" s="340">
        <v>463</v>
      </c>
      <c r="M316" s="326">
        <v>350</v>
      </c>
      <c r="N316" s="310">
        <v>651</v>
      </c>
      <c r="O316" s="310">
        <v>581</v>
      </c>
      <c r="P316" s="482">
        <v>511</v>
      </c>
      <c r="Q316" s="521">
        <v>301</v>
      </c>
      <c r="R316" s="310">
        <v>532</v>
      </c>
      <c r="S316" s="310">
        <v>585</v>
      </c>
      <c r="T316" s="310">
        <v>634</v>
      </c>
      <c r="U316" s="310">
        <v>475</v>
      </c>
      <c r="V316" s="340">
        <v>391</v>
      </c>
      <c r="W316" s="326">
        <v>351</v>
      </c>
      <c r="X316" s="310">
        <v>537</v>
      </c>
      <c r="Y316" s="310">
        <v>635</v>
      </c>
      <c r="Z316" s="482">
        <v>392</v>
      </c>
      <c r="AA316" s="371">
        <f>SUM(C316:Z316)</f>
        <v>12083</v>
      </c>
      <c r="AB316" s="200" t="s">
        <v>56</v>
      </c>
      <c r="AC316" s="265">
        <f>AA302-AA316</f>
        <v>22</v>
      </c>
      <c r="AD316" s="266">
        <f>AC316/AA302</f>
        <v>1.8174308137133416E-3</v>
      </c>
    </row>
    <row r="317" spans="1:30" x14ac:dyDescent="0.2">
      <c r="A317" s="267" t="s">
        <v>28</v>
      </c>
      <c r="B317" s="835"/>
      <c r="C317" s="218">
        <v>116</v>
      </c>
      <c r="D317" s="269">
        <v>117</v>
      </c>
      <c r="E317" s="269">
        <v>118</v>
      </c>
      <c r="F317" s="269">
        <v>120.5</v>
      </c>
      <c r="G317" s="219">
        <v>121.5</v>
      </c>
      <c r="H317" s="373">
        <v>118.5</v>
      </c>
      <c r="I317" s="269">
        <v>117.5</v>
      </c>
      <c r="J317" s="269">
        <v>118.5</v>
      </c>
      <c r="K317" s="269">
        <v>117</v>
      </c>
      <c r="L317" s="311">
        <v>113.5</v>
      </c>
      <c r="M317" s="218">
        <v>121</v>
      </c>
      <c r="N317" s="269">
        <v>121</v>
      </c>
      <c r="O317" s="269">
        <v>118</v>
      </c>
      <c r="P317" s="219">
        <v>115</v>
      </c>
      <c r="Q317" s="373">
        <v>116</v>
      </c>
      <c r="R317" s="269">
        <v>117</v>
      </c>
      <c r="S317" s="269">
        <v>118</v>
      </c>
      <c r="T317" s="269">
        <v>120.5</v>
      </c>
      <c r="U317" s="269">
        <v>120.5</v>
      </c>
      <c r="V317" s="311">
        <v>121</v>
      </c>
      <c r="W317" s="218">
        <v>121</v>
      </c>
      <c r="X317" s="269">
        <v>119.5</v>
      </c>
      <c r="Y317" s="269">
        <v>118.5</v>
      </c>
      <c r="Z317" s="219">
        <v>114.5</v>
      </c>
      <c r="AA317" s="331"/>
      <c r="AB317" s="200" t="s">
        <v>57</v>
      </c>
      <c r="AC317" s="200">
        <v>113.78</v>
      </c>
    </row>
    <row r="318" spans="1:30" ht="13.5" hidden="1" thickBot="1" x14ac:dyDescent="0.25">
      <c r="A318" s="268" t="s">
        <v>26</v>
      </c>
      <c r="B318" s="836"/>
      <c r="C318" s="216">
        <f t="shared" ref="C318:Z318" si="149">(C317-C303)</f>
        <v>4</v>
      </c>
      <c r="D318" s="217">
        <f t="shared" si="149"/>
        <v>4</v>
      </c>
      <c r="E318" s="217">
        <f t="shared" si="149"/>
        <v>4.5</v>
      </c>
      <c r="F318" s="217">
        <f t="shared" si="149"/>
        <v>4.5</v>
      </c>
      <c r="G318" s="322">
        <f t="shared" si="149"/>
        <v>4</v>
      </c>
      <c r="H318" s="374">
        <f t="shared" si="149"/>
        <v>4</v>
      </c>
      <c r="I318" s="374">
        <f t="shared" si="149"/>
        <v>4.5</v>
      </c>
      <c r="J318" s="217">
        <f t="shared" si="149"/>
        <v>5</v>
      </c>
      <c r="K318" s="217">
        <f t="shared" si="149"/>
        <v>5</v>
      </c>
      <c r="L318" s="332">
        <f t="shared" si="149"/>
        <v>5</v>
      </c>
      <c r="M318" s="216">
        <f t="shared" si="149"/>
        <v>4.5</v>
      </c>
      <c r="N318" s="217">
        <f t="shared" si="149"/>
        <v>5</v>
      </c>
      <c r="O318" s="217">
        <f t="shared" si="149"/>
        <v>4.5</v>
      </c>
      <c r="P318" s="322">
        <f t="shared" si="149"/>
        <v>4.5</v>
      </c>
      <c r="Q318" s="374">
        <f t="shared" si="149"/>
        <v>5</v>
      </c>
      <c r="R318" s="217">
        <f t="shared" si="149"/>
        <v>5</v>
      </c>
      <c r="S318" s="217">
        <f t="shared" si="149"/>
        <v>5</v>
      </c>
      <c r="T318" s="217">
        <f t="shared" si="149"/>
        <v>5</v>
      </c>
      <c r="U318" s="217">
        <f t="shared" si="149"/>
        <v>5</v>
      </c>
      <c r="V318" s="332">
        <f t="shared" si="149"/>
        <v>5</v>
      </c>
      <c r="W318" s="216">
        <f t="shared" si="149"/>
        <v>5</v>
      </c>
      <c r="X318" s="217">
        <f t="shared" si="149"/>
        <v>4.5</v>
      </c>
      <c r="Y318" s="217">
        <f t="shared" si="149"/>
        <v>5</v>
      </c>
      <c r="Z318" s="322">
        <f t="shared" si="149"/>
        <v>5</v>
      </c>
      <c r="AA318" s="333"/>
      <c r="AB318" s="200" t="s">
        <v>26</v>
      </c>
      <c r="AC318" s="200">
        <f>AC317-AC303</f>
        <v>4.9699999999999989</v>
      </c>
    </row>
    <row r="319" spans="1:30" x14ac:dyDescent="0.2">
      <c r="C319" s="655">
        <v>639</v>
      </c>
      <c r="D319" s="656">
        <v>616</v>
      </c>
      <c r="E319" s="657">
        <v>553</v>
      </c>
      <c r="F319" s="658">
        <v>80</v>
      </c>
      <c r="G319" s="659">
        <v>370</v>
      </c>
      <c r="H319" s="660">
        <v>318</v>
      </c>
      <c r="I319" s="660">
        <v>322</v>
      </c>
      <c r="J319" s="381">
        <v>584</v>
      </c>
      <c r="K319" s="661">
        <v>451</v>
      </c>
      <c r="L319" s="662">
        <v>463</v>
      </c>
      <c r="M319" s="663">
        <v>350</v>
      </c>
      <c r="N319" s="663">
        <v>289</v>
      </c>
      <c r="O319" s="664">
        <v>496</v>
      </c>
      <c r="P319" s="661">
        <v>87</v>
      </c>
      <c r="Q319" s="560">
        <v>301</v>
      </c>
      <c r="R319" s="560">
        <v>338</v>
      </c>
      <c r="S319" s="665">
        <v>445</v>
      </c>
      <c r="T319" s="505">
        <v>634</v>
      </c>
      <c r="U319" s="505">
        <v>5</v>
      </c>
      <c r="V319" s="666">
        <v>391</v>
      </c>
      <c r="W319" s="667">
        <v>169</v>
      </c>
      <c r="X319" s="666">
        <v>67</v>
      </c>
      <c r="Y319" s="668">
        <v>52</v>
      </c>
      <c r="Z319" s="536">
        <v>392</v>
      </c>
    </row>
    <row r="320" spans="1:30" x14ac:dyDescent="0.2">
      <c r="C320" s="656">
        <v>23</v>
      </c>
      <c r="D320" s="657">
        <v>86</v>
      </c>
      <c r="E320" s="658">
        <v>112</v>
      </c>
      <c r="F320" s="659">
        <v>269</v>
      </c>
      <c r="I320" s="669">
        <v>192</v>
      </c>
      <c r="J320" s="670">
        <v>7</v>
      </c>
      <c r="N320" s="670">
        <v>362</v>
      </c>
      <c r="O320" s="661">
        <v>85</v>
      </c>
      <c r="P320" s="536">
        <v>247</v>
      </c>
      <c r="R320" s="665">
        <v>194</v>
      </c>
      <c r="S320" s="668">
        <v>140</v>
      </c>
      <c r="U320" s="667">
        <v>470</v>
      </c>
      <c r="W320" s="666">
        <v>182</v>
      </c>
      <c r="X320" s="671">
        <v>470</v>
      </c>
      <c r="Y320" s="671">
        <v>170</v>
      </c>
    </row>
    <row r="321" spans="1:42" x14ac:dyDescent="0.2">
      <c r="F321" s="381">
        <v>56</v>
      </c>
      <c r="I321" s="661">
        <v>16</v>
      </c>
      <c r="P321" s="662">
        <v>177</v>
      </c>
      <c r="Y321" s="670">
        <v>270</v>
      </c>
    </row>
    <row r="322" spans="1:42" x14ac:dyDescent="0.2">
      <c r="Y322" s="664">
        <v>143</v>
      </c>
    </row>
    <row r="323" spans="1:42" ht="13.5" thickBot="1" x14ac:dyDescent="0.25"/>
    <row r="324" spans="1:42" ht="16.5" thickBot="1" x14ac:dyDescent="0.3">
      <c r="C324" s="964" t="s">
        <v>172</v>
      </c>
      <c r="D324" s="965"/>
      <c r="E324" s="965"/>
      <c r="F324" s="965"/>
      <c r="G324" s="965"/>
      <c r="H324" s="965"/>
      <c r="I324" s="965"/>
      <c r="J324" s="965"/>
      <c r="K324" s="965"/>
      <c r="L324" s="966"/>
      <c r="M324" s="564"/>
      <c r="N324" s="565"/>
      <c r="O324" s="964" t="s">
        <v>173</v>
      </c>
      <c r="P324" s="965"/>
      <c r="Q324" s="965"/>
      <c r="R324" s="965"/>
      <c r="S324" s="965"/>
      <c r="T324" s="965"/>
      <c r="U324" s="965"/>
      <c r="V324" s="965"/>
      <c r="W324" s="965"/>
      <c r="X324" s="966"/>
      <c r="Y324" s="564"/>
      <c r="Z324" s="565"/>
      <c r="AA324" s="964" t="s">
        <v>174</v>
      </c>
      <c r="AB324" s="965"/>
      <c r="AC324" s="965"/>
      <c r="AD324" s="965"/>
      <c r="AE324" s="965"/>
      <c r="AF324" s="965"/>
      <c r="AG324" s="965"/>
      <c r="AH324" s="965"/>
      <c r="AI324" s="965"/>
      <c r="AJ324" s="966"/>
      <c r="AK324" s="564"/>
    </row>
    <row r="325" spans="1:42" ht="45.75" thickBot="1" x14ac:dyDescent="0.3">
      <c r="C325" s="566" t="s">
        <v>175</v>
      </c>
      <c r="D325" s="567" t="s">
        <v>176</v>
      </c>
      <c r="E325" s="568" t="s">
        <v>51</v>
      </c>
      <c r="F325" s="568" t="s">
        <v>177</v>
      </c>
      <c r="G325" s="568" t="s">
        <v>178</v>
      </c>
      <c r="H325" s="568" t="s">
        <v>179</v>
      </c>
      <c r="I325" s="568" t="s">
        <v>180</v>
      </c>
      <c r="J325" s="568" t="s">
        <v>181</v>
      </c>
      <c r="K325" s="568" t="s">
        <v>182</v>
      </c>
      <c r="L325" s="569" t="s">
        <v>183</v>
      </c>
      <c r="M325" s="564"/>
      <c r="N325" s="565"/>
      <c r="O325" s="566" t="s">
        <v>175</v>
      </c>
      <c r="P325" s="567" t="s">
        <v>176</v>
      </c>
      <c r="Q325" s="568" t="s">
        <v>51</v>
      </c>
      <c r="R325" s="568" t="s">
        <v>177</v>
      </c>
      <c r="S325" s="568" t="s">
        <v>178</v>
      </c>
      <c r="T325" s="568" t="s">
        <v>179</v>
      </c>
      <c r="U325" s="568" t="s">
        <v>180</v>
      </c>
      <c r="V325" s="568" t="s">
        <v>181</v>
      </c>
      <c r="W325" s="568" t="s">
        <v>182</v>
      </c>
      <c r="X325" s="569" t="s">
        <v>183</v>
      </c>
      <c r="Y325" s="564"/>
      <c r="Z325" s="565"/>
      <c r="AA325" s="570" t="s">
        <v>175</v>
      </c>
      <c r="AB325" s="571" t="s">
        <v>176</v>
      </c>
      <c r="AC325" s="572" t="s">
        <v>51</v>
      </c>
      <c r="AD325" s="572" t="s">
        <v>177</v>
      </c>
      <c r="AE325" s="572" t="s">
        <v>178</v>
      </c>
      <c r="AF325" s="572" t="s">
        <v>179</v>
      </c>
      <c r="AG325" s="572" t="s">
        <v>180</v>
      </c>
      <c r="AH325" s="572" t="s">
        <v>181</v>
      </c>
      <c r="AI325" s="572" t="s">
        <v>182</v>
      </c>
      <c r="AJ325" s="573" t="s">
        <v>183</v>
      </c>
      <c r="AK325" s="564"/>
      <c r="AM325" s="200" t="s">
        <v>184</v>
      </c>
      <c r="AN325" s="200" t="s">
        <v>54</v>
      </c>
      <c r="AO325" s="200" t="s">
        <v>185</v>
      </c>
    </row>
    <row r="326" spans="1:42" ht="15" x14ac:dyDescent="0.2">
      <c r="A326" s="574">
        <v>6</v>
      </c>
      <c r="B326" s="574"/>
      <c r="C326" s="943">
        <v>1</v>
      </c>
      <c r="D326" s="575" t="s">
        <v>186</v>
      </c>
      <c r="E326" s="576">
        <v>639</v>
      </c>
      <c r="F326" s="577">
        <v>116</v>
      </c>
      <c r="G326" s="575" t="s">
        <v>187</v>
      </c>
      <c r="H326" s="946">
        <v>639</v>
      </c>
      <c r="I326" s="946">
        <v>116</v>
      </c>
      <c r="J326" s="946">
        <v>61</v>
      </c>
      <c r="K326" s="940" t="s">
        <v>188</v>
      </c>
      <c r="L326" s="937">
        <v>130</v>
      </c>
      <c r="M326" s="967">
        <f>H326-(E326+E327+E328+E329)</f>
        <v>0</v>
      </c>
      <c r="N326" s="578">
        <v>4.3099999999999996</v>
      </c>
      <c r="O326" s="968">
        <v>8</v>
      </c>
      <c r="P326" s="575" t="s">
        <v>189</v>
      </c>
      <c r="Q326" s="579">
        <v>350</v>
      </c>
      <c r="R326" s="577">
        <v>121</v>
      </c>
      <c r="S326" s="575" t="s">
        <v>190</v>
      </c>
      <c r="T326" s="946">
        <v>639</v>
      </c>
      <c r="U326" s="946">
        <v>121</v>
      </c>
      <c r="V326" s="946">
        <v>61</v>
      </c>
      <c r="W326" s="940" t="s">
        <v>191</v>
      </c>
      <c r="X326" s="937">
        <v>130.5</v>
      </c>
      <c r="Y326" s="967">
        <f>T326-(Q326+Q327+Q328+Q329)</f>
        <v>0</v>
      </c>
      <c r="Z326" s="580">
        <v>0.94</v>
      </c>
      <c r="AA326" s="979">
        <v>15</v>
      </c>
      <c r="AB326" s="581" t="s">
        <v>192</v>
      </c>
      <c r="AC326" s="582">
        <v>301</v>
      </c>
      <c r="AD326" s="583">
        <v>116</v>
      </c>
      <c r="AE326" s="575" t="s">
        <v>190</v>
      </c>
      <c r="AF326" s="946">
        <v>639</v>
      </c>
      <c r="AG326" s="946">
        <v>117</v>
      </c>
      <c r="AH326" s="946">
        <v>61</v>
      </c>
      <c r="AI326" s="940" t="s">
        <v>193</v>
      </c>
      <c r="AJ326" s="937">
        <v>132</v>
      </c>
      <c r="AK326" s="967">
        <f>AF326-(AC326+AC327+AC328+AC329)</f>
        <v>0</v>
      </c>
      <c r="AM326" s="200">
        <v>1</v>
      </c>
      <c r="AN326" s="200">
        <v>7</v>
      </c>
      <c r="AO326" s="200">
        <v>61</v>
      </c>
      <c r="AP326" s="210" t="s">
        <v>194</v>
      </c>
    </row>
    <row r="327" spans="1:42" ht="15" x14ac:dyDescent="0.2">
      <c r="A327" s="574"/>
      <c r="B327" s="574"/>
      <c r="C327" s="944"/>
      <c r="D327" s="584"/>
      <c r="E327" s="585"/>
      <c r="F327" s="585"/>
      <c r="G327" s="584"/>
      <c r="H327" s="947"/>
      <c r="I327" s="947"/>
      <c r="J327" s="947"/>
      <c r="K327" s="941"/>
      <c r="L327" s="938"/>
      <c r="M327" s="967"/>
      <c r="N327" s="580">
        <v>1.2</v>
      </c>
      <c r="O327" s="969"/>
      <c r="P327" s="584" t="s">
        <v>195</v>
      </c>
      <c r="Q327" s="586">
        <v>289</v>
      </c>
      <c r="R327" s="585">
        <v>121</v>
      </c>
      <c r="S327" s="584" t="s">
        <v>196</v>
      </c>
      <c r="T327" s="947"/>
      <c r="U327" s="947"/>
      <c r="V327" s="947"/>
      <c r="W327" s="941"/>
      <c r="X327" s="938"/>
      <c r="Y327" s="967"/>
      <c r="Z327" s="580">
        <v>0.9</v>
      </c>
      <c r="AA327" s="980"/>
      <c r="AB327" s="587" t="s">
        <v>197</v>
      </c>
      <c r="AC327" s="588">
        <v>338</v>
      </c>
      <c r="AD327" s="589">
        <v>117</v>
      </c>
      <c r="AE327" s="584" t="s">
        <v>187</v>
      </c>
      <c r="AF327" s="947"/>
      <c r="AG327" s="947"/>
      <c r="AH327" s="947"/>
      <c r="AI327" s="941"/>
      <c r="AJ327" s="938"/>
      <c r="AK327" s="967"/>
      <c r="AM327" s="200">
        <v>2</v>
      </c>
      <c r="AN327" s="200">
        <v>1</v>
      </c>
      <c r="AO327" s="200">
        <v>61</v>
      </c>
    </row>
    <row r="328" spans="1:42" ht="15" x14ac:dyDescent="0.2">
      <c r="A328" s="574"/>
      <c r="B328" s="574"/>
      <c r="C328" s="944"/>
      <c r="D328" s="585"/>
      <c r="E328" s="585"/>
      <c r="F328" s="585"/>
      <c r="G328" s="584"/>
      <c r="H328" s="947"/>
      <c r="I328" s="947"/>
      <c r="J328" s="947"/>
      <c r="K328" s="941"/>
      <c r="L328" s="938"/>
      <c r="M328" s="967"/>
      <c r="N328" s="580"/>
      <c r="O328" s="969"/>
      <c r="P328" s="585"/>
      <c r="Q328" s="585"/>
      <c r="R328" s="585"/>
      <c r="S328" s="584"/>
      <c r="T328" s="947"/>
      <c r="U328" s="947"/>
      <c r="V328" s="947"/>
      <c r="W328" s="941"/>
      <c r="X328" s="938"/>
      <c r="Y328" s="967"/>
      <c r="Z328" s="580"/>
      <c r="AA328" s="980"/>
      <c r="AB328" s="590"/>
      <c r="AC328" s="585"/>
      <c r="AD328" s="589"/>
      <c r="AE328" s="584"/>
      <c r="AF328" s="947"/>
      <c r="AG328" s="947"/>
      <c r="AH328" s="947"/>
      <c r="AI328" s="941"/>
      <c r="AJ328" s="938"/>
      <c r="AK328" s="967"/>
      <c r="AM328" s="200">
        <v>3</v>
      </c>
      <c r="AN328" s="200">
        <v>14</v>
      </c>
      <c r="AO328" s="200">
        <v>61</v>
      </c>
      <c r="AP328" s="985"/>
    </row>
    <row r="329" spans="1:42" ht="15.75" thickBot="1" x14ac:dyDescent="0.25">
      <c r="A329" s="574"/>
      <c r="B329" s="574"/>
      <c r="C329" s="945"/>
      <c r="D329" s="591"/>
      <c r="E329" s="592"/>
      <c r="F329" s="591"/>
      <c r="G329" s="593"/>
      <c r="H329" s="948"/>
      <c r="I329" s="948"/>
      <c r="J329" s="948"/>
      <c r="K329" s="942"/>
      <c r="L329" s="939"/>
      <c r="M329" s="967"/>
      <c r="N329" s="580"/>
      <c r="O329" s="970"/>
      <c r="P329" s="591"/>
      <c r="Q329" s="591"/>
      <c r="R329" s="591"/>
      <c r="S329" s="593"/>
      <c r="T329" s="948"/>
      <c r="U329" s="948"/>
      <c r="V329" s="948"/>
      <c r="W329" s="942"/>
      <c r="X329" s="939"/>
      <c r="Y329" s="967"/>
      <c r="Z329" s="580"/>
      <c r="AA329" s="981"/>
      <c r="AB329" s="591"/>
      <c r="AC329" s="594"/>
      <c r="AD329" s="591"/>
      <c r="AE329" s="593"/>
      <c r="AF329" s="948"/>
      <c r="AG329" s="948"/>
      <c r="AH329" s="948"/>
      <c r="AI329" s="942"/>
      <c r="AJ329" s="939"/>
      <c r="AK329" s="967"/>
      <c r="AM329" s="200">
        <v>4</v>
      </c>
      <c r="AN329" s="200">
        <v>2</v>
      </c>
      <c r="AO329" s="200">
        <v>61</v>
      </c>
      <c r="AP329" s="985"/>
    </row>
    <row r="330" spans="1:42" ht="15" x14ac:dyDescent="0.2">
      <c r="A330" s="574">
        <v>4.5</v>
      </c>
      <c r="B330" s="574"/>
      <c r="C330" s="1004">
        <v>2</v>
      </c>
      <c r="D330" s="595" t="s">
        <v>186</v>
      </c>
      <c r="E330" s="596">
        <v>23</v>
      </c>
      <c r="F330" s="595">
        <v>116</v>
      </c>
      <c r="G330" s="597" t="s">
        <v>198</v>
      </c>
      <c r="H330" s="946">
        <v>639</v>
      </c>
      <c r="I330" s="946">
        <v>117</v>
      </c>
      <c r="J330" s="946">
        <v>61</v>
      </c>
      <c r="K330" s="940" t="s">
        <v>188</v>
      </c>
      <c r="L330" s="937">
        <v>130</v>
      </c>
      <c r="M330" s="967">
        <f>H330-(E330+E331+E332+E333)</f>
        <v>0</v>
      </c>
      <c r="N330" s="580">
        <v>-0.2</v>
      </c>
      <c r="O330" s="1007">
        <v>9</v>
      </c>
      <c r="P330" s="595" t="s">
        <v>195</v>
      </c>
      <c r="Q330" s="598">
        <v>362</v>
      </c>
      <c r="R330" s="595">
        <v>121</v>
      </c>
      <c r="S330" s="597" t="s">
        <v>187</v>
      </c>
      <c r="T330" s="946">
        <v>639</v>
      </c>
      <c r="U330" s="946">
        <v>120.5</v>
      </c>
      <c r="V330" s="946">
        <v>61</v>
      </c>
      <c r="W330" s="940" t="s">
        <v>199</v>
      </c>
      <c r="X330" s="937">
        <v>132</v>
      </c>
      <c r="Y330" s="967">
        <f>T330-(Q330+Q331+Q332+Q333)</f>
        <v>0</v>
      </c>
      <c r="Z330" s="580">
        <v>2.9</v>
      </c>
      <c r="AA330" s="1010">
        <v>16</v>
      </c>
      <c r="AB330" s="599" t="s">
        <v>197</v>
      </c>
      <c r="AC330" s="600">
        <v>194</v>
      </c>
      <c r="AD330" s="595">
        <v>117</v>
      </c>
      <c r="AE330" s="597" t="s">
        <v>196</v>
      </c>
      <c r="AF330" s="946">
        <v>639</v>
      </c>
      <c r="AG330" s="946">
        <v>118</v>
      </c>
      <c r="AH330" s="946">
        <v>61</v>
      </c>
      <c r="AI330" s="940" t="s">
        <v>200</v>
      </c>
      <c r="AJ330" s="937">
        <v>130.5</v>
      </c>
      <c r="AK330" s="967">
        <f>AF330-(AC330+AC331+AC332+AC333)</f>
        <v>0</v>
      </c>
      <c r="AM330" s="200">
        <v>5</v>
      </c>
      <c r="AN330" s="200">
        <v>4</v>
      </c>
      <c r="AO330" s="200">
        <v>18</v>
      </c>
      <c r="AP330" s="985"/>
    </row>
    <row r="331" spans="1:42" ht="15" x14ac:dyDescent="0.2">
      <c r="A331" s="574">
        <v>4</v>
      </c>
      <c r="B331" s="574"/>
      <c r="C331" s="1005"/>
      <c r="D331" s="585" t="s">
        <v>201</v>
      </c>
      <c r="E331" s="601">
        <v>616</v>
      </c>
      <c r="F331" s="585">
        <v>117</v>
      </c>
      <c r="G331" s="584" t="s">
        <v>187</v>
      </c>
      <c r="H331" s="947"/>
      <c r="I331" s="947"/>
      <c r="J331" s="947"/>
      <c r="K331" s="941"/>
      <c r="L331" s="938"/>
      <c r="M331" s="967"/>
      <c r="N331" s="580">
        <v>-1</v>
      </c>
      <c r="O331" s="1008"/>
      <c r="P331" s="585" t="s">
        <v>202</v>
      </c>
      <c r="Q331" s="602">
        <v>7</v>
      </c>
      <c r="R331" s="585">
        <v>118.5</v>
      </c>
      <c r="S331" s="584" t="s">
        <v>198</v>
      </c>
      <c r="T331" s="947"/>
      <c r="U331" s="947"/>
      <c r="V331" s="947"/>
      <c r="W331" s="941"/>
      <c r="X331" s="938"/>
      <c r="Y331" s="967"/>
      <c r="Z331" s="580">
        <v>2.8</v>
      </c>
      <c r="AA331" s="1011"/>
      <c r="AB331" s="603" t="s">
        <v>203</v>
      </c>
      <c r="AC331" s="604">
        <v>445</v>
      </c>
      <c r="AD331" s="585">
        <v>118</v>
      </c>
      <c r="AE331" s="584" t="s">
        <v>187</v>
      </c>
      <c r="AF331" s="947"/>
      <c r="AG331" s="947"/>
      <c r="AH331" s="947"/>
      <c r="AI331" s="941"/>
      <c r="AJ331" s="938"/>
      <c r="AK331" s="967"/>
      <c r="AM331" s="200">
        <v>6</v>
      </c>
      <c r="AN331" s="200">
        <v>11</v>
      </c>
      <c r="AO331" s="200">
        <v>18</v>
      </c>
      <c r="AP331" s="985"/>
    </row>
    <row r="332" spans="1:42" ht="15" x14ac:dyDescent="0.2">
      <c r="A332" s="574"/>
      <c r="B332" s="574"/>
      <c r="C332" s="1005"/>
      <c r="D332" s="605"/>
      <c r="E332" s="606"/>
      <c r="F332" s="605"/>
      <c r="G332" s="607"/>
      <c r="H332" s="947"/>
      <c r="I332" s="947"/>
      <c r="J332" s="947"/>
      <c r="K332" s="941"/>
      <c r="L332" s="938"/>
      <c r="M332" s="967"/>
      <c r="N332" s="580">
        <v>0.5</v>
      </c>
      <c r="O332" s="1008"/>
      <c r="P332" s="605" t="s">
        <v>204</v>
      </c>
      <c r="Q332" s="608">
        <v>270</v>
      </c>
      <c r="R332" s="605">
        <v>118.5</v>
      </c>
      <c r="S332" s="607" t="s">
        <v>187</v>
      </c>
      <c r="T332" s="947"/>
      <c r="U332" s="947"/>
      <c r="V332" s="947"/>
      <c r="W332" s="941"/>
      <c r="X332" s="938"/>
      <c r="Y332" s="967"/>
      <c r="Z332" s="580"/>
      <c r="AA332" s="1011"/>
      <c r="AB332" s="606"/>
      <c r="AC332" s="609"/>
      <c r="AD332" s="605"/>
      <c r="AE332" s="607"/>
      <c r="AF332" s="947"/>
      <c r="AG332" s="947"/>
      <c r="AH332" s="947"/>
      <c r="AI332" s="941"/>
      <c r="AJ332" s="938"/>
      <c r="AK332" s="967"/>
      <c r="AM332" s="200">
        <v>7</v>
      </c>
      <c r="AN332" s="200">
        <v>16</v>
      </c>
      <c r="AO332" s="200">
        <v>61</v>
      </c>
      <c r="AP332" s="985"/>
    </row>
    <row r="333" spans="1:42" ht="15.75" thickBot="1" x14ac:dyDescent="0.25">
      <c r="A333" s="574"/>
      <c r="B333" s="574"/>
      <c r="C333" s="1006"/>
      <c r="D333" s="605"/>
      <c r="E333" s="606"/>
      <c r="F333" s="605"/>
      <c r="G333" s="607"/>
      <c r="H333" s="948"/>
      <c r="I333" s="948"/>
      <c r="J333" s="948"/>
      <c r="K333" s="942"/>
      <c r="L333" s="939"/>
      <c r="M333" s="967"/>
      <c r="N333" s="580"/>
      <c r="O333" s="1009"/>
      <c r="P333" s="605"/>
      <c r="Q333" s="606"/>
      <c r="R333" s="605"/>
      <c r="S333" s="607"/>
      <c r="T333" s="948"/>
      <c r="U333" s="948"/>
      <c r="V333" s="948"/>
      <c r="W333" s="942"/>
      <c r="X333" s="939"/>
      <c r="Y333" s="967"/>
      <c r="Z333" s="580"/>
      <c r="AA333" s="1011"/>
      <c r="AB333" s="606"/>
      <c r="AC333" s="606"/>
      <c r="AD333" s="605"/>
      <c r="AE333" s="607"/>
      <c r="AF333" s="948"/>
      <c r="AG333" s="947"/>
      <c r="AH333" s="948"/>
      <c r="AI333" s="941"/>
      <c r="AJ333" s="939"/>
      <c r="AK333" s="967"/>
      <c r="AM333" s="200">
        <v>8</v>
      </c>
      <c r="AN333" s="200">
        <v>8</v>
      </c>
      <c r="AO333" s="200">
        <v>61</v>
      </c>
      <c r="AP333" s="985"/>
    </row>
    <row r="334" spans="1:42" ht="15" x14ac:dyDescent="0.2">
      <c r="A334" s="574">
        <v>2</v>
      </c>
      <c r="B334" s="574"/>
      <c r="C334" s="955">
        <v>3</v>
      </c>
      <c r="D334" s="577" t="s">
        <v>201</v>
      </c>
      <c r="E334" s="610">
        <v>86</v>
      </c>
      <c r="F334" s="577">
        <v>117</v>
      </c>
      <c r="G334" s="575" t="s">
        <v>198</v>
      </c>
      <c r="H334" s="946">
        <v>639</v>
      </c>
      <c r="I334" s="946">
        <v>118</v>
      </c>
      <c r="J334" s="946">
        <v>61</v>
      </c>
      <c r="K334" s="940" t="s">
        <v>205</v>
      </c>
      <c r="L334" s="937">
        <v>132</v>
      </c>
      <c r="M334" s="967">
        <f>H334-(E334+E335+E336+E337)</f>
        <v>0</v>
      </c>
      <c r="N334" s="580">
        <v>1.5</v>
      </c>
      <c r="O334" s="958">
        <v>10</v>
      </c>
      <c r="P334" s="577" t="s">
        <v>204</v>
      </c>
      <c r="Q334" s="611">
        <v>143</v>
      </c>
      <c r="R334" s="577">
        <v>118.5</v>
      </c>
      <c r="S334" s="575" t="s">
        <v>206</v>
      </c>
      <c r="T334" s="946">
        <v>639</v>
      </c>
      <c r="U334" s="946">
        <v>118.5</v>
      </c>
      <c r="V334" s="946">
        <v>61</v>
      </c>
      <c r="W334" s="946" t="s">
        <v>191</v>
      </c>
      <c r="X334" s="937">
        <v>130.5</v>
      </c>
      <c r="Y334" s="967">
        <f>T334-(Q334+Q335+Q336+Q337)</f>
        <v>0</v>
      </c>
      <c r="Z334" s="580">
        <v>0.6</v>
      </c>
      <c r="AA334" s="973">
        <v>17</v>
      </c>
      <c r="AB334" s="577" t="s">
        <v>207</v>
      </c>
      <c r="AC334" s="612">
        <v>634</v>
      </c>
      <c r="AD334" s="577">
        <v>120.5</v>
      </c>
      <c r="AE334" s="575" t="s">
        <v>190</v>
      </c>
      <c r="AF334" s="946">
        <v>639</v>
      </c>
      <c r="AG334" s="946">
        <v>120.5</v>
      </c>
      <c r="AH334" s="946">
        <v>61</v>
      </c>
      <c r="AI334" s="940" t="s">
        <v>230</v>
      </c>
      <c r="AJ334" s="937">
        <v>132</v>
      </c>
      <c r="AK334" s="967">
        <f>AF334-(AC334+AC335+AC336+AC337)</f>
        <v>0</v>
      </c>
      <c r="AM334" s="200">
        <v>9</v>
      </c>
      <c r="AN334" s="200">
        <v>13</v>
      </c>
      <c r="AO334" s="200">
        <v>61</v>
      </c>
      <c r="AP334" s="985"/>
    </row>
    <row r="335" spans="1:42" ht="15" x14ac:dyDescent="0.2">
      <c r="A335" s="574">
        <v>2</v>
      </c>
      <c r="B335" s="574"/>
      <c r="C335" s="956"/>
      <c r="D335" s="585" t="s">
        <v>208</v>
      </c>
      <c r="E335" s="613">
        <v>553</v>
      </c>
      <c r="F335" s="585">
        <v>118</v>
      </c>
      <c r="G335" s="584" t="s">
        <v>187</v>
      </c>
      <c r="H335" s="947"/>
      <c r="I335" s="947"/>
      <c r="J335" s="947"/>
      <c r="K335" s="941"/>
      <c r="L335" s="938"/>
      <c r="M335" s="967"/>
      <c r="N335" s="580">
        <v>3</v>
      </c>
      <c r="O335" s="959"/>
      <c r="P335" s="585" t="s">
        <v>209</v>
      </c>
      <c r="Q335" s="614">
        <v>496</v>
      </c>
      <c r="R335" s="585">
        <v>118</v>
      </c>
      <c r="S335" s="584" t="s">
        <v>187</v>
      </c>
      <c r="T335" s="947"/>
      <c r="U335" s="947"/>
      <c r="V335" s="947"/>
      <c r="W335" s="947"/>
      <c r="X335" s="938"/>
      <c r="Y335" s="967"/>
      <c r="Z335" s="580">
        <v>1</v>
      </c>
      <c r="AA335" s="974"/>
      <c r="AB335" s="585" t="s">
        <v>210</v>
      </c>
      <c r="AC335" s="615">
        <v>5</v>
      </c>
      <c r="AD335" s="585">
        <v>120.5</v>
      </c>
      <c r="AE335" s="584" t="s">
        <v>196</v>
      </c>
      <c r="AF335" s="947"/>
      <c r="AG335" s="947"/>
      <c r="AH335" s="947"/>
      <c r="AI335" s="941"/>
      <c r="AJ335" s="938"/>
      <c r="AK335" s="967"/>
      <c r="AM335" s="200">
        <v>10</v>
      </c>
      <c r="AN335" s="200">
        <v>5</v>
      </c>
      <c r="AO335" s="200">
        <v>61</v>
      </c>
      <c r="AP335" s="985"/>
    </row>
    <row r="336" spans="1:42" ht="15" x14ac:dyDescent="0.2">
      <c r="A336" s="574"/>
      <c r="B336" s="574"/>
      <c r="C336" s="956"/>
      <c r="D336" s="605"/>
      <c r="E336" s="616"/>
      <c r="F336" s="605"/>
      <c r="G336" s="607"/>
      <c r="H336" s="947"/>
      <c r="I336" s="947"/>
      <c r="J336" s="947"/>
      <c r="K336" s="941"/>
      <c r="L336" s="938"/>
      <c r="M336" s="967"/>
      <c r="N336" s="578"/>
      <c r="O336" s="959"/>
      <c r="P336" s="605"/>
      <c r="Q336" s="606"/>
      <c r="R336" s="605"/>
      <c r="S336" s="607"/>
      <c r="T336" s="947"/>
      <c r="U336" s="947"/>
      <c r="V336" s="947"/>
      <c r="W336" s="947"/>
      <c r="X336" s="938"/>
      <c r="Y336" s="967"/>
      <c r="Z336" s="580"/>
      <c r="AA336" s="974"/>
      <c r="AB336" s="605"/>
      <c r="AC336" s="606"/>
      <c r="AD336" s="605"/>
      <c r="AE336" s="607"/>
      <c r="AF336" s="947"/>
      <c r="AG336" s="947"/>
      <c r="AH336" s="947"/>
      <c r="AI336" s="941"/>
      <c r="AJ336" s="938"/>
      <c r="AK336" s="967"/>
      <c r="AM336" s="200">
        <v>11</v>
      </c>
      <c r="AN336" s="200">
        <v>10</v>
      </c>
      <c r="AO336" s="200">
        <v>61</v>
      </c>
      <c r="AP336" s="985"/>
    </row>
    <row r="337" spans="1:42" ht="15.75" thickBot="1" x14ac:dyDescent="0.25">
      <c r="A337" s="574"/>
      <c r="B337" s="574"/>
      <c r="C337" s="957"/>
      <c r="D337" s="591"/>
      <c r="E337" s="592"/>
      <c r="F337" s="591"/>
      <c r="G337" s="593"/>
      <c r="H337" s="948"/>
      <c r="I337" s="948"/>
      <c r="J337" s="948"/>
      <c r="K337" s="942"/>
      <c r="L337" s="939"/>
      <c r="M337" s="967"/>
      <c r="N337" s="578"/>
      <c r="O337" s="960"/>
      <c r="P337" s="591"/>
      <c r="Q337" s="592"/>
      <c r="R337" s="591"/>
      <c r="S337" s="593"/>
      <c r="T337" s="948"/>
      <c r="U337" s="948"/>
      <c r="V337" s="948"/>
      <c r="W337" s="948"/>
      <c r="X337" s="939"/>
      <c r="Y337" s="967"/>
      <c r="Z337" s="580"/>
      <c r="AA337" s="975"/>
      <c r="AB337" s="591"/>
      <c r="AC337" s="592"/>
      <c r="AD337" s="591"/>
      <c r="AE337" s="593"/>
      <c r="AF337" s="948"/>
      <c r="AG337" s="948"/>
      <c r="AH337" s="948"/>
      <c r="AI337" s="942"/>
      <c r="AJ337" s="939"/>
      <c r="AK337" s="967"/>
      <c r="AM337" s="200">
        <v>12</v>
      </c>
      <c r="AN337" s="200">
        <v>3</v>
      </c>
      <c r="AO337" s="200">
        <v>61</v>
      </c>
      <c r="AP337" s="985"/>
    </row>
    <row r="338" spans="1:42" ht="15" x14ac:dyDescent="0.2">
      <c r="A338" s="574">
        <v>3.5</v>
      </c>
      <c r="B338" s="574"/>
      <c r="C338" s="949" t="s">
        <v>211</v>
      </c>
      <c r="D338" s="577" t="s">
        <v>208</v>
      </c>
      <c r="E338" s="617">
        <v>112</v>
      </c>
      <c r="F338" s="577">
        <v>118</v>
      </c>
      <c r="G338" s="575" t="s">
        <v>196</v>
      </c>
      <c r="H338" s="946">
        <v>192</v>
      </c>
      <c r="I338" s="946">
        <v>120</v>
      </c>
      <c r="J338" s="946">
        <v>18</v>
      </c>
      <c r="K338" s="946" t="s">
        <v>188</v>
      </c>
      <c r="L338" s="937">
        <v>130</v>
      </c>
      <c r="M338" s="967">
        <f>H338-(E338+E339+E340+E341)</f>
        <v>0</v>
      </c>
      <c r="N338" s="580">
        <v>3</v>
      </c>
      <c r="O338" s="952" t="s">
        <v>212</v>
      </c>
      <c r="P338" s="577" t="s">
        <v>213</v>
      </c>
      <c r="Q338" s="618">
        <v>192</v>
      </c>
      <c r="R338" s="577">
        <v>118.5</v>
      </c>
      <c r="S338" s="575" t="s">
        <v>214</v>
      </c>
      <c r="T338" s="946">
        <v>192</v>
      </c>
      <c r="U338" s="946">
        <v>118.5</v>
      </c>
      <c r="V338" s="946">
        <v>18</v>
      </c>
      <c r="W338" s="946" t="s">
        <v>188</v>
      </c>
      <c r="X338" s="937">
        <v>130</v>
      </c>
      <c r="Y338" s="967">
        <f>T338-(Q338+Q339+Q340+Q341)</f>
        <v>0</v>
      </c>
      <c r="Z338" s="580">
        <v>0.8</v>
      </c>
      <c r="AA338" s="976" t="s">
        <v>215</v>
      </c>
      <c r="AB338" s="577" t="s">
        <v>203</v>
      </c>
      <c r="AC338" s="619">
        <v>140</v>
      </c>
      <c r="AD338" s="577">
        <v>118</v>
      </c>
      <c r="AE338" s="575" t="s">
        <v>198</v>
      </c>
      <c r="AF338" s="946">
        <v>192</v>
      </c>
      <c r="AG338" s="946">
        <v>118.5</v>
      </c>
      <c r="AH338" s="946">
        <v>18</v>
      </c>
      <c r="AI338" s="946" t="s">
        <v>199</v>
      </c>
      <c r="AJ338" s="937">
        <v>132</v>
      </c>
      <c r="AK338" s="967">
        <f>AF338-(AC338+AC339+AC340+AC341)</f>
        <v>0</v>
      </c>
      <c r="AM338" s="200">
        <v>13</v>
      </c>
      <c r="AN338" s="200">
        <v>12</v>
      </c>
      <c r="AO338" s="200">
        <v>61</v>
      </c>
      <c r="AP338" s="985"/>
    </row>
    <row r="339" spans="1:42" ht="15" x14ac:dyDescent="0.2">
      <c r="A339" s="574">
        <v>3.8</v>
      </c>
      <c r="B339" s="574"/>
      <c r="C339" s="950"/>
      <c r="D339" s="585" t="s">
        <v>216</v>
      </c>
      <c r="E339" s="620">
        <v>80</v>
      </c>
      <c r="F339" s="585">
        <v>120.5</v>
      </c>
      <c r="G339" s="584" t="s">
        <v>196</v>
      </c>
      <c r="H339" s="947"/>
      <c r="I339" s="947"/>
      <c r="J339" s="947"/>
      <c r="K339" s="947"/>
      <c r="L339" s="938"/>
      <c r="M339" s="967"/>
      <c r="N339" s="580"/>
      <c r="O339" s="953"/>
      <c r="P339" s="584"/>
      <c r="Q339" s="585"/>
      <c r="R339" s="585"/>
      <c r="S339" s="584"/>
      <c r="T339" s="947"/>
      <c r="U339" s="947"/>
      <c r="V339" s="947"/>
      <c r="W339" s="947"/>
      <c r="X339" s="938"/>
      <c r="Y339" s="967"/>
      <c r="Z339" s="580">
        <v>0</v>
      </c>
      <c r="AA339" s="977"/>
      <c r="AB339" s="585" t="s">
        <v>204</v>
      </c>
      <c r="AC339" s="621">
        <v>52</v>
      </c>
      <c r="AD339" s="585">
        <v>118.5</v>
      </c>
      <c r="AE339" s="584" t="s">
        <v>217</v>
      </c>
      <c r="AF339" s="947"/>
      <c r="AG339" s="947"/>
      <c r="AH339" s="947"/>
      <c r="AI339" s="947"/>
      <c r="AJ339" s="938"/>
      <c r="AK339" s="967"/>
      <c r="AM339" s="200">
        <v>14</v>
      </c>
      <c r="AN339" s="200">
        <v>21</v>
      </c>
      <c r="AO339" s="200">
        <v>61</v>
      </c>
      <c r="AP339" s="985"/>
    </row>
    <row r="340" spans="1:42" ht="15" x14ac:dyDescent="0.2">
      <c r="A340" s="574"/>
      <c r="B340" s="574"/>
      <c r="C340" s="950"/>
      <c r="D340" s="605"/>
      <c r="E340" s="605"/>
      <c r="F340" s="605"/>
      <c r="G340" s="607"/>
      <c r="H340" s="947"/>
      <c r="I340" s="947"/>
      <c r="J340" s="947"/>
      <c r="K340" s="947"/>
      <c r="L340" s="938"/>
      <c r="M340" s="967"/>
      <c r="N340" s="580"/>
      <c r="O340" s="953"/>
      <c r="P340" s="605"/>
      <c r="Q340" s="606"/>
      <c r="R340" s="605"/>
      <c r="S340" s="607"/>
      <c r="T340" s="947"/>
      <c r="U340" s="947"/>
      <c r="V340" s="947"/>
      <c r="W340" s="947"/>
      <c r="X340" s="938"/>
      <c r="Y340" s="967"/>
      <c r="Z340" s="580"/>
      <c r="AA340" s="977"/>
      <c r="AB340" s="605"/>
      <c r="AC340" s="606"/>
      <c r="AD340" s="605"/>
      <c r="AE340" s="607"/>
      <c r="AF340" s="947"/>
      <c r="AG340" s="947"/>
      <c r="AH340" s="947"/>
      <c r="AI340" s="947"/>
      <c r="AJ340" s="938"/>
      <c r="AK340" s="967"/>
      <c r="AM340" s="200">
        <v>15</v>
      </c>
      <c r="AN340" s="200">
        <v>15</v>
      </c>
      <c r="AO340" s="200">
        <v>61</v>
      </c>
      <c r="AP340" s="985"/>
    </row>
    <row r="341" spans="1:42" ht="15.75" thickBot="1" x14ac:dyDescent="0.25">
      <c r="A341" s="574"/>
      <c r="B341" s="574"/>
      <c r="C341" s="951"/>
      <c r="D341" s="591"/>
      <c r="E341" s="592"/>
      <c r="F341" s="591"/>
      <c r="G341" s="593"/>
      <c r="H341" s="948"/>
      <c r="I341" s="948"/>
      <c r="J341" s="948"/>
      <c r="K341" s="948"/>
      <c r="L341" s="939"/>
      <c r="M341" s="967"/>
      <c r="N341" s="580"/>
      <c r="O341" s="954"/>
      <c r="P341" s="591"/>
      <c r="Q341" s="592"/>
      <c r="R341" s="591"/>
      <c r="S341" s="593"/>
      <c r="T341" s="948"/>
      <c r="U341" s="948"/>
      <c r="V341" s="948"/>
      <c r="W341" s="948"/>
      <c r="X341" s="939"/>
      <c r="Y341" s="967"/>
      <c r="Z341" s="580"/>
      <c r="AA341" s="978"/>
      <c r="AB341" s="591"/>
      <c r="AC341" s="592"/>
      <c r="AD341" s="591"/>
      <c r="AE341" s="593"/>
      <c r="AF341" s="948"/>
      <c r="AG341" s="948"/>
      <c r="AH341" s="948"/>
      <c r="AI341" s="948"/>
      <c r="AJ341" s="939"/>
      <c r="AK341" s="967"/>
      <c r="AM341" s="200">
        <v>16</v>
      </c>
      <c r="AN341" s="200">
        <v>6</v>
      </c>
      <c r="AO341" s="200">
        <v>61</v>
      </c>
      <c r="AP341" s="985"/>
    </row>
    <row r="342" spans="1:42" ht="15" x14ac:dyDescent="0.2">
      <c r="A342" s="574">
        <v>2</v>
      </c>
      <c r="B342" s="574"/>
      <c r="C342" s="961">
        <v>5</v>
      </c>
      <c r="D342" s="577" t="s">
        <v>218</v>
      </c>
      <c r="E342" s="622">
        <v>269</v>
      </c>
      <c r="F342" s="577">
        <v>120.5</v>
      </c>
      <c r="G342" s="575" t="s">
        <v>187</v>
      </c>
      <c r="H342" s="946">
        <v>639</v>
      </c>
      <c r="I342" s="946">
        <v>121</v>
      </c>
      <c r="J342" s="946">
        <v>61</v>
      </c>
      <c r="K342" s="940" t="s">
        <v>191</v>
      </c>
      <c r="L342" s="937">
        <v>130.5</v>
      </c>
      <c r="M342" s="967">
        <f>H342-(E342+E343+E344+E345)</f>
        <v>0</v>
      </c>
      <c r="N342" s="580">
        <v>2.5</v>
      </c>
      <c r="O342" s="1012">
        <v>12</v>
      </c>
      <c r="P342" s="577" t="s">
        <v>213</v>
      </c>
      <c r="Q342" s="623">
        <v>16</v>
      </c>
      <c r="R342" s="577">
        <v>117.5</v>
      </c>
      <c r="S342" s="575" t="s">
        <v>198</v>
      </c>
      <c r="T342" s="946">
        <v>639</v>
      </c>
      <c r="U342" s="946">
        <v>117.5</v>
      </c>
      <c r="V342" s="946">
        <v>61</v>
      </c>
      <c r="W342" s="940" t="s">
        <v>193</v>
      </c>
      <c r="X342" s="937">
        <v>132</v>
      </c>
      <c r="Y342" s="967">
        <f>T342-(Q342+Q343+Q344+Q345)</f>
        <v>0</v>
      </c>
      <c r="Z342" s="580">
        <v>-0.2</v>
      </c>
      <c r="AA342" s="1015">
        <v>19</v>
      </c>
      <c r="AB342" s="577" t="s">
        <v>210</v>
      </c>
      <c r="AC342" s="624">
        <v>470</v>
      </c>
      <c r="AD342" s="577">
        <v>120.5</v>
      </c>
      <c r="AE342" s="575" t="s">
        <v>187</v>
      </c>
      <c r="AF342" s="946">
        <v>639</v>
      </c>
      <c r="AG342" s="946">
        <v>121</v>
      </c>
      <c r="AH342" s="946">
        <v>61</v>
      </c>
      <c r="AI342" s="940" t="s">
        <v>199</v>
      </c>
      <c r="AJ342" s="937">
        <v>132</v>
      </c>
      <c r="AK342" s="967">
        <f>AF342-(AC342+AC343+AC344+AC345)</f>
        <v>0</v>
      </c>
      <c r="AM342" s="200">
        <v>17</v>
      </c>
      <c r="AN342" s="200">
        <v>20</v>
      </c>
      <c r="AO342" s="200">
        <v>61</v>
      </c>
      <c r="AP342" s="985"/>
    </row>
    <row r="343" spans="1:42" ht="15" x14ac:dyDescent="0.2">
      <c r="A343" s="574">
        <v>3</v>
      </c>
      <c r="B343" s="574"/>
      <c r="C343" s="962"/>
      <c r="D343" s="585" t="s">
        <v>219</v>
      </c>
      <c r="E343" s="625">
        <v>370</v>
      </c>
      <c r="F343" s="585">
        <v>121.5</v>
      </c>
      <c r="G343" s="607" t="s">
        <v>190</v>
      </c>
      <c r="H343" s="947"/>
      <c r="I343" s="947"/>
      <c r="J343" s="947"/>
      <c r="K343" s="941"/>
      <c r="L343" s="938"/>
      <c r="M343" s="967"/>
      <c r="N343" s="580">
        <v>0.56000000000000005</v>
      </c>
      <c r="O343" s="1013"/>
      <c r="P343" s="585" t="s">
        <v>220</v>
      </c>
      <c r="Q343" s="626">
        <v>451</v>
      </c>
      <c r="R343" s="585">
        <v>117</v>
      </c>
      <c r="S343" s="607" t="s">
        <v>190</v>
      </c>
      <c r="T343" s="947"/>
      <c r="U343" s="947"/>
      <c r="V343" s="947"/>
      <c r="W343" s="941"/>
      <c r="X343" s="938"/>
      <c r="Y343" s="967"/>
      <c r="Z343" s="580">
        <v>-1</v>
      </c>
      <c r="AA343" s="1016"/>
      <c r="AB343" s="585" t="s">
        <v>221</v>
      </c>
      <c r="AC343" s="627">
        <v>169</v>
      </c>
      <c r="AD343" s="585">
        <v>121</v>
      </c>
      <c r="AE343" s="607" t="s">
        <v>198</v>
      </c>
      <c r="AF343" s="947"/>
      <c r="AG343" s="947"/>
      <c r="AH343" s="947"/>
      <c r="AI343" s="941"/>
      <c r="AJ343" s="938"/>
      <c r="AK343" s="967"/>
      <c r="AM343" s="200">
        <v>18</v>
      </c>
      <c r="AN343" s="200">
        <v>17</v>
      </c>
      <c r="AO343" s="200">
        <v>18</v>
      </c>
      <c r="AP343" s="985"/>
    </row>
    <row r="344" spans="1:42" ht="15" x14ac:dyDescent="0.2">
      <c r="A344" s="574"/>
      <c r="B344" s="574"/>
      <c r="C344" s="962"/>
      <c r="D344" s="605"/>
      <c r="E344" s="605"/>
      <c r="F344" s="605"/>
      <c r="G344" s="607"/>
      <c r="H344" s="947"/>
      <c r="I344" s="947"/>
      <c r="J344" s="947"/>
      <c r="K344" s="941"/>
      <c r="L344" s="938"/>
      <c r="M344" s="967"/>
      <c r="N344" s="580">
        <v>1.6</v>
      </c>
      <c r="O344" s="1013"/>
      <c r="P344" s="605" t="s">
        <v>209</v>
      </c>
      <c r="Q344" s="628">
        <v>85</v>
      </c>
      <c r="R344" s="605">
        <v>118</v>
      </c>
      <c r="S344" s="607" t="s">
        <v>198</v>
      </c>
      <c r="T344" s="947"/>
      <c r="U344" s="947"/>
      <c r="V344" s="947"/>
      <c r="W344" s="941"/>
      <c r="X344" s="938"/>
      <c r="Y344" s="967"/>
      <c r="Z344" s="580"/>
      <c r="AA344" s="1016"/>
      <c r="AB344" s="605"/>
      <c r="AC344" s="629"/>
      <c r="AD344" s="605"/>
      <c r="AE344" s="607"/>
      <c r="AF344" s="947"/>
      <c r="AG344" s="947"/>
      <c r="AH344" s="947"/>
      <c r="AI344" s="941"/>
      <c r="AJ344" s="938"/>
      <c r="AK344" s="967"/>
      <c r="AM344" s="200">
        <v>19</v>
      </c>
      <c r="AN344" s="200">
        <v>18</v>
      </c>
      <c r="AO344" s="200">
        <v>61</v>
      </c>
      <c r="AP344" s="985"/>
    </row>
    <row r="345" spans="1:42" ht="15.75" thickBot="1" x14ac:dyDescent="0.25">
      <c r="A345" s="574"/>
      <c r="B345" s="574"/>
      <c r="C345" s="963"/>
      <c r="D345" s="591"/>
      <c r="E345" s="591"/>
      <c r="F345" s="591"/>
      <c r="G345" s="593"/>
      <c r="H345" s="948"/>
      <c r="I345" s="948"/>
      <c r="J345" s="948"/>
      <c r="K345" s="942"/>
      <c r="L345" s="939"/>
      <c r="M345" s="967"/>
      <c r="N345" s="580">
        <v>3</v>
      </c>
      <c r="O345" s="1014"/>
      <c r="P345" s="591" t="s">
        <v>222</v>
      </c>
      <c r="Q345" s="630">
        <v>87</v>
      </c>
      <c r="R345" s="591">
        <v>115</v>
      </c>
      <c r="S345" s="593" t="s">
        <v>198</v>
      </c>
      <c r="T345" s="948"/>
      <c r="U345" s="948"/>
      <c r="V345" s="948"/>
      <c r="W345" s="942"/>
      <c r="X345" s="939"/>
      <c r="Y345" s="967"/>
      <c r="Z345" s="580"/>
      <c r="AA345" s="1016"/>
      <c r="AB345" s="605"/>
      <c r="AC345" s="606"/>
      <c r="AD345" s="605"/>
      <c r="AE345" s="607"/>
      <c r="AF345" s="948"/>
      <c r="AG345" s="947"/>
      <c r="AH345" s="948"/>
      <c r="AI345" s="941"/>
      <c r="AJ345" s="939"/>
      <c r="AK345" s="967"/>
      <c r="AM345" s="200">
        <v>20</v>
      </c>
      <c r="AN345" s="200">
        <v>9</v>
      </c>
      <c r="AO345" s="200">
        <v>61</v>
      </c>
      <c r="AP345" s="985"/>
    </row>
    <row r="346" spans="1:42" ht="15" x14ac:dyDescent="0.2">
      <c r="A346" s="574">
        <v>1.8</v>
      </c>
      <c r="B346" s="574"/>
      <c r="C346" s="1017">
        <v>6</v>
      </c>
      <c r="D346" s="577" t="s">
        <v>218</v>
      </c>
      <c r="E346" s="631">
        <v>56</v>
      </c>
      <c r="F346" s="577">
        <v>120.5</v>
      </c>
      <c r="G346" s="575" t="s">
        <v>198</v>
      </c>
      <c r="H346" s="946">
        <v>640</v>
      </c>
      <c r="I346" s="946">
        <v>120</v>
      </c>
      <c r="J346" s="946">
        <v>61</v>
      </c>
      <c r="K346" s="946" t="s">
        <v>193</v>
      </c>
      <c r="L346" s="937">
        <v>132</v>
      </c>
      <c r="M346" s="967">
        <f>H346-(E346+E347+E348+E349)</f>
        <v>0</v>
      </c>
      <c r="N346" s="580">
        <v>-0.26</v>
      </c>
      <c r="O346" s="1020">
        <v>13</v>
      </c>
      <c r="P346" s="577" t="s">
        <v>223</v>
      </c>
      <c r="Q346" s="632">
        <v>392</v>
      </c>
      <c r="R346" s="577">
        <v>114.5</v>
      </c>
      <c r="S346" s="575" t="s">
        <v>190</v>
      </c>
      <c r="T346" s="946">
        <v>639</v>
      </c>
      <c r="U346" s="946">
        <v>115</v>
      </c>
      <c r="V346" s="946">
        <v>61</v>
      </c>
      <c r="W346" s="946" t="s">
        <v>191</v>
      </c>
      <c r="X346" s="937">
        <v>130.5</v>
      </c>
      <c r="Y346" s="967">
        <f>T346-(Q346+Q347+Q348+Q349)</f>
        <v>0</v>
      </c>
      <c r="Z346" s="580">
        <v>0.97</v>
      </c>
      <c r="AA346" s="1025">
        <v>20</v>
      </c>
      <c r="AB346" s="577" t="s">
        <v>224</v>
      </c>
      <c r="AC346" s="633">
        <v>391</v>
      </c>
      <c r="AD346" s="577">
        <v>121</v>
      </c>
      <c r="AE346" s="575" t="s">
        <v>190</v>
      </c>
      <c r="AF346" s="946">
        <v>640</v>
      </c>
      <c r="AG346" s="946">
        <v>121</v>
      </c>
      <c r="AH346" s="946">
        <v>61</v>
      </c>
      <c r="AI346" s="946" t="s">
        <v>193</v>
      </c>
      <c r="AJ346" s="937">
        <v>132</v>
      </c>
      <c r="AK346" s="967">
        <f>AF346-(AC346+AC347+AC348+AC349)</f>
        <v>0</v>
      </c>
      <c r="AM346" s="200">
        <v>21</v>
      </c>
      <c r="AN346" s="200">
        <v>19</v>
      </c>
      <c r="AO346" s="200">
        <v>61</v>
      </c>
      <c r="AP346" s="210" t="s">
        <v>225</v>
      </c>
    </row>
    <row r="347" spans="1:42" ht="15" x14ac:dyDescent="0.2">
      <c r="A347" s="574">
        <v>0</v>
      </c>
      <c r="B347" s="574"/>
      <c r="C347" s="1018"/>
      <c r="D347" s="585" t="s">
        <v>202</v>
      </c>
      <c r="E347" s="634">
        <v>584</v>
      </c>
      <c r="F347" s="585">
        <v>118.5</v>
      </c>
      <c r="G347" s="584" t="s">
        <v>187</v>
      </c>
      <c r="H347" s="947"/>
      <c r="I347" s="947"/>
      <c r="J347" s="947"/>
      <c r="K347" s="947"/>
      <c r="L347" s="938"/>
      <c r="M347" s="967"/>
      <c r="N347" s="580">
        <v>3</v>
      </c>
      <c r="O347" s="1021"/>
      <c r="P347" s="584" t="s">
        <v>222</v>
      </c>
      <c r="Q347" s="635">
        <v>247</v>
      </c>
      <c r="R347" s="585">
        <v>115</v>
      </c>
      <c r="S347" s="584" t="s">
        <v>187</v>
      </c>
      <c r="T347" s="947"/>
      <c r="U347" s="947"/>
      <c r="V347" s="947"/>
      <c r="W347" s="947"/>
      <c r="X347" s="938"/>
      <c r="Y347" s="967"/>
      <c r="Z347" s="580">
        <v>1</v>
      </c>
      <c r="AA347" s="1026"/>
      <c r="AB347" s="585" t="s">
        <v>221</v>
      </c>
      <c r="AC347" s="636">
        <v>182</v>
      </c>
      <c r="AD347" s="585">
        <v>121</v>
      </c>
      <c r="AE347" s="584" t="s">
        <v>187</v>
      </c>
      <c r="AF347" s="947"/>
      <c r="AG347" s="947"/>
      <c r="AH347" s="947"/>
      <c r="AI347" s="947"/>
      <c r="AJ347" s="938"/>
      <c r="AK347" s="967"/>
    </row>
    <row r="348" spans="1:42" ht="15" x14ac:dyDescent="0.2">
      <c r="A348" s="574"/>
      <c r="B348" s="574"/>
      <c r="C348" s="1018"/>
      <c r="D348" s="605"/>
      <c r="E348" s="605"/>
      <c r="F348" s="605"/>
      <c r="G348" s="607"/>
      <c r="H348" s="947"/>
      <c r="I348" s="947"/>
      <c r="J348" s="947"/>
      <c r="K348" s="947"/>
      <c r="L348" s="938"/>
      <c r="M348" s="967"/>
      <c r="N348" s="580"/>
      <c r="O348" s="1021"/>
      <c r="P348" s="605"/>
      <c r="Q348" s="606"/>
      <c r="R348" s="605"/>
      <c r="S348" s="607"/>
      <c r="T348" s="947"/>
      <c r="U348" s="947"/>
      <c r="V348" s="947"/>
      <c r="W348" s="947"/>
      <c r="X348" s="938"/>
      <c r="Y348" s="967"/>
      <c r="Z348" s="580">
        <v>0.5</v>
      </c>
      <c r="AA348" s="1026"/>
      <c r="AB348" s="605" t="s">
        <v>226</v>
      </c>
      <c r="AC348" s="637">
        <v>67</v>
      </c>
      <c r="AD348" s="605">
        <v>119.5</v>
      </c>
      <c r="AE348" s="607"/>
      <c r="AF348" s="947"/>
      <c r="AG348" s="947"/>
      <c r="AH348" s="947"/>
      <c r="AI348" s="947"/>
      <c r="AJ348" s="938"/>
      <c r="AK348" s="967"/>
    </row>
    <row r="349" spans="1:42" ht="15.75" thickBot="1" x14ac:dyDescent="0.25">
      <c r="A349" s="574"/>
      <c r="B349" s="574"/>
      <c r="C349" s="1019"/>
      <c r="D349" s="591"/>
      <c r="E349" s="592"/>
      <c r="F349" s="591"/>
      <c r="G349" s="593"/>
      <c r="H349" s="948"/>
      <c r="I349" s="948"/>
      <c r="J349" s="948"/>
      <c r="K349" s="948"/>
      <c r="L349" s="939"/>
      <c r="M349" s="967"/>
      <c r="N349" s="580"/>
      <c r="O349" s="1022"/>
      <c r="P349" s="591"/>
      <c r="Q349" s="592"/>
      <c r="R349" s="591"/>
      <c r="S349" s="593"/>
      <c r="T349" s="948"/>
      <c r="U349" s="948"/>
      <c r="V349" s="948"/>
      <c r="W349" s="948"/>
      <c r="X349" s="939"/>
      <c r="Y349" s="967"/>
      <c r="Z349" s="580"/>
      <c r="AA349" s="1027"/>
      <c r="AB349" s="591"/>
      <c r="AC349" s="592"/>
      <c r="AD349" s="591"/>
      <c r="AE349" s="593"/>
      <c r="AF349" s="948"/>
      <c r="AG349" s="948"/>
      <c r="AH349" s="948"/>
      <c r="AI349" s="948"/>
      <c r="AJ349" s="939"/>
      <c r="AK349" s="967"/>
    </row>
    <row r="350" spans="1:42" ht="15" x14ac:dyDescent="0.2">
      <c r="A350" s="574">
        <v>8.16</v>
      </c>
      <c r="B350" s="574"/>
      <c r="C350" s="1032">
        <v>7</v>
      </c>
      <c r="D350" s="577" t="s">
        <v>227</v>
      </c>
      <c r="E350" s="638">
        <v>318</v>
      </c>
      <c r="F350" s="577">
        <v>118.5</v>
      </c>
      <c r="G350" s="575" t="s">
        <v>190</v>
      </c>
      <c r="H350" s="946">
        <v>640</v>
      </c>
      <c r="I350" s="946">
        <v>118.5</v>
      </c>
      <c r="J350" s="946">
        <v>61</v>
      </c>
      <c r="K350" s="940" t="s">
        <v>188</v>
      </c>
      <c r="L350" s="937">
        <v>130</v>
      </c>
      <c r="M350" s="967">
        <f>H350-(E350+E351+E352+E353)</f>
        <v>0</v>
      </c>
      <c r="N350" s="578">
        <v>5.38</v>
      </c>
      <c r="O350" s="1035">
        <v>14</v>
      </c>
      <c r="P350" s="577" t="s">
        <v>222</v>
      </c>
      <c r="Q350" s="639">
        <v>177</v>
      </c>
      <c r="R350" s="577">
        <v>115</v>
      </c>
      <c r="S350" s="575" t="s">
        <v>196</v>
      </c>
      <c r="T350" s="946">
        <v>640</v>
      </c>
      <c r="U350" s="946">
        <v>114.5</v>
      </c>
      <c r="V350" s="946">
        <v>61</v>
      </c>
      <c r="W350" s="940" t="s">
        <v>188</v>
      </c>
      <c r="X350" s="937">
        <v>130</v>
      </c>
      <c r="Y350" s="967">
        <f>T350-(Q350+Q351+Q352+Q353)</f>
        <v>0</v>
      </c>
      <c r="Z350" s="580">
        <v>1.5</v>
      </c>
      <c r="AA350" s="1023">
        <v>21</v>
      </c>
      <c r="AB350" s="577" t="s">
        <v>226</v>
      </c>
      <c r="AC350" s="640">
        <v>470</v>
      </c>
      <c r="AD350" s="577">
        <v>119.5</v>
      </c>
      <c r="AE350" s="575" t="s">
        <v>187</v>
      </c>
      <c r="AF350" s="946">
        <v>640</v>
      </c>
      <c r="AG350" s="946">
        <v>119.5</v>
      </c>
      <c r="AH350" s="946">
        <v>61</v>
      </c>
      <c r="AI350" s="940" t="s">
        <v>193</v>
      </c>
      <c r="AJ350" s="937">
        <v>132</v>
      </c>
      <c r="AK350" s="967">
        <f>AF350-(AC350+AC351+AC352+AC353)</f>
        <v>0</v>
      </c>
    </row>
    <row r="351" spans="1:42" ht="15" x14ac:dyDescent="0.2">
      <c r="A351" s="574">
        <v>5</v>
      </c>
      <c r="B351" s="574"/>
      <c r="C351" s="1033"/>
      <c r="D351" s="585" t="s">
        <v>213</v>
      </c>
      <c r="E351" s="641">
        <v>322</v>
      </c>
      <c r="F351" s="585">
        <v>117.5</v>
      </c>
      <c r="G351" s="607" t="s">
        <v>187</v>
      </c>
      <c r="H351" s="947"/>
      <c r="I351" s="947"/>
      <c r="J351" s="947"/>
      <c r="K351" s="941"/>
      <c r="L351" s="938"/>
      <c r="M351" s="967"/>
      <c r="N351" s="580">
        <v>3.56</v>
      </c>
      <c r="O351" s="1036"/>
      <c r="P351" s="585" t="s">
        <v>228</v>
      </c>
      <c r="Q351" s="642">
        <v>463</v>
      </c>
      <c r="R351" s="585">
        <v>113.5</v>
      </c>
      <c r="S351" s="607" t="s">
        <v>190</v>
      </c>
      <c r="T351" s="947"/>
      <c r="U351" s="947"/>
      <c r="V351" s="947"/>
      <c r="W351" s="941"/>
      <c r="X351" s="938"/>
      <c r="Y351" s="967"/>
      <c r="Z351" s="580">
        <v>2.2999999999999998</v>
      </c>
      <c r="AA351" s="1024"/>
      <c r="AB351" s="585" t="s">
        <v>204</v>
      </c>
      <c r="AC351" s="643">
        <v>170</v>
      </c>
      <c r="AD351" s="585">
        <v>118.5</v>
      </c>
      <c r="AE351" s="607" t="s">
        <v>229</v>
      </c>
      <c r="AF351" s="947"/>
      <c r="AG351" s="947"/>
      <c r="AH351" s="947"/>
      <c r="AI351" s="941"/>
      <c r="AJ351" s="938"/>
      <c r="AK351" s="967"/>
    </row>
    <row r="352" spans="1:42" ht="15" x14ac:dyDescent="0.2">
      <c r="A352" s="574"/>
      <c r="B352" s="574"/>
      <c r="C352" s="1033"/>
      <c r="D352" s="605"/>
      <c r="E352" s="605"/>
      <c r="F352" s="605"/>
      <c r="G352" s="607"/>
      <c r="H352" s="947"/>
      <c r="I352" s="947"/>
      <c r="J352" s="947"/>
      <c r="K352" s="941"/>
      <c r="L352" s="938"/>
      <c r="M352" s="967"/>
      <c r="N352" s="580"/>
      <c r="O352" s="1036"/>
      <c r="P352" s="605"/>
      <c r="Q352" s="605"/>
      <c r="R352" s="605"/>
      <c r="S352" s="607"/>
      <c r="T352" s="947"/>
      <c r="U352" s="947"/>
      <c r="V352" s="947"/>
      <c r="W352" s="941"/>
      <c r="X352" s="938"/>
      <c r="Y352" s="967"/>
      <c r="Z352" s="580"/>
      <c r="AA352" s="1024"/>
      <c r="AB352" s="605"/>
      <c r="AC352" s="605"/>
      <c r="AD352" s="605"/>
      <c r="AE352" s="607"/>
      <c r="AF352" s="947"/>
      <c r="AG352" s="947"/>
      <c r="AH352" s="947"/>
      <c r="AI352" s="941"/>
      <c r="AJ352" s="938"/>
      <c r="AK352" s="967"/>
    </row>
    <row r="353" spans="1:37" ht="15.75" thickBot="1" x14ac:dyDescent="0.25">
      <c r="A353" s="574"/>
      <c r="B353" s="574"/>
      <c r="C353" s="1034"/>
      <c r="D353" s="591"/>
      <c r="E353" s="591"/>
      <c r="F353" s="591"/>
      <c r="G353" s="593"/>
      <c r="H353" s="948"/>
      <c r="I353" s="948"/>
      <c r="J353" s="948"/>
      <c r="K353" s="942"/>
      <c r="L353" s="939"/>
      <c r="M353" s="967"/>
      <c r="N353" s="580"/>
      <c r="O353" s="1037"/>
      <c r="P353" s="591"/>
      <c r="Q353" s="591"/>
      <c r="R353" s="591"/>
      <c r="S353" s="593"/>
      <c r="T353" s="948"/>
      <c r="U353" s="948"/>
      <c r="V353" s="948"/>
      <c r="W353" s="942"/>
      <c r="X353" s="939"/>
      <c r="Y353" s="967"/>
      <c r="Z353" s="580"/>
      <c r="AA353" s="1024"/>
      <c r="AB353" s="605"/>
      <c r="AC353" s="606"/>
      <c r="AD353" s="605"/>
      <c r="AE353" s="607"/>
      <c r="AF353" s="948"/>
      <c r="AG353" s="947"/>
      <c r="AH353" s="948"/>
      <c r="AI353" s="941"/>
      <c r="AJ353" s="939"/>
      <c r="AK353" s="967"/>
    </row>
    <row r="354" spans="1:37" ht="15.75" thickBot="1" x14ac:dyDescent="0.25">
      <c r="C354" s="644"/>
      <c r="D354" s="645"/>
      <c r="E354" s="645"/>
      <c r="F354" s="645"/>
      <c r="G354" s="645"/>
      <c r="H354" s="646">
        <f>SUM(H326:H353)</f>
        <v>4028</v>
      </c>
      <c r="I354" s="646"/>
      <c r="J354" s="646">
        <f>SUM(J326:J353)</f>
        <v>384</v>
      </c>
      <c r="K354" s="645"/>
      <c r="L354" s="647"/>
      <c r="M354"/>
      <c r="N354" s="565"/>
      <c r="O354" s="644"/>
      <c r="P354" s="645"/>
      <c r="Q354" s="645"/>
      <c r="R354" s="645"/>
      <c r="S354" s="645"/>
      <c r="T354" s="646">
        <f>SUM(T326:T353)</f>
        <v>4027</v>
      </c>
      <c r="U354" s="646"/>
      <c r="V354" s="646">
        <f>SUM(V326:V353)</f>
        <v>384</v>
      </c>
      <c r="W354" s="645"/>
      <c r="X354" s="647"/>
      <c r="Y354"/>
      <c r="Z354" s="565"/>
      <c r="AA354" s="648"/>
      <c r="AB354" s="649"/>
      <c r="AC354" s="646"/>
      <c r="AD354" s="649"/>
      <c r="AE354" s="649"/>
      <c r="AF354" s="650">
        <f>SUM(AF326:AF353)</f>
        <v>4028</v>
      </c>
      <c r="AG354" s="650"/>
      <c r="AH354" s="650">
        <f>SUM(AH326:AH353)</f>
        <v>384</v>
      </c>
      <c r="AI354" s="649"/>
      <c r="AJ354" s="651"/>
      <c r="AK354" s="565"/>
    </row>
    <row r="355" spans="1:37" ht="15" x14ac:dyDescent="0.2">
      <c r="C355" s="652"/>
      <c r="D355" s="652"/>
      <c r="E355" s="652"/>
      <c r="F355" s="652"/>
      <c r="G355" s="652"/>
      <c r="H355" s="653"/>
      <c r="I355" s="653"/>
      <c r="J355" s="653"/>
      <c r="K355" s="652"/>
      <c r="L355" s="652"/>
      <c r="M355"/>
      <c r="N355" s="565"/>
      <c r="O355" s="652"/>
      <c r="P355" s="652"/>
      <c r="Q355" s="652"/>
      <c r="R355" s="652"/>
      <c r="S355" s="652"/>
      <c r="T355" s="653"/>
      <c r="U355" s="653"/>
      <c r="V355" s="653"/>
      <c r="W355" s="652"/>
      <c r="X355" s="652"/>
      <c r="Y355"/>
      <c r="Z355" s="565"/>
      <c r="AA355" s="565"/>
      <c r="AB355" s="565"/>
      <c r="AC355" s="653"/>
      <c r="AD355" s="565"/>
      <c r="AE355" s="565"/>
      <c r="AF355" s="654"/>
      <c r="AG355" s="654"/>
      <c r="AH355" s="654"/>
      <c r="AI355" s="565"/>
      <c r="AJ355" s="565"/>
      <c r="AK355" s="565"/>
    </row>
    <row r="356" spans="1:37" ht="15" x14ac:dyDescent="0.2">
      <c r="A356" s="200" t="s">
        <v>28</v>
      </c>
      <c r="C356" s="652">
        <v>116</v>
      </c>
      <c r="D356" s="652">
        <v>117</v>
      </c>
      <c r="E356" s="652">
        <v>118</v>
      </c>
      <c r="F356" s="652">
        <v>120</v>
      </c>
      <c r="G356" s="652">
        <v>121</v>
      </c>
      <c r="H356" s="653">
        <v>120</v>
      </c>
      <c r="I356" s="653">
        <v>118.5</v>
      </c>
      <c r="J356" s="653">
        <v>121</v>
      </c>
      <c r="K356" s="652">
        <v>120.5</v>
      </c>
      <c r="L356" s="652">
        <v>118.5</v>
      </c>
      <c r="M356" s="653">
        <v>118.5</v>
      </c>
      <c r="N356" s="654">
        <v>117.5</v>
      </c>
      <c r="O356" s="652">
        <v>115</v>
      </c>
      <c r="P356" s="652">
        <v>114.5</v>
      </c>
      <c r="Q356" s="652">
        <v>117</v>
      </c>
      <c r="R356" s="652">
        <v>118</v>
      </c>
      <c r="S356" s="652">
        <v>120.5</v>
      </c>
      <c r="T356" s="653">
        <v>118.5</v>
      </c>
      <c r="U356" s="653">
        <v>121</v>
      </c>
      <c r="V356" s="653">
        <v>121</v>
      </c>
      <c r="W356" s="652">
        <v>119.5</v>
      </c>
      <c r="X356" s="652"/>
      <c r="Y356"/>
      <c r="Z356" s="565"/>
      <c r="AA356" s="565"/>
      <c r="AB356" s="565"/>
      <c r="AC356" s="653"/>
      <c r="AD356" s="565"/>
      <c r="AE356" s="565"/>
      <c r="AF356" s="654"/>
      <c r="AG356" s="654"/>
      <c r="AH356" s="654"/>
      <c r="AI356" s="565"/>
      <c r="AJ356" s="565"/>
      <c r="AK356" s="565"/>
    </row>
    <row r="357" spans="1:37" ht="13.5" thickBot="1" x14ac:dyDescent="0.25">
      <c r="A357" s="200" t="s">
        <v>59</v>
      </c>
      <c r="C357" s="200">
        <v>2729</v>
      </c>
      <c r="D357" s="200">
        <v>2729</v>
      </c>
      <c r="E357" s="200">
        <v>2729</v>
      </c>
      <c r="F357" s="200">
        <v>2729</v>
      </c>
      <c r="G357" s="200">
        <v>2729</v>
      </c>
      <c r="H357" s="200">
        <v>2729</v>
      </c>
      <c r="I357" s="200">
        <v>2729</v>
      </c>
      <c r="J357" s="200">
        <v>2729</v>
      </c>
      <c r="K357" s="200">
        <v>2729</v>
      </c>
      <c r="L357" s="200">
        <v>2729</v>
      </c>
      <c r="M357" s="200">
        <v>2729</v>
      </c>
      <c r="N357" s="200">
        <v>2729</v>
      </c>
      <c r="O357" s="200">
        <v>2729</v>
      </c>
      <c r="P357" s="200">
        <v>2729</v>
      </c>
      <c r="Q357" s="200">
        <v>2729</v>
      </c>
      <c r="R357" s="200">
        <v>2729</v>
      </c>
      <c r="S357" s="200">
        <v>2729</v>
      </c>
      <c r="T357" s="200">
        <v>2729</v>
      </c>
      <c r="U357" s="200">
        <v>2729</v>
      </c>
      <c r="V357" s="200">
        <v>2729</v>
      </c>
      <c r="W357" s="200">
        <v>2729</v>
      </c>
      <c r="X357" s="200">
        <v>2729</v>
      </c>
    </row>
    <row r="358" spans="1:37" ht="13.5" thickBot="1" x14ac:dyDescent="0.25">
      <c r="A358" s="230" t="s">
        <v>171</v>
      </c>
      <c r="B358" s="230"/>
      <c r="C358" s="1029" t="s">
        <v>53</v>
      </c>
      <c r="D358" s="1030"/>
      <c r="E358" s="1030"/>
      <c r="F358" s="1030"/>
      <c r="G358" s="1030"/>
      <c r="H358" s="1030"/>
      <c r="I358" s="1031"/>
      <c r="J358" s="1029" t="s">
        <v>114</v>
      </c>
      <c r="K358" s="1030"/>
      <c r="L358" s="1030"/>
      <c r="M358" s="1030"/>
      <c r="N358" s="1030"/>
      <c r="O358" s="1030"/>
      <c r="P358" s="1031"/>
      <c r="Q358" s="1029" t="s">
        <v>63</v>
      </c>
      <c r="R358" s="1030"/>
      <c r="S358" s="1030"/>
      <c r="T358" s="1030"/>
      <c r="U358" s="1030"/>
      <c r="V358" s="1030"/>
      <c r="W358" s="1031"/>
      <c r="X358" s="1028" t="s">
        <v>55</v>
      </c>
      <c r="Y358" s="200">
        <v>899</v>
      </c>
    </row>
    <row r="359" spans="1:37" x14ac:dyDescent="0.2">
      <c r="A359" s="231" t="s">
        <v>54</v>
      </c>
      <c r="B359" s="830"/>
      <c r="C359" s="334">
        <v>1</v>
      </c>
      <c r="D359" s="232">
        <v>2</v>
      </c>
      <c r="E359" s="232">
        <v>3</v>
      </c>
      <c r="F359" s="232">
        <v>4</v>
      </c>
      <c r="G359" s="232">
        <v>5</v>
      </c>
      <c r="H359" s="232">
        <v>6</v>
      </c>
      <c r="I359" s="561">
        <v>7</v>
      </c>
      <c r="J359" s="334">
        <v>1</v>
      </c>
      <c r="K359" s="232">
        <v>2</v>
      </c>
      <c r="L359" s="232">
        <v>3</v>
      </c>
      <c r="M359" s="232">
        <v>4</v>
      </c>
      <c r="N359" s="232">
        <v>5</v>
      </c>
      <c r="O359" s="232">
        <v>6</v>
      </c>
      <c r="P359" s="561">
        <v>7</v>
      </c>
      <c r="Q359" s="334">
        <v>1</v>
      </c>
      <c r="R359" s="232">
        <v>2</v>
      </c>
      <c r="S359" s="232">
        <v>3</v>
      </c>
      <c r="T359" s="232">
        <v>4</v>
      </c>
      <c r="U359" s="232">
        <v>5</v>
      </c>
      <c r="V359" s="232">
        <v>6</v>
      </c>
      <c r="W359" s="561">
        <v>7</v>
      </c>
      <c r="X359" s="971"/>
    </row>
    <row r="360" spans="1:37" x14ac:dyDescent="0.2">
      <c r="A360" s="236" t="s">
        <v>3</v>
      </c>
      <c r="B360" s="831"/>
      <c r="C360" s="237">
        <v>2870</v>
      </c>
      <c r="D360" s="238">
        <v>2870</v>
      </c>
      <c r="E360" s="238">
        <v>2870</v>
      </c>
      <c r="F360" s="238">
        <v>2870</v>
      </c>
      <c r="G360" s="238">
        <v>2870</v>
      </c>
      <c r="H360" s="238">
        <v>2870</v>
      </c>
      <c r="I360" s="239">
        <v>2870</v>
      </c>
      <c r="J360" s="237">
        <v>2870</v>
      </c>
      <c r="K360" s="238">
        <v>2870</v>
      </c>
      <c r="L360" s="238">
        <v>2870</v>
      </c>
      <c r="M360" s="238">
        <v>2870</v>
      </c>
      <c r="N360" s="238">
        <v>2870</v>
      </c>
      <c r="O360" s="238">
        <v>2870</v>
      </c>
      <c r="P360" s="239">
        <v>2870</v>
      </c>
      <c r="Q360" s="237">
        <v>2870</v>
      </c>
      <c r="R360" s="238">
        <v>2870</v>
      </c>
      <c r="S360" s="238">
        <v>2870</v>
      </c>
      <c r="T360" s="238">
        <v>2870</v>
      </c>
      <c r="U360" s="238">
        <v>2870</v>
      </c>
      <c r="V360" s="238">
        <v>2870</v>
      </c>
      <c r="W360" s="239">
        <v>2870</v>
      </c>
      <c r="X360" s="440">
        <v>2870</v>
      </c>
      <c r="Y360" s="210"/>
      <c r="Z360" s="313"/>
      <c r="AA360" s="313"/>
    </row>
    <row r="361" spans="1:37" x14ac:dyDescent="0.2">
      <c r="A361" s="241" t="s">
        <v>6</v>
      </c>
      <c r="B361" s="832"/>
      <c r="C361" s="242">
        <v>3001</v>
      </c>
      <c r="D361" s="243">
        <v>2986</v>
      </c>
      <c r="E361" s="243">
        <v>2879</v>
      </c>
      <c r="F361" s="243">
        <v>3004</v>
      </c>
      <c r="G361" s="243">
        <v>2951</v>
      </c>
      <c r="H361" s="243">
        <v>2855</v>
      </c>
      <c r="I361" s="244">
        <v>3037</v>
      </c>
      <c r="J361" s="242">
        <v>2965</v>
      </c>
      <c r="K361" s="243">
        <v>2851</v>
      </c>
      <c r="L361" s="243">
        <v>2900</v>
      </c>
      <c r="M361" s="243">
        <v>2824</v>
      </c>
      <c r="N361" s="243">
        <v>2810</v>
      </c>
      <c r="O361" s="243">
        <v>2941</v>
      </c>
      <c r="P361" s="244">
        <v>3092</v>
      </c>
      <c r="Q361" s="242">
        <v>2943</v>
      </c>
      <c r="R361" s="243">
        <v>2941</v>
      </c>
      <c r="S361" s="243">
        <v>2900</v>
      </c>
      <c r="T361" s="243">
        <v>2701</v>
      </c>
      <c r="U361" s="243">
        <v>2758</v>
      </c>
      <c r="V361" s="243">
        <v>2907</v>
      </c>
      <c r="W361" s="244">
        <v>2943</v>
      </c>
      <c r="X361" s="390">
        <v>2921</v>
      </c>
      <c r="Y361" s="228"/>
    </row>
    <row r="362" spans="1:37" x14ac:dyDescent="0.2">
      <c r="A362" s="231" t="s">
        <v>7</v>
      </c>
      <c r="B362" s="829"/>
      <c r="C362" s="245">
        <v>83</v>
      </c>
      <c r="D362" s="246">
        <v>91.5</v>
      </c>
      <c r="E362" s="246">
        <v>87.2</v>
      </c>
      <c r="F362" s="246">
        <v>87.5</v>
      </c>
      <c r="G362" s="246">
        <v>78.7</v>
      </c>
      <c r="H362" s="246">
        <v>78.7</v>
      </c>
      <c r="I362" s="247">
        <v>83</v>
      </c>
      <c r="J362" s="245">
        <v>72.3</v>
      </c>
      <c r="K362" s="246">
        <v>70.2</v>
      </c>
      <c r="L362" s="246">
        <v>91.5</v>
      </c>
      <c r="M362" s="246">
        <v>93.8</v>
      </c>
      <c r="N362" s="246">
        <v>66</v>
      </c>
      <c r="O362" s="246">
        <v>74.5</v>
      </c>
      <c r="P362" s="247">
        <v>83</v>
      </c>
      <c r="Q362" s="245">
        <v>80.900000000000006</v>
      </c>
      <c r="R362" s="246">
        <v>88</v>
      </c>
      <c r="S362" s="246">
        <v>82</v>
      </c>
      <c r="T362" s="246">
        <v>80</v>
      </c>
      <c r="U362" s="246">
        <v>76.599999999999994</v>
      </c>
      <c r="V362" s="246">
        <v>87.2</v>
      </c>
      <c r="W362" s="247">
        <v>85.1</v>
      </c>
      <c r="X362" s="441">
        <v>0.77400000000000002</v>
      </c>
      <c r="Y362" s="210"/>
      <c r="Z362" s="210"/>
      <c r="AA362" s="210"/>
    </row>
    <row r="363" spans="1:37" ht="13.5" thickBot="1" x14ac:dyDescent="0.25">
      <c r="A363" s="256" t="s">
        <v>8</v>
      </c>
      <c r="B363" s="833"/>
      <c r="C363" s="249">
        <v>7.1999999999999995E-2</v>
      </c>
      <c r="D363" s="250">
        <v>7.0999999999999994E-2</v>
      </c>
      <c r="E363" s="250">
        <v>0.06</v>
      </c>
      <c r="F363" s="250">
        <v>6.2E-2</v>
      </c>
      <c r="G363" s="250">
        <v>7.5999999999999998E-2</v>
      </c>
      <c r="H363" s="250">
        <v>7.3999999999999996E-2</v>
      </c>
      <c r="I363" s="251">
        <v>7.4999999999999997E-2</v>
      </c>
      <c r="J363" s="249">
        <v>8.7999999999999995E-2</v>
      </c>
      <c r="K363" s="250">
        <v>8.5000000000000006E-2</v>
      </c>
      <c r="L363" s="250">
        <v>6.9000000000000006E-2</v>
      </c>
      <c r="M363" s="250">
        <v>6.5000000000000002E-2</v>
      </c>
      <c r="N363" s="250">
        <v>9.8000000000000004E-2</v>
      </c>
      <c r="O363" s="250">
        <v>8.5999999999999993E-2</v>
      </c>
      <c r="P363" s="251">
        <v>0.08</v>
      </c>
      <c r="Q363" s="249">
        <v>8.1000000000000003E-2</v>
      </c>
      <c r="R363" s="250">
        <v>7.0999999999999994E-2</v>
      </c>
      <c r="S363" s="250">
        <v>7.2999999999999995E-2</v>
      </c>
      <c r="T363" s="250">
        <v>8.1000000000000003E-2</v>
      </c>
      <c r="U363" s="250">
        <v>8.3000000000000004E-2</v>
      </c>
      <c r="V363" s="250">
        <v>6.9000000000000006E-2</v>
      </c>
      <c r="W363" s="251">
        <v>8.1000000000000003E-2</v>
      </c>
      <c r="X363" s="442">
        <v>8.1000000000000003E-2</v>
      </c>
      <c r="Y363" s="228"/>
    </row>
    <row r="364" spans="1:37" x14ac:dyDescent="0.2">
      <c r="A364" s="483" t="s">
        <v>1</v>
      </c>
      <c r="B364" s="834"/>
      <c r="C364" s="253">
        <f>C361/C360*100-100</f>
        <v>4.5644599303135749</v>
      </c>
      <c r="D364" s="254">
        <f t="shared" ref="D364:F364" si="150">D361/D360*100-100</f>
        <v>4.041811846689896</v>
      </c>
      <c r="E364" s="254">
        <f t="shared" si="150"/>
        <v>0.31358885017421301</v>
      </c>
      <c r="F364" s="254">
        <f t="shared" si="150"/>
        <v>4.6689895470383362</v>
      </c>
      <c r="G364" s="254">
        <f>G361/G360*100-100</f>
        <v>2.8222996515679455</v>
      </c>
      <c r="H364" s="254">
        <f t="shared" ref="H364:O364" si="151">H361/H360*100-100</f>
        <v>-0.52264808362369308</v>
      </c>
      <c r="I364" s="255">
        <f t="shared" si="151"/>
        <v>5.8188153310104553</v>
      </c>
      <c r="J364" s="253">
        <f t="shared" si="151"/>
        <v>3.3101045296167371</v>
      </c>
      <c r="K364" s="254">
        <f t="shared" si="151"/>
        <v>-0.66202090592334173</v>
      </c>
      <c r="L364" s="254">
        <f t="shared" si="151"/>
        <v>1.045296167247372</v>
      </c>
      <c r="M364" s="254">
        <f t="shared" si="151"/>
        <v>-1.602787456445995</v>
      </c>
      <c r="N364" s="254">
        <f t="shared" si="151"/>
        <v>-2.0905923344947723</v>
      </c>
      <c r="O364" s="254">
        <f t="shared" si="151"/>
        <v>2.473867595818831</v>
      </c>
      <c r="P364" s="255">
        <f>P361/P360*100-100</f>
        <v>7.7351916376306633</v>
      </c>
      <c r="Q364" s="253">
        <f t="shared" ref="Q364:X364" si="152">Q361/Q360*100-100</f>
        <v>2.543554006968634</v>
      </c>
      <c r="R364" s="254">
        <f t="shared" si="152"/>
        <v>2.473867595818831</v>
      </c>
      <c r="S364" s="254">
        <f t="shared" si="152"/>
        <v>1.045296167247372</v>
      </c>
      <c r="T364" s="254">
        <f t="shared" si="152"/>
        <v>-5.8885017421602726</v>
      </c>
      <c r="U364" s="254">
        <f t="shared" si="152"/>
        <v>-3.9024390243902474</v>
      </c>
      <c r="V364" s="254">
        <f t="shared" si="152"/>
        <v>1.2891986062717677</v>
      </c>
      <c r="W364" s="255">
        <f t="shared" si="152"/>
        <v>2.543554006968634</v>
      </c>
      <c r="X364" s="480">
        <f t="shared" si="152"/>
        <v>1.7770034843205451</v>
      </c>
      <c r="Y364" s="547"/>
      <c r="Z364" s="210"/>
      <c r="AA364" s="210"/>
    </row>
    <row r="365" spans="1:37" ht="13.5" thickBot="1" x14ac:dyDescent="0.25">
      <c r="A365" s="484" t="s">
        <v>27</v>
      </c>
      <c r="B365" s="484"/>
      <c r="C365" s="220">
        <f>C361-C357</f>
        <v>272</v>
      </c>
      <c r="D365" s="221">
        <f t="shared" ref="D365:X365" si="153">D361-D357</f>
        <v>257</v>
      </c>
      <c r="E365" s="221">
        <f t="shared" si="153"/>
        <v>150</v>
      </c>
      <c r="F365" s="221">
        <f t="shared" si="153"/>
        <v>275</v>
      </c>
      <c r="G365" s="221">
        <f t="shared" si="153"/>
        <v>222</v>
      </c>
      <c r="H365" s="221">
        <f t="shared" si="153"/>
        <v>126</v>
      </c>
      <c r="I365" s="226">
        <f t="shared" si="153"/>
        <v>308</v>
      </c>
      <c r="J365" s="220">
        <f t="shared" si="153"/>
        <v>236</v>
      </c>
      <c r="K365" s="221">
        <f t="shared" si="153"/>
        <v>122</v>
      </c>
      <c r="L365" s="221">
        <f t="shared" si="153"/>
        <v>171</v>
      </c>
      <c r="M365" s="221">
        <f t="shared" si="153"/>
        <v>95</v>
      </c>
      <c r="N365" s="221">
        <f t="shared" si="153"/>
        <v>81</v>
      </c>
      <c r="O365" s="221">
        <f t="shared" si="153"/>
        <v>212</v>
      </c>
      <c r="P365" s="226">
        <f t="shared" si="153"/>
        <v>363</v>
      </c>
      <c r="Q365" s="220">
        <f t="shared" si="153"/>
        <v>214</v>
      </c>
      <c r="R365" s="221">
        <f t="shared" si="153"/>
        <v>212</v>
      </c>
      <c r="S365" s="221">
        <f t="shared" si="153"/>
        <v>171</v>
      </c>
      <c r="T365" s="221">
        <f t="shared" si="153"/>
        <v>-28</v>
      </c>
      <c r="U365" s="221">
        <f t="shared" si="153"/>
        <v>29</v>
      </c>
      <c r="V365" s="221">
        <f t="shared" si="153"/>
        <v>178</v>
      </c>
      <c r="W365" s="226">
        <f t="shared" si="153"/>
        <v>214</v>
      </c>
      <c r="X365" s="370">
        <f t="shared" si="153"/>
        <v>192</v>
      </c>
      <c r="Y365" s="210"/>
    </row>
    <row r="366" spans="1:37" x14ac:dyDescent="0.2">
      <c r="A366" s="267" t="s">
        <v>51</v>
      </c>
      <c r="B366" s="835"/>
      <c r="C366" s="261">
        <v>626</v>
      </c>
      <c r="D366" s="262">
        <v>626</v>
      </c>
      <c r="E366" s="262">
        <v>626</v>
      </c>
      <c r="F366" s="262">
        <v>190</v>
      </c>
      <c r="G366" s="262">
        <v>626</v>
      </c>
      <c r="H366" s="262">
        <v>626</v>
      </c>
      <c r="I366" s="263">
        <v>628</v>
      </c>
      <c r="J366" s="261">
        <v>626</v>
      </c>
      <c r="K366" s="262">
        <v>626</v>
      </c>
      <c r="L366" s="262">
        <v>626</v>
      </c>
      <c r="M366" s="262">
        <v>190</v>
      </c>
      <c r="N366" s="262">
        <v>626</v>
      </c>
      <c r="O366" s="262">
        <v>626</v>
      </c>
      <c r="P366" s="263">
        <v>628</v>
      </c>
      <c r="Q366" s="261">
        <v>626</v>
      </c>
      <c r="R366" s="262">
        <v>626</v>
      </c>
      <c r="S366" s="262">
        <v>626</v>
      </c>
      <c r="T366" s="262">
        <v>190</v>
      </c>
      <c r="U366" s="262">
        <v>626</v>
      </c>
      <c r="V366" s="262">
        <v>628</v>
      </c>
      <c r="W366" s="263">
        <v>628</v>
      </c>
      <c r="X366" s="371">
        <f>SUM(C366:W366)</f>
        <v>11846</v>
      </c>
      <c r="Y366" s="200" t="s">
        <v>56</v>
      </c>
      <c r="Z366" s="265">
        <f>AA316-X366</f>
        <v>237</v>
      </c>
      <c r="AA366" s="266">
        <f>Z366/AA316</f>
        <v>1.9614334188529339E-2</v>
      </c>
    </row>
    <row r="367" spans="1:37" x14ac:dyDescent="0.2">
      <c r="A367" s="267" t="s">
        <v>28</v>
      </c>
      <c r="B367" s="835"/>
      <c r="C367" s="218">
        <v>121</v>
      </c>
      <c r="D367" s="269">
        <v>121.5</v>
      </c>
      <c r="E367" s="269">
        <v>122.5</v>
      </c>
      <c r="F367" s="269">
        <v>124</v>
      </c>
      <c r="G367" s="269">
        <v>125</v>
      </c>
      <c r="H367" s="269">
        <v>125</v>
      </c>
      <c r="I367" s="219">
        <v>122.5</v>
      </c>
      <c r="J367" s="218">
        <v>125</v>
      </c>
      <c r="K367" s="269">
        <v>125</v>
      </c>
      <c r="L367" s="269">
        <v>123</v>
      </c>
      <c r="M367" s="269">
        <v>123</v>
      </c>
      <c r="N367" s="269">
        <v>122.5</v>
      </c>
      <c r="O367" s="269">
        <v>120</v>
      </c>
      <c r="P367" s="219">
        <v>118.5</v>
      </c>
      <c r="Q367" s="218">
        <v>121</v>
      </c>
      <c r="R367" s="269">
        <v>122</v>
      </c>
      <c r="S367" s="269">
        <v>124.5</v>
      </c>
      <c r="T367" s="269">
        <v>123.5</v>
      </c>
      <c r="U367" s="269">
        <v>125.5</v>
      </c>
      <c r="V367" s="269">
        <v>125</v>
      </c>
      <c r="W367" s="219">
        <v>124</v>
      </c>
      <c r="X367" s="331"/>
      <c r="Y367" s="200" t="s">
        <v>57</v>
      </c>
      <c r="Z367" s="200">
        <v>118.5</v>
      </c>
    </row>
    <row r="368" spans="1:37" ht="13.5" thickBot="1" x14ac:dyDescent="0.25">
      <c r="A368" s="268" t="s">
        <v>26</v>
      </c>
      <c r="B368" s="836"/>
      <c r="C368" s="216">
        <f>(C367-C356)</f>
        <v>5</v>
      </c>
      <c r="D368" s="217">
        <f t="shared" ref="D368:W368" si="154">(D367-D356)</f>
        <v>4.5</v>
      </c>
      <c r="E368" s="217">
        <f t="shared" si="154"/>
        <v>4.5</v>
      </c>
      <c r="F368" s="217">
        <f t="shared" si="154"/>
        <v>4</v>
      </c>
      <c r="G368" s="217">
        <f t="shared" si="154"/>
        <v>4</v>
      </c>
      <c r="H368" s="217">
        <f t="shared" si="154"/>
        <v>5</v>
      </c>
      <c r="I368" s="322">
        <f t="shared" si="154"/>
        <v>4</v>
      </c>
      <c r="J368" s="216">
        <f t="shared" si="154"/>
        <v>4</v>
      </c>
      <c r="K368" s="217">
        <f t="shared" si="154"/>
        <v>4.5</v>
      </c>
      <c r="L368" s="217">
        <f t="shared" si="154"/>
        <v>4.5</v>
      </c>
      <c r="M368" s="217">
        <f t="shared" si="154"/>
        <v>4.5</v>
      </c>
      <c r="N368" s="217">
        <f t="shared" si="154"/>
        <v>5</v>
      </c>
      <c r="O368" s="217">
        <f t="shared" si="154"/>
        <v>5</v>
      </c>
      <c r="P368" s="322">
        <f t="shared" si="154"/>
        <v>4</v>
      </c>
      <c r="Q368" s="216">
        <f t="shared" si="154"/>
        <v>4</v>
      </c>
      <c r="R368" s="217">
        <f t="shared" si="154"/>
        <v>4</v>
      </c>
      <c r="S368" s="217">
        <f t="shared" si="154"/>
        <v>4</v>
      </c>
      <c r="T368" s="217">
        <f t="shared" si="154"/>
        <v>5</v>
      </c>
      <c r="U368" s="217">
        <f t="shared" si="154"/>
        <v>4.5</v>
      </c>
      <c r="V368" s="217">
        <f t="shared" si="154"/>
        <v>4</v>
      </c>
      <c r="W368" s="322">
        <f t="shared" si="154"/>
        <v>4.5</v>
      </c>
      <c r="X368" s="333"/>
      <c r="Y368" s="200" t="s">
        <v>26</v>
      </c>
      <c r="Z368" s="200">
        <f>Z367-AC317</f>
        <v>4.7199999999999989</v>
      </c>
    </row>
    <row r="370" spans="1:27" ht="13.5" thickBot="1" x14ac:dyDescent="0.25"/>
    <row r="371" spans="1:27" ht="13.5" thickBot="1" x14ac:dyDescent="0.25">
      <c r="A371" s="230" t="s">
        <v>237</v>
      </c>
      <c r="B371" s="230"/>
      <c r="C371" s="1029" t="s">
        <v>53</v>
      </c>
      <c r="D371" s="1030"/>
      <c r="E371" s="1030"/>
      <c r="F371" s="1030"/>
      <c r="G371" s="1030"/>
      <c r="H371" s="1030"/>
      <c r="I371" s="1031"/>
      <c r="J371" s="1029" t="s">
        <v>114</v>
      </c>
      <c r="K371" s="1030"/>
      <c r="L371" s="1030"/>
      <c r="M371" s="1030"/>
      <c r="N371" s="1030"/>
      <c r="O371" s="1030"/>
      <c r="P371" s="1031"/>
      <c r="Q371" s="1029" t="s">
        <v>63</v>
      </c>
      <c r="R371" s="1030"/>
      <c r="S371" s="1030"/>
      <c r="T371" s="1030"/>
      <c r="U371" s="1030"/>
      <c r="V371" s="1030"/>
      <c r="W371" s="1031"/>
      <c r="X371" s="1028" t="s">
        <v>55</v>
      </c>
      <c r="Y371" s="200">
        <v>895</v>
      </c>
    </row>
    <row r="372" spans="1:27" x14ac:dyDescent="0.2">
      <c r="A372" s="231" t="s">
        <v>54</v>
      </c>
      <c r="B372" s="830"/>
      <c r="C372" s="334">
        <v>1</v>
      </c>
      <c r="D372" s="232">
        <v>2</v>
      </c>
      <c r="E372" s="232">
        <v>3</v>
      </c>
      <c r="F372" s="232">
        <v>4</v>
      </c>
      <c r="G372" s="232">
        <v>5</v>
      </c>
      <c r="H372" s="232">
        <v>6</v>
      </c>
      <c r="I372" s="561">
        <v>7</v>
      </c>
      <c r="J372" s="334">
        <v>1</v>
      </c>
      <c r="K372" s="232">
        <v>2</v>
      </c>
      <c r="L372" s="232">
        <v>3</v>
      </c>
      <c r="M372" s="232">
        <v>4</v>
      </c>
      <c r="N372" s="232">
        <v>5</v>
      </c>
      <c r="O372" s="232">
        <v>6</v>
      </c>
      <c r="P372" s="561">
        <v>7</v>
      </c>
      <c r="Q372" s="334">
        <v>1</v>
      </c>
      <c r="R372" s="232">
        <v>2</v>
      </c>
      <c r="S372" s="232">
        <v>3</v>
      </c>
      <c r="T372" s="232">
        <v>4</v>
      </c>
      <c r="U372" s="232">
        <v>5</v>
      </c>
      <c r="V372" s="232">
        <v>6</v>
      </c>
      <c r="W372" s="561">
        <v>7</v>
      </c>
      <c r="X372" s="971"/>
    </row>
    <row r="373" spans="1:27" x14ac:dyDescent="0.2">
      <c r="A373" s="236" t="s">
        <v>3</v>
      </c>
      <c r="B373" s="831"/>
      <c r="C373" s="237">
        <v>3060</v>
      </c>
      <c r="D373" s="238">
        <v>3060</v>
      </c>
      <c r="E373" s="238">
        <v>3060</v>
      </c>
      <c r="F373" s="238">
        <v>3060</v>
      </c>
      <c r="G373" s="238">
        <v>3060</v>
      </c>
      <c r="H373" s="238">
        <v>3060</v>
      </c>
      <c r="I373" s="239">
        <v>3060</v>
      </c>
      <c r="J373" s="237">
        <v>3060</v>
      </c>
      <c r="K373" s="238">
        <v>3060</v>
      </c>
      <c r="L373" s="238">
        <v>3060</v>
      </c>
      <c r="M373" s="238">
        <v>3060</v>
      </c>
      <c r="N373" s="238">
        <v>3060</v>
      </c>
      <c r="O373" s="238">
        <v>3060</v>
      </c>
      <c r="P373" s="239">
        <v>3060</v>
      </c>
      <c r="Q373" s="237">
        <v>3060</v>
      </c>
      <c r="R373" s="238">
        <v>3060</v>
      </c>
      <c r="S373" s="238">
        <v>3060</v>
      </c>
      <c r="T373" s="238">
        <v>3060</v>
      </c>
      <c r="U373" s="238">
        <v>3060</v>
      </c>
      <c r="V373" s="238">
        <v>3060</v>
      </c>
      <c r="W373" s="239">
        <v>3060</v>
      </c>
      <c r="X373" s="440">
        <v>3060</v>
      </c>
      <c r="Y373" s="210"/>
      <c r="Z373" s="313"/>
      <c r="AA373" s="313"/>
    </row>
    <row r="374" spans="1:27" x14ac:dyDescent="0.2">
      <c r="A374" s="241" t="s">
        <v>6</v>
      </c>
      <c r="B374" s="832"/>
      <c r="C374" s="242">
        <v>3142</v>
      </c>
      <c r="D374" s="243">
        <v>3087</v>
      </c>
      <c r="E374" s="243">
        <v>3060</v>
      </c>
      <c r="F374" s="243">
        <v>3171</v>
      </c>
      <c r="G374" s="243">
        <v>3111</v>
      </c>
      <c r="H374" s="243">
        <v>3056</v>
      </c>
      <c r="I374" s="244">
        <v>3162</v>
      </c>
      <c r="J374" s="242">
        <v>3091</v>
      </c>
      <c r="K374" s="243">
        <v>3071</v>
      </c>
      <c r="L374" s="243">
        <v>3210</v>
      </c>
      <c r="M374" s="243">
        <v>3028</v>
      </c>
      <c r="N374" s="243">
        <v>3102</v>
      </c>
      <c r="O374" s="243">
        <v>3073</v>
      </c>
      <c r="P374" s="244">
        <v>3157</v>
      </c>
      <c r="Q374" s="242">
        <v>3102</v>
      </c>
      <c r="R374" s="243">
        <v>3150</v>
      </c>
      <c r="S374" s="243">
        <v>3065</v>
      </c>
      <c r="T374" s="243">
        <v>2927</v>
      </c>
      <c r="U374" s="243">
        <v>3026</v>
      </c>
      <c r="V374" s="243">
        <v>3096</v>
      </c>
      <c r="W374" s="244">
        <v>3049</v>
      </c>
      <c r="X374" s="390">
        <v>3097</v>
      </c>
      <c r="Y374" s="228"/>
    </row>
    <row r="375" spans="1:27" x14ac:dyDescent="0.2">
      <c r="A375" s="231" t="s">
        <v>7</v>
      </c>
      <c r="B375" s="829"/>
      <c r="C375" s="245">
        <v>76.599999999999994</v>
      </c>
      <c r="D375" s="246">
        <v>78.7</v>
      </c>
      <c r="E375" s="246">
        <v>93.6</v>
      </c>
      <c r="F375" s="246">
        <v>80</v>
      </c>
      <c r="G375" s="246">
        <v>70.2</v>
      </c>
      <c r="H375" s="246">
        <v>72.5</v>
      </c>
      <c r="I375" s="247">
        <v>85.1</v>
      </c>
      <c r="J375" s="245">
        <v>78.7</v>
      </c>
      <c r="K375" s="246">
        <v>63.8</v>
      </c>
      <c r="L375" s="246">
        <v>85.1</v>
      </c>
      <c r="M375" s="246">
        <v>80</v>
      </c>
      <c r="N375" s="246">
        <v>78.7</v>
      </c>
      <c r="O375" s="246">
        <v>72.3</v>
      </c>
      <c r="P375" s="247">
        <v>74.5</v>
      </c>
      <c r="Q375" s="245">
        <v>74.5</v>
      </c>
      <c r="R375" s="246">
        <v>85.1</v>
      </c>
      <c r="S375" s="246">
        <v>74.5</v>
      </c>
      <c r="T375" s="246">
        <v>73.3</v>
      </c>
      <c r="U375" s="246">
        <v>74.5</v>
      </c>
      <c r="V375" s="246">
        <v>85.1</v>
      </c>
      <c r="W375" s="247">
        <v>85.1</v>
      </c>
      <c r="X375" s="441">
        <v>0.77900000000000003</v>
      </c>
      <c r="Y375" s="210"/>
      <c r="Z375" s="210"/>
      <c r="AA375" s="210"/>
    </row>
    <row r="376" spans="1:27" ht="13.5" thickBot="1" x14ac:dyDescent="0.25">
      <c r="A376" s="256" t="s">
        <v>8</v>
      </c>
      <c r="B376" s="833"/>
      <c r="C376" s="249">
        <v>0.09</v>
      </c>
      <c r="D376" s="250">
        <v>7.4999999999999997E-2</v>
      </c>
      <c r="E376" s="250">
        <v>6.0999999999999999E-2</v>
      </c>
      <c r="F376" s="250">
        <v>7.5999999999999998E-2</v>
      </c>
      <c r="G376" s="250">
        <v>9.0999999999999998E-2</v>
      </c>
      <c r="H376" s="250">
        <v>8.7999999999999995E-2</v>
      </c>
      <c r="I376" s="251">
        <v>0.06</v>
      </c>
      <c r="J376" s="249">
        <v>8.4000000000000005E-2</v>
      </c>
      <c r="K376" s="250">
        <v>9.6000000000000002E-2</v>
      </c>
      <c r="L376" s="250">
        <v>7.2999999999999995E-2</v>
      </c>
      <c r="M376" s="250">
        <v>7.4999999999999997E-2</v>
      </c>
      <c r="N376" s="250">
        <v>7.5999999999999998E-2</v>
      </c>
      <c r="O376" s="250">
        <v>8.5999999999999993E-2</v>
      </c>
      <c r="P376" s="251">
        <v>9.4E-2</v>
      </c>
      <c r="Q376" s="249">
        <v>9.4E-2</v>
      </c>
      <c r="R376" s="250">
        <v>6.6000000000000003E-2</v>
      </c>
      <c r="S376" s="250">
        <v>9.9000000000000005E-2</v>
      </c>
      <c r="T376" s="250">
        <v>8.5999999999999993E-2</v>
      </c>
      <c r="U376" s="250">
        <v>8.6999999999999994E-2</v>
      </c>
      <c r="V376" s="250">
        <v>7.0999999999999994E-2</v>
      </c>
      <c r="W376" s="251">
        <v>8.6999999999999994E-2</v>
      </c>
      <c r="X376" s="442">
        <v>8.3000000000000004E-2</v>
      </c>
      <c r="Y376" s="228"/>
    </row>
    <row r="377" spans="1:27" x14ac:dyDescent="0.2">
      <c r="A377" s="483" t="s">
        <v>1</v>
      </c>
      <c r="B377" s="834"/>
      <c r="C377" s="253">
        <f>C374/C373*100-100</f>
        <v>2.6797385620915009</v>
      </c>
      <c r="D377" s="254">
        <f t="shared" ref="D377:F377" si="155">D374/D373*100-100</f>
        <v>0.8823529411764639</v>
      </c>
      <c r="E377" s="254">
        <f t="shared" si="155"/>
        <v>0</v>
      </c>
      <c r="F377" s="254">
        <f t="shared" si="155"/>
        <v>3.6274509803921688</v>
      </c>
      <c r="G377" s="254">
        <f>G374/G373*100-100</f>
        <v>1.6666666666666572</v>
      </c>
      <c r="H377" s="254">
        <f t="shared" ref="H377:O377" si="156">H374/H373*100-100</f>
        <v>-0.13071895424836555</v>
      </c>
      <c r="I377" s="255">
        <f t="shared" si="156"/>
        <v>3.3333333333333428</v>
      </c>
      <c r="J377" s="253">
        <f t="shared" si="156"/>
        <v>1.0130718954248294</v>
      </c>
      <c r="K377" s="254">
        <f t="shared" si="156"/>
        <v>0.35947712418300171</v>
      </c>
      <c r="L377" s="254">
        <f t="shared" si="156"/>
        <v>4.9019607843137294</v>
      </c>
      <c r="M377" s="254">
        <f t="shared" si="156"/>
        <v>-1.0457516339869244</v>
      </c>
      <c r="N377" s="254">
        <f t="shared" si="156"/>
        <v>1.3725490196078454</v>
      </c>
      <c r="O377" s="254">
        <f t="shared" si="156"/>
        <v>0.42483660130719159</v>
      </c>
      <c r="P377" s="255">
        <f>P374/P373*100-100</f>
        <v>3.1699346405228823</v>
      </c>
      <c r="Q377" s="253">
        <f t="shared" ref="Q377:X377" si="157">Q374/Q373*100-100</f>
        <v>1.3725490196078454</v>
      </c>
      <c r="R377" s="254">
        <f t="shared" si="157"/>
        <v>2.941176470588232</v>
      </c>
      <c r="S377" s="254">
        <f t="shared" si="157"/>
        <v>0.16339869281046049</v>
      </c>
      <c r="T377" s="254">
        <f t="shared" si="157"/>
        <v>-4.3464052287581723</v>
      </c>
      <c r="U377" s="254">
        <f t="shared" si="157"/>
        <v>-1.1111111111111143</v>
      </c>
      <c r="V377" s="254">
        <f t="shared" si="157"/>
        <v>1.1764705882352899</v>
      </c>
      <c r="W377" s="255">
        <f t="shared" si="157"/>
        <v>-0.35947712418300171</v>
      </c>
      <c r="X377" s="480">
        <f t="shared" si="157"/>
        <v>1.2091503267973849</v>
      </c>
      <c r="Y377" s="547"/>
      <c r="Z377" s="210"/>
      <c r="AA377" s="210"/>
    </row>
    <row r="378" spans="1:27" ht="13.5" thickBot="1" x14ac:dyDescent="0.25">
      <c r="A378" s="484" t="s">
        <v>27</v>
      </c>
      <c r="B378" s="484"/>
      <c r="C378" s="220">
        <f>C374-C361</f>
        <v>141</v>
      </c>
      <c r="D378" s="221">
        <f t="shared" ref="D378:W378" si="158">D374-D361</f>
        <v>101</v>
      </c>
      <c r="E378" s="221">
        <f t="shared" si="158"/>
        <v>181</v>
      </c>
      <c r="F378" s="221">
        <f t="shared" si="158"/>
        <v>167</v>
      </c>
      <c r="G378" s="221">
        <f t="shared" si="158"/>
        <v>160</v>
      </c>
      <c r="H378" s="221">
        <f t="shared" si="158"/>
        <v>201</v>
      </c>
      <c r="I378" s="226">
        <f t="shared" si="158"/>
        <v>125</v>
      </c>
      <c r="J378" s="220">
        <f t="shared" si="158"/>
        <v>126</v>
      </c>
      <c r="K378" s="221">
        <f t="shared" si="158"/>
        <v>220</v>
      </c>
      <c r="L378" s="221">
        <f t="shared" si="158"/>
        <v>310</v>
      </c>
      <c r="M378" s="221">
        <f t="shared" si="158"/>
        <v>204</v>
      </c>
      <c r="N378" s="221">
        <f t="shared" si="158"/>
        <v>292</v>
      </c>
      <c r="O378" s="221">
        <f t="shared" si="158"/>
        <v>132</v>
      </c>
      <c r="P378" s="226">
        <f t="shared" si="158"/>
        <v>65</v>
      </c>
      <c r="Q378" s="220">
        <f t="shared" si="158"/>
        <v>159</v>
      </c>
      <c r="R378" s="221">
        <f t="shared" si="158"/>
        <v>209</v>
      </c>
      <c r="S378" s="221">
        <f t="shared" si="158"/>
        <v>165</v>
      </c>
      <c r="T378" s="221">
        <f t="shared" si="158"/>
        <v>226</v>
      </c>
      <c r="U378" s="221">
        <f t="shared" si="158"/>
        <v>268</v>
      </c>
      <c r="V378" s="221">
        <f t="shared" si="158"/>
        <v>189</v>
      </c>
      <c r="W378" s="226">
        <f t="shared" si="158"/>
        <v>106</v>
      </c>
      <c r="X378" s="370">
        <f>X374-X361</f>
        <v>176</v>
      </c>
      <c r="Y378" s="210"/>
    </row>
    <row r="379" spans="1:27" x14ac:dyDescent="0.2">
      <c r="A379" s="267" t="s">
        <v>51</v>
      </c>
      <c r="B379" s="835"/>
      <c r="C379" s="261">
        <v>625</v>
      </c>
      <c r="D379" s="262">
        <v>626</v>
      </c>
      <c r="E379" s="262">
        <v>626</v>
      </c>
      <c r="F379" s="262">
        <v>190</v>
      </c>
      <c r="G379" s="262">
        <v>625</v>
      </c>
      <c r="H379" s="262">
        <v>625</v>
      </c>
      <c r="I379" s="263">
        <v>628</v>
      </c>
      <c r="J379" s="261">
        <v>624</v>
      </c>
      <c r="K379" s="262">
        <v>626</v>
      </c>
      <c r="L379" s="262">
        <v>625</v>
      </c>
      <c r="M379" s="262">
        <v>189</v>
      </c>
      <c r="N379" s="262">
        <v>626</v>
      </c>
      <c r="O379" s="262">
        <v>625</v>
      </c>
      <c r="P379" s="263">
        <v>627</v>
      </c>
      <c r="Q379" s="261">
        <v>626</v>
      </c>
      <c r="R379" s="262">
        <v>625</v>
      </c>
      <c r="S379" s="262">
        <v>625</v>
      </c>
      <c r="T379" s="262">
        <v>189</v>
      </c>
      <c r="U379" s="262">
        <v>626</v>
      </c>
      <c r="V379" s="262">
        <v>628</v>
      </c>
      <c r="W379" s="263">
        <v>628</v>
      </c>
      <c r="X379" s="371">
        <f>SUM(C379:W379)</f>
        <v>11834</v>
      </c>
      <c r="Y379" s="200" t="s">
        <v>56</v>
      </c>
      <c r="Z379" s="265">
        <f>X366-X379</f>
        <v>12</v>
      </c>
      <c r="AA379" s="266">
        <f>Z379/X379</f>
        <v>1.014027378739226E-3</v>
      </c>
    </row>
    <row r="380" spans="1:27" x14ac:dyDescent="0.2">
      <c r="A380" s="267" t="s">
        <v>28</v>
      </c>
      <c r="B380" s="835"/>
      <c r="C380" s="218">
        <v>125</v>
      </c>
      <c r="D380" s="269">
        <v>125.5</v>
      </c>
      <c r="E380" s="269">
        <v>125.5</v>
      </c>
      <c r="F380" s="269">
        <v>127</v>
      </c>
      <c r="G380" s="269">
        <v>128</v>
      </c>
      <c r="H380" s="269">
        <v>128</v>
      </c>
      <c r="I380" s="219">
        <v>125.5</v>
      </c>
      <c r="J380" s="218">
        <v>128</v>
      </c>
      <c r="K380" s="269">
        <v>128</v>
      </c>
      <c r="L380" s="269">
        <v>126</v>
      </c>
      <c r="M380" s="269">
        <v>126.5</v>
      </c>
      <c r="N380" s="269">
        <v>126</v>
      </c>
      <c r="O380" s="269">
        <v>124</v>
      </c>
      <c r="P380" s="219">
        <v>122.5</v>
      </c>
      <c r="Q380" s="218">
        <v>125</v>
      </c>
      <c r="R380" s="269">
        <v>126</v>
      </c>
      <c r="S380" s="269">
        <v>128</v>
      </c>
      <c r="T380" s="269">
        <v>128</v>
      </c>
      <c r="U380" s="269">
        <v>128.5</v>
      </c>
      <c r="V380" s="269">
        <v>128</v>
      </c>
      <c r="W380" s="219">
        <v>128</v>
      </c>
      <c r="X380" s="331"/>
      <c r="Y380" s="200" t="s">
        <v>57</v>
      </c>
      <c r="Z380" s="200">
        <v>123.12</v>
      </c>
    </row>
    <row r="381" spans="1:27" ht="13.5" thickBot="1" x14ac:dyDescent="0.25">
      <c r="A381" s="268" t="s">
        <v>26</v>
      </c>
      <c r="B381" s="836"/>
      <c r="C381" s="216">
        <f>(C380-C367)</f>
        <v>4</v>
      </c>
      <c r="D381" s="217">
        <f t="shared" ref="D381:W381" si="159">(D380-D367)</f>
        <v>4</v>
      </c>
      <c r="E381" s="217">
        <f t="shared" si="159"/>
        <v>3</v>
      </c>
      <c r="F381" s="217">
        <f t="shared" si="159"/>
        <v>3</v>
      </c>
      <c r="G381" s="217">
        <f t="shared" si="159"/>
        <v>3</v>
      </c>
      <c r="H381" s="217">
        <f t="shared" si="159"/>
        <v>3</v>
      </c>
      <c r="I381" s="322">
        <f t="shared" si="159"/>
        <v>3</v>
      </c>
      <c r="J381" s="216">
        <f t="shared" si="159"/>
        <v>3</v>
      </c>
      <c r="K381" s="217">
        <f t="shared" si="159"/>
        <v>3</v>
      </c>
      <c r="L381" s="217">
        <f t="shared" si="159"/>
        <v>3</v>
      </c>
      <c r="M381" s="217">
        <f t="shared" si="159"/>
        <v>3.5</v>
      </c>
      <c r="N381" s="217">
        <f t="shared" si="159"/>
        <v>3.5</v>
      </c>
      <c r="O381" s="217">
        <f t="shared" si="159"/>
        <v>4</v>
      </c>
      <c r="P381" s="322">
        <f t="shared" si="159"/>
        <v>4</v>
      </c>
      <c r="Q381" s="216">
        <f t="shared" si="159"/>
        <v>4</v>
      </c>
      <c r="R381" s="217">
        <f t="shared" si="159"/>
        <v>4</v>
      </c>
      <c r="S381" s="217">
        <f t="shared" si="159"/>
        <v>3.5</v>
      </c>
      <c r="T381" s="217">
        <f t="shared" si="159"/>
        <v>4.5</v>
      </c>
      <c r="U381" s="217">
        <f t="shared" si="159"/>
        <v>3</v>
      </c>
      <c r="V381" s="217">
        <f t="shared" si="159"/>
        <v>3</v>
      </c>
      <c r="W381" s="322">
        <f t="shared" si="159"/>
        <v>4</v>
      </c>
      <c r="X381" s="333"/>
      <c r="Y381" s="200" t="s">
        <v>26</v>
      </c>
      <c r="Z381" s="200">
        <f>Z380-Z367</f>
        <v>4.6200000000000045</v>
      </c>
    </row>
    <row r="383" spans="1:27" ht="13.5" thickBot="1" x14ac:dyDescent="0.25">
      <c r="A383" s="200" t="s">
        <v>239</v>
      </c>
      <c r="C383" s="215">
        <v>0.68</v>
      </c>
      <c r="D383" s="215">
        <v>1.6</v>
      </c>
      <c r="E383" s="215">
        <v>1.44</v>
      </c>
      <c r="F383" s="215">
        <v>4.2300000000000004</v>
      </c>
      <c r="G383" s="215">
        <v>1.93</v>
      </c>
      <c r="H383" s="215">
        <v>1.76</v>
      </c>
      <c r="I383" s="215">
        <v>0.48</v>
      </c>
      <c r="J383" s="215">
        <v>4.33</v>
      </c>
      <c r="K383" s="215">
        <v>1.28</v>
      </c>
      <c r="L383" s="215">
        <v>2.88</v>
      </c>
      <c r="M383" s="215">
        <v>3.21</v>
      </c>
      <c r="N383" s="215">
        <v>1.92</v>
      </c>
      <c r="O383" s="215">
        <v>1.1200000000000001</v>
      </c>
      <c r="P383" s="215">
        <v>1.28</v>
      </c>
      <c r="Q383" s="215">
        <v>0.16</v>
      </c>
      <c r="R383" s="215">
        <v>0.48</v>
      </c>
      <c r="S383" s="215">
        <v>0.8</v>
      </c>
      <c r="T383" s="215">
        <v>0</v>
      </c>
      <c r="U383" s="215">
        <v>1.76</v>
      </c>
      <c r="V383" s="215">
        <v>1.44</v>
      </c>
      <c r="W383" s="215">
        <v>0.96</v>
      </c>
    </row>
    <row r="384" spans="1:27" ht="13.5" thickBot="1" x14ac:dyDescent="0.25">
      <c r="A384" s="230" t="s">
        <v>238</v>
      </c>
      <c r="B384" s="230"/>
      <c r="C384" s="1029" t="s">
        <v>53</v>
      </c>
      <c r="D384" s="1030"/>
      <c r="E384" s="1030"/>
      <c r="F384" s="1030"/>
      <c r="G384" s="1030"/>
      <c r="H384" s="1030"/>
      <c r="I384" s="1031"/>
      <c r="J384" s="1029" t="s">
        <v>114</v>
      </c>
      <c r="K384" s="1030"/>
      <c r="L384" s="1030"/>
      <c r="M384" s="1030"/>
      <c r="N384" s="1030"/>
      <c r="O384" s="1030"/>
      <c r="P384" s="1031"/>
      <c r="Q384" s="1029" t="s">
        <v>63</v>
      </c>
      <c r="R384" s="1030"/>
      <c r="S384" s="1030"/>
      <c r="T384" s="1030"/>
      <c r="U384" s="1030"/>
      <c r="V384" s="1030"/>
      <c r="W384" s="1031"/>
      <c r="X384" s="1028" t="s">
        <v>55</v>
      </c>
      <c r="Y384" s="200">
        <v>892</v>
      </c>
    </row>
    <row r="385" spans="1:27" x14ac:dyDescent="0.2">
      <c r="A385" s="231" t="s">
        <v>54</v>
      </c>
      <c r="B385" s="830"/>
      <c r="C385" s="334">
        <v>1</v>
      </c>
      <c r="D385" s="232">
        <v>2</v>
      </c>
      <c r="E385" s="232">
        <v>3</v>
      </c>
      <c r="F385" s="232">
        <v>4</v>
      </c>
      <c r="G385" s="232">
        <v>5</v>
      </c>
      <c r="H385" s="232">
        <v>6</v>
      </c>
      <c r="I385" s="561">
        <v>7</v>
      </c>
      <c r="J385" s="334">
        <v>1</v>
      </c>
      <c r="K385" s="232">
        <v>2</v>
      </c>
      <c r="L385" s="232">
        <v>3</v>
      </c>
      <c r="M385" s="232">
        <v>4</v>
      </c>
      <c r="N385" s="232">
        <v>5</v>
      </c>
      <c r="O385" s="232">
        <v>6</v>
      </c>
      <c r="P385" s="561">
        <v>7</v>
      </c>
      <c r="Q385" s="334">
        <v>1</v>
      </c>
      <c r="R385" s="232">
        <v>2</v>
      </c>
      <c r="S385" s="232">
        <v>3</v>
      </c>
      <c r="T385" s="232">
        <v>4</v>
      </c>
      <c r="U385" s="232">
        <v>5</v>
      </c>
      <c r="V385" s="232">
        <v>6</v>
      </c>
      <c r="W385" s="561">
        <v>7</v>
      </c>
      <c r="X385" s="971"/>
    </row>
    <row r="386" spans="1:27" x14ac:dyDescent="0.2">
      <c r="A386" s="236" t="s">
        <v>3</v>
      </c>
      <c r="B386" s="831"/>
      <c r="C386" s="237">
        <v>3250</v>
      </c>
      <c r="D386" s="238">
        <v>3250</v>
      </c>
      <c r="E386" s="238">
        <v>3250</v>
      </c>
      <c r="F386" s="238">
        <v>3250</v>
      </c>
      <c r="G386" s="238">
        <v>3250</v>
      </c>
      <c r="H386" s="238">
        <v>3250</v>
      </c>
      <c r="I386" s="239">
        <v>3250</v>
      </c>
      <c r="J386" s="237">
        <v>3250</v>
      </c>
      <c r="K386" s="238">
        <v>3250</v>
      </c>
      <c r="L386" s="238">
        <v>3250</v>
      </c>
      <c r="M386" s="238">
        <v>3250</v>
      </c>
      <c r="N386" s="238">
        <v>3250</v>
      </c>
      <c r="O386" s="238">
        <v>3250</v>
      </c>
      <c r="P386" s="239">
        <v>3250</v>
      </c>
      <c r="Q386" s="237">
        <v>3250</v>
      </c>
      <c r="R386" s="238">
        <v>3250</v>
      </c>
      <c r="S386" s="238">
        <v>3250</v>
      </c>
      <c r="T386" s="238">
        <v>3250</v>
      </c>
      <c r="U386" s="238">
        <v>3250</v>
      </c>
      <c r="V386" s="238">
        <v>3250</v>
      </c>
      <c r="W386" s="239">
        <v>3250</v>
      </c>
      <c r="X386" s="440">
        <v>3250</v>
      </c>
      <c r="Y386" s="210"/>
      <c r="Z386" s="313"/>
      <c r="AA386" s="313"/>
    </row>
    <row r="387" spans="1:27" x14ac:dyDescent="0.2">
      <c r="A387" s="241" t="s">
        <v>6</v>
      </c>
      <c r="B387" s="832"/>
      <c r="C387" s="242">
        <v>3343</v>
      </c>
      <c r="D387" s="243">
        <v>3360</v>
      </c>
      <c r="E387" s="243">
        <v>3288</v>
      </c>
      <c r="F387" s="243">
        <v>3347</v>
      </c>
      <c r="G387" s="243">
        <v>3289</v>
      </c>
      <c r="H387" s="243">
        <v>3254</v>
      </c>
      <c r="I387" s="244">
        <v>3288</v>
      </c>
      <c r="J387" s="242">
        <v>3397</v>
      </c>
      <c r="K387" s="243">
        <v>3253</v>
      </c>
      <c r="L387" s="243">
        <v>3415</v>
      </c>
      <c r="M387" s="243">
        <v>3171</v>
      </c>
      <c r="N387" s="243">
        <v>3275</v>
      </c>
      <c r="O387" s="243">
        <v>3297</v>
      </c>
      <c r="P387" s="244">
        <v>3295</v>
      </c>
      <c r="Q387" s="242">
        <v>3366</v>
      </c>
      <c r="R387" s="243">
        <v>3386</v>
      </c>
      <c r="S387" s="243">
        <v>3279</v>
      </c>
      <c r="T387" s="243">
        <v>3216</v>
      </c>
      <c r="U387" s="243">
        <v>3242</v>
      </c>
      <c r="V387" s="243">
        <v>3389</v>
      </c>
      <c r="W387" s="244">
        <v>3375</v>
      </c>
      <c r="X387" s="390">
        <v>3318</v>
      </c>
      <c r="Y387" s="228"/>
    </row>
    <row r="388" spans="1:27" x14ac:dyDescent="0.2">
      <c r="A388" s="231" t="s">
        <v>7</v>
      </c>
      <c r="B388" s="829"/>
      <c r="C388" s="245">
        <v>80.900000000000006</v>
      </c>
      <c r="D388" s="246">
        <v>78.7</v>
      </c>
      <c r="E388" s="246">
        <v>80.900000000000006</v>
      </c>
      <c r="F388" s="246">
        <v>86.7</v>
      </c>
      <c r="G388" s="246">
        <v>76.599999999999994</v>
      </c>
      <c r="H388" s="246">
        <v>87.2</v>
      </c>
      <c r="I388" s="247">
        <v>83</v>
      </c>
      <c r="J388" s="245">
        <v>80.900000000000006</v>
      </c>
      <c r="K388" s="246">
        <v>72.3</v>
      </c>
      <c r="L388" s="246">
        <v>89.4</v>
      </c>
      <c r="M388" s="246">
        <v>81.2</v>
      </c>
      <c r="N388" s="246">
        <v>76.599999999999994</v>
      </c>
      <c r="O388" s="246">
        <v>87.2</v>
      </c>
      <c r="P388" s="247">
        <v>74.5</v>
      </c>
      <c r="Q388" s="245">
        <v>63.8</v>
      </c>
      <c r="R388" s="246">
        <v>83</v>
      </c>
      <c r="S388" s="246">
        <v>76.599999999999994</v>
      </c>
      <c r="T388" s="246">
        <v>80</v>
      </c>
      <c r="U388" s="246">
        <v>74.5</v>
      </c>
      <c r="V388" s="246">
        <v>80.900000000000006</v>
      </c>
      <c r="W388" s="247">
        <v>83</v>
      </c>
      <c r="X388" s="441">
        <v>0.77500000000000002</v>
      </c>
      <c r="Y388" s="210"/>
      <c r="Z388" s="210"/>
      <c r="AA388" s="210"/>
    </row>
    <row r="389" spans="1:27" ht="13.5" thickBot="1" x14ac:dyDescent="0.25">
      <c r="A389" s="256" t="s">
        <v>8</v>
      </c>
      <c r="B389" s="833"/>
      <c r="C389" s="249">
        <v>8.5999999999999993E-2</v>
      </c>
      <c r="D389" s="250">
        <v>7.9000000000000001E-2</v>
      </c>
      <c r="E389" s="250">
        <v>7.9000000000000001E-2</v>
      </c>
      <c r="F389" s="250">
        <v>7.2999999999999995E-2</v>
      </c>
      <c r="G389" s="250">
        <v>7.6999999999999999E-2</v>
      </c>
      <c r="H389" s="250">
        <v>7.3999999999999996E-2</v>
      </c>
      <c r="I389" s="251">
        <v>0.08</v>
      </c>
      <c r="J389" s="249">
        <v>0.08</v>
      </c>
      <c r="K389" s="250">
        <v>9.0999999999999998E-2</v>
      </c>
      <c r="L389" s="250">
        <v>6.7000000000000004E-2</v>
      </c>
      <c r="M389" s="250">
        <v>6.5000000000000002E-2</v>
      </c>
      <c r="N389" s="250">
        <v>8.1000000000000003E-2</v>
      </c>
      <c r="O389" s="250">
        <v>7.0999999999999994E-2</v>
      </c>
      <c r="P389" s="251">
        <v>8.3000000000000004E-2</v>
      </c>
      <c r="Q389" s="249">
        <v>0.10299999999999999</v>
      </c>
      <c r="R389" s="250">
        <v>6.7000000000000004E-2</v>
      </c>
      <c r="S389" s="250">
        <v>8.1000000000000003E-2</v>
      </c>
      <c r="T389" s="250">
        <v>8.7999999999999995E-2</v>
      </c>
      <c r="U389" s="250">
        <v>8.4000000000000005E-2</v>
      </c>
      <c r="V389" s="250">
        <v>8.1000000000000003E-2</v>
      </c>
      <c r="W389" s="251">
        <v>8.2000000000000003E-2</v>
      </c>
      <c r="X389" s="442">
        <v>8.2000000000000003E-2</v>
      </c>
      <c r="Y389" s="228"/>
    </row>
    <row r="390" spans="1:27" x14ac:dyDescent="0.2">
      <c r="A390" s="483" t="s">
        <v>1</v>
      </c>
      <c r="B390" s="834"/>
      <c r="C390" s="253">
        <f>C387/C386*100-100</f>
        <v>2.8615384615384727</v>
      </c>
      <c r="D390" s="254">
        <f t="shared" ref="D390:F390" si="160">D387/D386*100-100</f>
        <v>3.3846153846153868</v>
      </c>
      <c r="E390" s="254">
        <f t="shared" si="160"/>
        <v>1.1692307692307651</v>
      </c>
      <c r="F390" s="254">
        <f t="shared" si="160"/>
        <v>2.9846153846153811</v>
      </c>
      <c r="G390" s="254">
        <f>G387/G386*100-100</f>
        <v>1.2000000000000028</v>
      </c>
      <c r="H390" s="254">
        <f t="shared" ref="H390:O390" si="161">H387/H386*100-100</f>
        <v>0.12307692307690843</v>
      </c>
      <c r="I390" s="255">
        <f t="shared" si="161"/>
        <v>1.1692307692307651</v>
      </c>
      <c r="J390" s="253">
        <f t="shared" si="161"/>
        <v>4.5230769230769141</v>
      </c>
      <c r="K390" s="254">
        <f t="shared" si="161"/>
        <v>9.2307692307699085E-2</v>
      </c>
      <c r="L390" s="254">
        <f t="shared" si="161"/>
        <v>5.076923076923066</v>
      </c>
      <c r="M390" s="254">
        <f t="shared" si="161"/>
        <v>-2.4307692307692292</v>
      </c>
      <c r="N390" s="254">
        <f t="shared" si="161"/>
        <v>0.7692307692307736</v>
      </c>
      <c r="O390" s="254">
        <f t="shared" si="161"/>
        <v>1.4461538461538481</v>
      </c>
      <c r="P390" s="255">
        <f>P387/P386*100-100</f>
        <v>1.3846153846153868</v>
      </c>
      <c r="Q390" s="253">
        <f t="shared" ref="Q390:X390" si="162">Q387/Q386*100-100</f>
        <v>3.5692307692307708</v>
      </c>
      <c r="R390" s="254">
        <f t="shared" si="162"/>
        <v>4.184615384615384</v>
      </c>
      <c r="S390" s="254">
        <f t="shared" si="162"/>
        <v>0.89230769230769624</v>
      </c>
      <c r="T390" s="254">
        <f t="shared" si="162"/>
        <v>-1.0461538461538424</v>
      </c>
      <c r="U390" s="254">
        <f t="shared" si="162"/>
        <v>-0.24615384615384528</v>
      </c>
      <c r="V390" s="254">
        <f t="shared" si="162"/>
        <v>4.2769230769230688</v>
      </c>
      <c r="W390" s="255">
        <f t="shared" si="162"/>
        <v>3.8461538461538538</v>
      </c>
      <c r="X390" s="480">
        <f t="shared" si="162"/>
        <v>2.0923076923076849</v>
      </c>
      <c r="Y390" s="547"/>
      <c r="Z390" s="210"/>
      <c r="AA390" s="210"/>
    </row>
    <row r="391" spans="1:27" ht="13.5" thickBot="1" x14ac:dyDescent="0.25">
      <c r="A391" s="484" t="s">
        <v>27</v>
      </c>
      <c r="B391" s="484"/>
      <c r="C391" s="220">
        <f>C387-C374</f>
        <v>201</v>
      </c>
      <c r="D391" s="221">
        <f t="shared" ref="D391:W391" si="163">D387-D374</f>
        <v>273</v>
      </c>
      <c r="E391" s="221">
        <f t="shared" si="163"/>
        <v>228</v>
      </c>
      <c r="F391" s="221">
        <f t="shared" si="163"/>
        <v>176</v>
      </c>
      <c r="G391" s="221">
        <f t="shared" si="163"/>
        <v>178</v>
      </c>
      <c r="H391" s="221">
        <f t="shared" si="163"/>
        <v>198</v>
      </c>
      <c r="I391" s="226">
        <f t="shared" si="163"/>
        <v>126</v>
      </c>
      <c r="J391" s="220">
        <f t="shared" si="163"/>
        <v>306</v>
      </c>
      <c r="K391" s="221">
        <f t="shared" si="163"/>
        <v>182</v>
      </c>
      <c r="L391" s="221">
        <f t="shared" si="163"/>
        <v>205</v>
      </c>
      <c r="M391" s="221">
        <f t="shared" si="163"/>
        <v>143</v>
      </c>
      <c r="N391" s="221">
        <f t="shared" si="163"/>
        <v>173</v>
      </c>
      <c r="O391" s="221">
        <f t="shared" si="163"/>
        <v>224</v>
      </c>
      <c r="P391" s="226">
        <f t="shared" si="163"/>
        <v>138</v>
      </c>
      <c r="Q391" s="220">
        <f t="shared" si="163"/>
        <v>264</v>
      </c>
      <c r="R391" s="221">
        <f t="shared" si="163"/>
        <v>236</v>
      </c>
      <c r="S391" s="221">
        <f t="shared" si="163"/>
        <v>214</v>
      </c>
      <c r="T391" s="221">
        <f t="shared" si="163"/>
        <v>289</v>
      </c>
      <c r="U391" s="221">
        <f t="shared" si="163"/>
        <v>216</v>
      </c>
      <c r="V391" s="221">
        <f t="shared" si="163"/>
        <v>293</v>
      </c>
      <c r="W391" s="226">
        <f t="shared" si="163"/>
        <v>326</v>
      </c>
      <c r="X391" s="370">
        <f>X387-X374</f>
        <v>221</v>
      </c>
      <c r="Y391" s="210"/>
    </row>
    <row r="392" spans="1:27" x14ac:dyDescent="0.2">
      <c r="A392" s="267" t="s">
        <v>51</v>
      </c>
      <c r="B392" s="835"/>
      <c r="C392" s="261">
        <v>625</v>
      </c>
      <c r="D392" s="262">
        <v>626</v>
      </c>
      <c r="E392" s="262">
        <v>626</v>
      </c>
      <c r="F392" s="262">
        <v>189</v>
      </c>
      <c r="G392" s="262">
        <v>623</v>
      </c>
      <c r="H392" s="262">
        <v>624</v>
      </c>
      <c r="I392" s="263">
        <v>628</v>
      </c>
      <c r="J392" s="261">
        <v>623</v>
      </c>
      <c r="K392" s="262">
        <v>625</v>
      </c>
      <c r="L392" s="262">
        <v>624</v>
      </c>
      <c r="M392" s="262">
        <v>188</v>
      </c>
      <c r="N392" s="262">
        <v>626</v>
      </c>
      <c r="O392" s="262">
        <v>625</v>
      </c>
      <c r="P392" s="263">
        <v>627</v>
      </c>
      <c r="Q392" s="261">
        <v>625</v>
      </c>
      <c r="R392" s="262">
        <v>625</v>
      </c>
      <c r="S392" s="262">
        <v>625</v>
      </c>
      <c r="T392" s="262">
        <v>188</v>
      </c>
      <c r="U392" s="262">
        <v>626</v>
      </c>
      <c r="V392" s="262">
        <v>626</v>
      </c>
      <c r="W392" s="263">
        <v>628</v>
      </c>
      <c r="X392" s="371">
        <f>SUM(C392:W392)</f>
        <v>11822</v>
      </c>
      <c r="Y392" s="200" t="s">
        <v>56</v>
      </c>
      <c r="Z392" s="265">
        <f>X379-X392</f>
        <v>12</v>
      </c>
      <c r="AA392" s="266">
        <f>Z392/X392</f>
        <v>1.0150566739976314E-3</v>
      </c>
    </row>
    <row r="393" spans="1:27" x14ac:dyDescent="0.2">
      <c r="A393" s="267" t="s">
        <v>28</v>
      </c>
      <c r="B393" s="835"/>
      <c r="C393" s="218">
        <v>128</v>
      </c>
      <c r="D393" s="269">
        <v>128</v>
      </c>
      <c r="E393" s="269">
        <v>128</v>
      </c>
      <c r="F393" s="269">
        <v>129</v>
      </c>
      <c r="G393" s="269">
        <v>130</v>
      </c>
      <c r="H393" s="269">
        <v>130</v>
      </c>
      <c r="I393" s="219">
        <v>128</v>
      </c>
      <c r="J393" s="218">
        <v>128</v>
      </c>
      <c r="K393" s="269">
        <v>130</v>
      </c>
      <c r="L393" s="269">
        <v>128</v>
      </c>
      <c r="M393" s="269">
        <v>129</v>
      </c>
      <c r="N393" s="269">
        <v>129</v>
      </c>
      <c r="O393" s="269">
        <v>127</v>
      </c>
      <c r="P393" s="219">
        <v>126</v>
      </c>
      <c r="Q393" s="218">
        <v>128</v>
      </c>
      <c r="R393" s="269">
        <v>128</v>
      </c>
      <c r="S393" s="269">
        <v>130</v>
      </c>
      <c r="T393" s="269">
        <v>130</v>
      </c>
      <c r="U393" s="269">
        <v>130</v>
      </c>
      <c r="V393" s="269">
        <v>130</v>
      </c>
      <c r="W393" s="219">
        <v>130</v>
      </c>
      <c r="X393" s="331"/>
      <c r="Y393" s="200" t="s">
        <v>57</v>
      </c>
      <c r="Z393" s="200">
        <v>126.58</v>
      </c>
    </row>
    <row r="394" spans="1:27" ht="13.5" thickBot="1" x14ac:dyDescent="0.25">
      <c r="A394" s="268" t="s">
        <v>26</v>
      </c>
      <c r="B394" s="836"/>
      <c r="C394" s="216">
        <f>(C393-C380)</f>
        <v>3</v>
      </c>
      <c r="D394" s="217">
        <f t="shared" ref="D394:W394" si="164">(D393-D380)</f>
        <v>2.5</v>
      </c>
      <c r="E394" s="217">
        <f t="shared" si="164"/>
        <v>2.5</v>
      </c>
      <c r="F394" s="217">
        <f t="shared" si="164"/>
        <v>2</v>
      </c>
      <c r="G394" s="217">
        <f t="shared" si="164"/>
        <v>2</v>
      </c>
      <c r="H394" s="217">
        <f t="shared" si="164"/>
        <v>2</v>
      </c>
      <c r="I394" s="322">
        <f t="shared" si="164"/>
        <v>2.5</v>
      </c>
      <c r="J394" s="216">
        <f t="shared" si="164"/>
        <v>0</v>
      </c>
      <c r="K394" s="217">
        <f t="shared" si="164"/>
        <v>2</v>
      </c>
      <c r="L394" s="217">
        <f t="shared" si="164"/>
        <v>2</v>
      </c>
      <c r="M394" s="217">
        <f t="shared" si="164"/>
        <v>2.5</v>
      </c>
      <c r="N394" s="217">
        <f t="shared" si="164"/>
        <v>3</v>
      </c>
      <c r="O394" s="217">
        <f t="shared" si="164"/>
        <v>3</v>
      </c>
      <c r="P394" s="322">
        <f t="shared" si="164"/>
        <v>3.5</v>
      </c>
      <c r="Q394" s="216">
        <f t="shared" si="164"/>
        <v>3</v>
      </c>
      <c r="R394" s="217">
        <f t="shared" si="164"/>
        <v>2</v>
      </c>
      <c r="S394" s="217">
        <f t="shared" si="164"/>
        <v>2</v>
      </c>
      <c r="T394" s="217">
        <f t="shared" si="164"/>
        <v>2</v>
      </c>
      <c r="U394" s="217">
        <f t="shared" si="164"/>
        <v>1.5</v>
      </c>
      <c r="V394" s="217">
        <f t="shared" si="164"/>
        <v>2</v>
      </c>
      <c r="W394" s="322">
        <f t="shared" si="164"/>
        <v>2</v>
      </c>
      <c r="X394" s="333"/>
      <c r="Y394" s="200" t="s">
        <v>26</v>
      </c>
      <c r="Z394" s="200">
        <f>Z393-Z380</f>
        <v>3.4599999999999937</v>
      </c>
    </row>
    <row r="395" spans="1:27" ht="13.5" thickBot="1" x14ac:dyDescent="0.25"/>
    <row r="396" spans="1:27" ht="13.5" thickBot="1" x14ac:dyDescent="0.25">
      <c r="A396" s="230" t="s">
        <v>240</v>
      </c>
      <c r="B396" s="230"/>
      <c r="C396" s="1029" t="s">
        <v>53</v>
      </c>
      <c r="D396" s="1030"/>
      <c r="E396" s="1030"/>
      <c r="F396" s="1030"/>
      <c r="G396" s="1030"/>
      <c r="H396" s="1030"/>
      <c r="I396" s="1031"/>
      <c r="J396" s="1029" t="s">
        <v>114</v>
      </c>
      <c r="K396" s="1030"/>
      <c r="L396" s="1030"/>
      <c r="M396" s="1030"/>
      <c r="N396" s="1030"/>
      <c r="O396" s="1030"/>
      <c r="P396" s="1031"/>
      <c r="Q396" s="1029" t="s">
        <v>63</v>
      </c>
      <c r="R396" s="1030"/>
      <c r="S396" s="1030"/>
      <c r="T396" s="1030"/>
      <c r="U396" s="1030"/>
      <c r="V396" s="1030"/>
      <c r="W396" s="1031"/>
      <c r="X396" s="1028" t="s">
        <v>55</v>
      </c>
      <c r="Y396" s="200">
        <v>891</v>
      </c>
    </row>
    <row r="397" spans="1:27" x14ac:dyDescent="0.2">
      <c r="A397" s="231" t="s">
        <v>54</v>
      </c>
      <c r="B397" s="830"/>
      <c r="C397" s="334">
        <v>1</v>
      </c>
      <c r="D397" s="232">
        <v>2</v>
      </c>
      <c r="E397" s="232">
        <v>3</v>
      </c>
      <c r="F397" s="232">
        <v>4</v>
      </c>
      <c r="G397" s="232">
        <v>5</v>
      </c>
      <c r="H397" s="232">
        <v>6</v>
      </c>
      <c r="I397" s="561">
        <v>7</v>
      </c>
      <c r="J397" s="334">
        <v>1</v>
      </c>
      <c r="K397" s="232">
        <v>2</v>
      </c>
      <c r="L397" s="232">
        <v>3</v>
      </c>
      <c r="M397" s="232">
        <v>4</v>
      </c>
      <c r="N397" s="232">
        <v>5</v>
      </c>
      <c r="O397" s="232">
        <v>6</v>
      </c>
      <c r="P397" s="561">
        <v>7</v>
      </c>
      <c r="Q397" s="334">
        <v>1</v>
      </c>
      <c r="R397" s="232">
        <v>2</v>
      </c>
      <c r="S397" s="232">
        <v>3</v>
      </c>
      <c r="T397" s="232">
        <v>4</v>
      </c>
      <c r="U397" s="232">
        <v>5</v>
      </c>
      <c r="V397" s="232">
        <v>6</v>
      </c>
      <c r="W397" s="561">
        <v>7</v>
      </c>
      <c r="X397" s="971"/>
    </row>
    <row r="398" spans="1:27" x14ac:dyDescent="0.2">
      <c r="A398" s="236" t="s">
        <v>3</v>
      </c>
      <c r="B398" s="831"/>
      <c r="C398" s="237">
        <v>3415</v>
      </c>
      <c r="D398" s="238">
        <v>3415</v>
      </c>
      <c r="E398" s="238">
        <v>3415</v>
      </c>
      <c r="F398" s="238">
        <v>3415</v>
      </c>
      <c r="G398" s="238">
        <v>3415</v>
      </c>
      <c r="H398" s="238">
        <v>3415</v>
      </c>
      <c r="I398" s="239">
        <v>3415</v>
      </c>
      <c r="J398" s="237">
        <v>3415</v>
      </c>
      <c r="K398" s="238">
        <v>3415</v>
      </c>
      <c r="L398" s="238">
        <v>3415</v>
      </c>
      <c r="M398" s="238">
        <v>3415</v>
      </c>
      <c r="N398" s="238">
        <v>3415</v>
      </c>
      <c r="O398" s="238">
        <v>3415</v>
      </c>
      <c r="P398" s="239">
        <v>3415</v>
      </c>
      <c r="Q398" s="237">
        <v>3415</v>
      </c>
      <c r="R398" s="238">
        <v>3415</v>
      </c>
      <c r="S398" s="238">
        <v>3415</v>
      </c>
      <c r="T398" s="238">
        <v>3415</v>
      </c>
      <c r="U398" s="238">
        <v>3415</v>
      </c>
      <c r="V398" s="238">
        <v>3415</v>
      </c>
      <c r="W398" s="239">
        <v>3415</v>
      </c>
      <c r="X398" s="440">
        <v>3415</v>
      </c>
      <c r="Y398" s="210"/>
      <c r="Z398" s="313"/>
      <c r="AA398" s="313"/>
    </row>
    <row r="399" spans="1:27" x14ac:dyDescent="0.2">
      <c r="A399" s="241" t="s">
        <v>6</v>
      </c>
      <c r="B399" s="832"/>
      <c r="C399" s="242">
        <v>3499</v>
      </c>
      <c r="D399" s="243">
        <v>3498</v>
      </c>
      <c r="E399" s="243">
        <v>3418</v>
      </c>
      <c r="F399" s="243">
        <v>3579</v>
      </c>
      <c r="G399" s="243">
        <v>3515</v>
      </c>
      <c r="H399" s="243">
        <v>3417</v>
      </c>
      <c r="I399" s="244">
        <v>3569</v>
      </c>
      <c r="J399" s="242">
        <v>3453</v>
      </c>
      <c r="K399" s="243">
        <v>3505</v>
      </c>
      <c r="L399" s="243">
        <v>3528</v>
      </c>
      <c r="M399" s="243">
        <v>3527</v>
      </c>
      <c r="N399" s="243">
        <v>3440</v>
      </c>
      <c r="O399" s="243">
        <v>3473</v>
      </c>
      <c r="P399" s="244">
        <v>3439</v>
      </c>
      <c r="Q399" s="242">
        <v>3521</v>
      </c>
      <c r="R399" s="243">
        <v>3553</v>
      </c>
      <c r="S399" s="243">
        <v>3530</v>
      </c>
      <c r="T399" s="243">
        <v>3245</v>
      </c>
      <c r="U399" s="243">
        <v>3486</v>
      </c>
      <c r="V399" s="243">
        <v>3504</v>
      </c>
      <c r="W399" s="244">
        <v>3529</v>
      </c>
      <c r="X399" s="390">
        <v>3491</v>
      </c>
      <c r="Y399" s="228"/>
    </row>
    <row r="400" spans="1:27" x14ac:dyDescent="0.2">
      <c r="A400" s="231" t="s">
        <v>7</v>
      </c>
      <c r="B400" s="829"/>
      <c r="C400" s="245">
        <v>78.3</v>
      </c>
      <c r="D400" s="246">
        <v>87.2</v>
      </c>
      <c r="E400" s="246">
        <v>83</v>
      </c>
      <c r="F400" s="246">
        <v>92.9</v>
      </c>
      <c r="G400" s="246">
        <v>70.2</v>
      </c>
      <c r="H400" s="246">
        <v>78.7</v>
      </c>
      <c r="I400" s="247">
        <v>91.5</v>
      </c>
      <c r="J400" s="245">
        <v>83</v>
      </c>
      <c r="K400" s="246">
        <v>74.5</v>
      </c>
      <c r="L400" s="246">
        <v>78.7</v>
      </c>
      <c r="M400" s="246">
        <v>60</v>
      </c>
      <c r="N400" s="246">
        <v>89.4</v>
      </c>
      <c r="O400" s="246">
        <v>72</v>
      </c>
      <c r="P400" s="247">
        <v>80.900000000000006</v>
      </c>
      <c r="Q400" s="245">
        <v>76.599999999999994</v>
      </c>
      <c r="R400" s="246">
        <v>81.2</v>
      </c>
      <c r="S400" s="246">
        <v>78.7</v>
      </c>
      <c r="T400" s="246">
        <v>86.7</v>
      </c>
      <c r="U400" s="246">
        <v>68.099999999999994</v>
      </c>
      <c r="V400" s="246">
        <v>74.5</v>
      </c>
      <c r="W400" s="247">
        <v>76.599999999999994</v>
      </c>
      <c r="X400" s="441">
        <v>0.78</v>
      </c>
      <c r="Y400" s="210"/>
      <c r="Z400" s="210"/>
      <c r="AA400" s="210"/>
    </row>
    <row r="401" spans="1:27" ht="13.5" thickBot="1" x14ac:dyDescent="0.25">
      <c r="A401" s="256" t="s">
        <v>8</v>
      </c>
      <c r="B401" s="833"/>
      <c r="C401" s="249">
        <v>7.8E-2</v>
      </c>
      <c r="D401" s="250">
        <v>7.0999999999999994E-2</v>
      </c>
      <c r="E401" s="250">
        <v>7.0000000000000007E-2</v>
      </c>
      <c r="F401" s="250">
        <v>7.0999999999999994E-2</v>
      </c>
      <c r="G401" s="250">
        <v>9.1999999999999998E-2</v>
      </c>
      <c r="H401" s="250">
        <v>8.2000000000000003E-2</v>
      </c>
      <c r="I401" s="251">
        <v>6.8000000000000005E-2</v>
      </c>
      <c r="J401" s="249">
        <v>7.5999999999999998E-2</v>
      </c>
      <c r="K401" s="250">
        <v>8.1000000000000003E-2</v>
      </c>
      <c r="L401" s="250">
        <v>8.3000000000000004E-2</v>
      </c>
      <c r="M401" s="250">
        <v>0.105</v>
      </c>
      <c r="N401" s="250">
        <v>6.5000000000000002E-2</v>
      </c>
      <c r="O401" s="250">
        <v>8.5999999999999993E-2</v>
      </c>
      <c r="P401" s="251">
        <v>7.5999999999999998E-2</v>
      </c>
      <c r="Q401" s="249">
        <v>8.5999999999999993E-2</v>
      </c>
      <c r="R401" s="250">
        <v>7.2999999999999995E-2</v>
      </c>
      <c r="S401" s="250">
        <v>7.6999999999999999E-2</v>
      </c>
      <c r="T401" s="250">
        <v>7.3999999999999996E-2</v>
      </c>
      <c r="U401" s="250">
        <v>8.6999999999999994E-2</v>
      </c>
      <c r="V401" s="250">
        <v>0.08</v>
      </c>
      <c r="W401" s="251">
        <v>8.1000000000000003E-2</v>
      </c>
      <c r="X401" s="442">
        <v>0.08</v>
      </c>
      <c r="Y401" s="228"/>
    </row>
    <row r="402" spans="1:27" x14ac:dyDescent="0.2">
      <c r="A402" s="483" t="s">
        <v>1</v>
      </c>
      <c r="B402" s="834"/>
      <c r="C402" s="253">
        <f>C399/C398*100-100</f>
        <v>2.4597364568081872</v>
      </c>
      <c r="D402" s="254">
        <f t="shared" ref="D402:F402" si="165">D399/D398*100-100</f>
        <v>2.4304538799414246</v>
      </c>
      <c r="E402" s="254">
        <f t="shared" si="165"/>
        <v>8.7847730600287832E-2</v>
      </c>
      <c r="F402" s="254">
        <f t="shared" si="165"/>
        <v>4.8023426061493382</v>
      </c>
      <c r="G402" s="254">
        <f>G399/G398*100-100</f>
        <v>2.9282576866764174</v>
      </c>
      <c r="H402" s="254">
        <f t="shared" ref="H402:O402" si="166">H399/H398*100-100</f>
        <v>5.8565153733525221E-2</v>
      </c>
      <c r="I402" s="255">
        <f t="shared" si="166"/>
        <v>4.5095168374817121</v>
      </c>
      <c r="J402" s="253">
        <f t="shared" si="166"/>
        <v>1.1127379209370503</v>
      </c>
      <c r="K402" s="254">
        <f t="shared" si="166"/>
        <v>2.6354319180087913</v>
      </c>
      <c r="L402" s="254">
        <f t="shared" si="166"/>
        <v>3.3089311859443455</v>
      </c>
      <c r="M402" s="254">
        <f t="shared" si="166"/>
        <v>3.2796486090775829</v>
      </c>
      <c r="N402" s="254">
        <f t="shared" si="166"/>
        <v>0.7320644216691079</v>
      </c>
      <c r="O402" s="254">
        <f t="shared" si="166"/>
        <v>1.6983894582723167</v>
      </c>
      <c r="P402" s="255">
        <f>P399/P398*100-100</f>
        <v>0.70278184480234529</v>
      </c>
      <c r="Q402" s="253">
        <f t="shared" ref="Q402:X402" si="167">Q399/Q398*100-100</f>
        <v>3.1039531478770073</v>
      </c>
      <c r="R402" s="254">
        <f t="shared" si="167"/>
        <v>4.0409956076134677</v>
      </c>
      <c r="S402" s="254">
        <f t="shared" si="167"/>
        <v>3.3674963396778992</v>
      </c>
      <c r="T402" s="254">
        <f t="shared" si="167"/>
        <v>-4.978038067349928</v>
      </c>
      <c r="U402" s="254">
        <f t="shared" si="167"/>
        <v>2.079062957540259</v>
      </c>
      <c r="V402" s="254">
        <f t="shared" si="167"/>
        <v>2.6061493411420287</v>
      </c>
      <c r="W402" s="255">
        <f t="shared" si="167"/>
        <v>3.3382137628111366</v>
      </c>
      <c r="X402" s="480">
        <f t="shared" si="167"/>
        <v>2.2254758418740863</v>
      </c>
      <c r="Y402" s="547"/>
      <c r="Z402" s="210"/>
      <c r="AA402" s="210"/>
    </row>
    <row r="403" spans="1:27" ht="13.5" thickBot="1" x14ac:dyDescent="0.25">
      <c r="A403" s="484" t="s">
        <v>27</v>
      </c>
      <c r="B403" s="484"/>
      <c r="C403" s="220">
        <f t="shared" ref="C403:X403" si="168">C399-C387</f>
        <v>156</v>
      </c>
      <c r="D403" s="221">
        <f t="shared" si="168"/>
        <v>138</v>
      </c>
      <c r="E403" s="221">
        <f t="shared" si="168"/>
        <v>130</v>
      </c>
      <c r="F403" s="221">
        <f t="shared" si="168"/>
        <v>232</v>
      </c>
      <c r="G403" s="221">
        <f t="shared" si="168"/>
        <v>226</v>
      </c>
      <c r="H403" s="221">
        <f t="shared" si="168"/>
        <v>163</v>
      </c>
      <c r="I403" s="226">
        <f t="shared" si="168"/>
        <v>281</v>
      </c>
      <c r="J403" s="220">
        <f t="shared" si="168"/>
        <v>56</v>
      </c>
      <c r="K403" s="221">
        <f t="shared" si="168"/>
        <v>252</v>
      </c>
      <c r="L403" s="221">
        <f t="shared" si="168"/>
        <v>113</v>
      </c>
      <c r="M403" s="221">
        <f t="shared" si="168"/>
        <v>356</v>
      </c>
      <c r="N403" s="221">
        <f t="shared" si="168"/>
        <v>165</v>
      </c>
      <c r="O403" s="221">
        <f t="shared" si="168"/>
        <v>176</v>
      </c>
      <c r="P403" s="226">
        <f t="shared" si="168"/>
        <v>144</v>
      </c>
      <c r="Q403" s="220">
        <f t="shared" si="168"/>
        <v>155</v>
      </c>
      <c r="R403" s="221">
        <f t="shared" si="168"/>
        <v>167</v>
      </c>
      <c r="S403" s="221">
        <f t="shared" si="168"/>
        <v>251</v>
      </c>
      <c r="T403" s="221">
        <f t="shared" si="168"/>
        <v>29</v>
      </c>
      <c r="U403" s="221">
        <f t="shared" si="168"/>
        <v>244</v>
      </c>
      <c r="V403" s="221">
        <f t="shared" si="168"/>
        <v>115</v>
      </c>
      <c r="W403" s="226">
        <f t="shared" si="168"/>
        <v>154</v>
      </c>
      <c r="X403" s="370">
        <f t="shared" si="168"/>
        <v>173</v>
      </c>
      <c r="Y403" s="210"/>
    </row>
    <row r="404" spans="1:27" x14ac:dyDescent="0.2">
      <c r="A404" s="267" t="s">
        <v>51</v>
      </c>
      <c r="B404" s="835"/>
      <c r="C404" s="261">
        <v>624</v>
      </c>
      <c r="D404" s="262">
        <v>626</v>
      </c>
      <c r="E404" s="262">
        <v>625</v>
      </c>
      <c r="F404" s="262">
        <v>189</v>
      </c>
      <c r="G404" s="262">
        <v>623</v>
      </c>
      <c r="H404" s="262">
        <v>622</v>
      </c>
      <c r="I404" s="263">
        <v>628</v>
      </c>
      <c r="J404" s="261">
        <v>623</v>
      </c>
      <c r="K404" s="262">
        <v>624</v>
      </c>
      <c r="L404" s="262">
        <v>624</v>
      </c>
      <c r="M404" s="262">
        <v>184</v>
      </c>
      <c r="N404" s="262">
        <v>624</v>
      </c>
      <c r="O404" s="262">
        <v>624</v>
      </c>
      <c r="P404" s="263">
        <v>624</v>
      </c>
      <c r="Q404" s="261">
        <v>625</v>
      </c>
      <c r="R404" s="262">
        <v>625</v>
      </c>
      <c r="S404" s="262">
        <v>625</v>
      </c>
      <c r="T404" s="262">
        <v>187</v>
      </c>
      <c r="U404" s="262">
        <v>626</v>
      </c>
      <c r="V404" s="262">
        <v>626</v>
      </c>
      <c r="W404" s="263">
        <v>627</v>
      </c>
      <c r="X404" s="371">
        <f>SUM(C404:W404)</f>
        <v>11805</v>
      </c>
      <c r="Y404" s="200" t="s">
        <v>56</v>
      </c>
      <c r="Z404" s="265">
        <f>X392-X404</f>
        <v>17</v>
      </c>
      <c r="AA404" s="266">
        <f>Z404/X404</f>
        <v>1.4400677678949598E-3</v>
      </c>
    </row>
    <row r="405" spans="1:27" x14ac:dyDescent="0.2">
      <c r="A405" s="267" t="s">
        <v>28</v>
      </c>
      <c r="B405" s="835"/>
      <c r="C405" s="218"/>
      <c r="D405" s="269"/>
      <c r="E405" s="269"/>
      <c r="F405" s="269"/>
      <c r="G405" s="269"/>
      <c r="H405" s="269"/>
      <c r="I405" s="219"/>
      <c r="J405" s="218"/>
      <c r="K405" s="269"/>
      <c r="L405" s="269"/>
      <c r="M405" s="269"/>
      <c r="N405" s="269"/>
      <c r="O405" s="269"/>
      <c r="P405" s="219"/>
      <c r="Q405" s="218"/>
      <c r="R405" s="269"/>
      <c r="S405" s="269"/>
      <c r="T405" s="269"/>
      <c r="U405" s="269"/>
      <c r="V405" s="269"/>
      <c r="W405" s="219"/>
      <c r="X405" s="331"/>
      <c r="Y405" s="200" t="s">
        <v>57</v>
      </c>
      <c r="Z405" s="200">
        <v>129.88</v>
      </c>
    </row>
    <row r="406" spans="1:27" ht="13.5" thickBot="1" x14ac:dyDescent="0.25">
      <c r="A406" s="268" t="s">
        <v>26</v>
      </c>
      <c r="B406" s="836"/>
      <c r="C406" s="216">
        <f t="shared" ref="C406:W406" si="169">(C405-C393)</f>
        <v>-128</v>
      </c>
      <c r="D406" s="217">
        <f t="shared" si="169"/>
        <v>-128</v>
      </c>
      <c r="E406" s="217">
        <f t="shared" si="169"/>
        <v>-128</v>
      </c>
      <c r="F406" s="217">
        <f t="shared" si="169"/>
        <v>-129</v>
      </c>
      <c r="G406" s="217">
        <f t="shared" si="169"/>
        <v>-130</v>
      </c>
      <c r="H406" s="217">
        <f t="shared" si="169"/>
        <v>-130</v>
      </c>
      <c r="I406" s="322">
        <f t="shared" si="169"/>
        <v>-128</v>
      </c>
      <c r="J406" s="216">
        <f t="shared" si="169"/>
        <v>-128</v>
      </c>
      <c r="K406" s="217">
        <f t="shared" si="169"/>
        <v>-130</v>
      </c>
      <c r="L406" s="217">
        <f t="shared" si="169"/>
        <v>-128</v>
      </c>
      <c r="M406" s="217">
        <f t="shared" si="169"/>
        <v>-129</v>
      </c>
      <c r="N406" s="217">
        <f t="shared" si="169"/>
        <v>-129</v>
      </c>
      <c r="O406" s="217">
        <f t="shared" si="169"/>
        <v>-127</v>
      </c>
      <c r="P406" s="322">
        <f t="shared" si="169"/>
        <v>-126</v>
      </c>
      <c r="Q406" s="216">
        <f t="shared" si="169"/>
        <v>-128</v>
      </c>
      <c r="R406" s="217">
        <f t="shared" si="169"/>
        <v>-128</v>
      </c>
      <c r="S406" s="217">
        <f t="shared" si="169"/>
        <v>-130</v>
      </c>
      <c r="T406" s="217">
        <f t="shared" si="169"/>
        <v>-130</v>
      </c>
      <c r="U406" s="217">
        <f t="shared" si="169"/>
        <v>-130</v>
      </c>
      <c r="V406" s="217">
        <f t="shared" si="169"/>
        <v>-130</v>
      </c>
      <c r="W406" s="322">
        <f t="shared" si="169"/>
        <v>-130</v>
      </c>
      <c r="X406" s="333"/>
      <c r="Y406" s="200" t="s">
        <v>26</v>
      </c>
      <c r="Z406" s="200">
        <f>Z405-Z393</f>
        <v>3.2999999999999972</v>
      </c>
    </row>
    <row r="407" spans="1:27" x14ac:dyDescent="0.2">
      <c r="A407" s="229"/>
      <c r="B407" s="229"/>
    </row>
    <row r="408" spans="1:27" ht="13.5" thickBot="1" x14ac:dyDescent="0.25"/>
    <row r="409" spans="1:27" ht="13.5" thickBot="1" x14ac:dyDescent="0.25">
      <c r="A409" s="230" t="s">
        <v>242</v>
      </c>
      <c r="B409" s="230"/>
      <c r="C409" s="1029" t="s">
        <v>53</v>
      </c>
      <c r="D409" s="1030"/>
      <c r="E409" s="1030"/>
      <c r="F409" s="1030"/>
      <c r="G409" s="1030"/>
      <c r="H409" s="1030"/>
      <c r="I409" s="1031"/>
      <c r="J409" s="1029" t="s">
        <v>114</v>
      </c>
      <c r="K409" s="1030"/>
      <c r="L409" s="1030"/>
      <c r="M409" s="1030"/>
      <c r="N409" s="1030"/>
      <c r="O409" s="1030"/>
      <c r="P409" s="1031"/>
      <c r="Q409" s="1029" t="s">
        <v>63</v>
      </c>
      <c r="R409" s="1030"/>
      <c r="S409" s="1030"/>
      <c r="T409" s="1030"/>
      <c r="U409" s="1030"/>
      <c r="V409" s="1030"/>
      <c r="W409" s="1031"/>
      <c r="X409" s="1028" t="s">
        <v>55</v>
      </c>
      <c r="Y409" s="200">
        <v>891</v>
      </c>
    </row>
    <row r="410" spans="1:27" x14ac:dyDescent="0.2">
      <c r="A410" s="231" t="s">
        <v>54</v>
      </c>
      <c r="B410" s="830"/>
      <c r="C410" s="334">
        <v>1</v>
      </c>
      <c r="D410" s="232">
        <v>2</v>
      </c>
      <c r="E410" s="232">
        <v>3</v>
      </c>
      <c r="F410" s="232">
        <v>4</v>
      </c>
      <c r="G410" s="232">
        <v>5</v>
      </c>
      <c r="H410" s="232">
        <v>6</v>
      </c>
      <c r="I410" s="561">
        <v>7</v>
      </c>
      <c r="J410" s="334">
        <v>1</v>
      </c>
      <c r="K410" s="232">
        <v>2</v>
      </c>
      <c r="L410" s="232">
        <v>3</v>
      </c>
      <c r="M410" s="232">
        <v>4</v>
      </c>
      <c r="N410" s="232">
        <v>5</v>
      </c>
      <c r="O410" s="232">
        <v>6</v>
      </c>
      <c r="P410" s="561">
        <v>7</v>
      </c>
      <c r="Q410" s="334">
        <v>1</v>
      </c>
      <c r="R410" s="232">
        <v>2</v>
      </c>
      <c r="S410" s="232">
        <v>3</v>
      </c>
      <c r="T410" s="232">
        <v>4</v>
      </c>
      <c r="U410" s="232">
        <v>5</v>
      </c>
      <c r="V410" s="232">
        <v>6</v>
      </c>
      <c r="W410" s="561">
        <v>7</v>
      </c>
      <c r="X410" s="971"/>
    </row>
    <row r="411" spans="1:27" x14ac:dyDescent="0.2">
      <c r="A411" s="236" t="s">
        <v>3</v>
      </c>
      <c r="B411" s="831"/>
      <c r="C411" s="237">
        <v>3550</v>
      </c>
      <c r="D411" s="238">
        <v>3550</v>
      </c>
      <c r="E411" s="238">
        <v>3550</v>
      </c>
      <c r="F411" s="238">
        <v>3550</v>
      </c>
      <c r="G411" s="238">
        <v>3550</v>
      </c>
      <c r="H411" s="238">
        <v>3550</v>
      </c>
      <c r="I411" s="239">
        <v>3550</v>
      </c>
      <c r="J411" s="237">
        <v>3550</v>
      </c>
      <c r="K411" s="238">
        <v>3550</v>
      </c>
      <c r="L411" s="238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37">
        <v>3550</v>
      </c>
      <c r="R411" s="238">
        <v>3550</v>
      </c>
      <c r="S411" s="238">
        <v>3550</v>
      </c>
      <c r="T411" s="238">
        <v>3550</v>
      </c>
      <c r="U411" s="238">
        <v>3550</v>
      </c>
      <c r="V411" s="238">
        <v>3550</v>
      </c>
      <c r="W411" s="239">
        <v>3550</v>
      </c>
      <c r="X411" s="440">
        <v>3550</v>
      </c>
      <c r="Y411" s="210"/>
      <c r="Z411" s="313"/>
      <c r="AA411" s="313"/>
    </row>
    <row r="412" spans="1:27" x14ac:dyDescent="0.2">
      <c r="A412" s="241" t="s">
        <v>6</v>
      </c>
      <c r="B412" s="832"/>
      <c r="C412" s="242">
        <v>3593</v>
      </c>
      <c r="D412" s="243">
        <v>3653</v>
      </c>
      <c r="E412" s="243">
        <v>3576</v>
      </c>
      <c r="F412" s="243">
        <v>3703</v>
      </c>
      <c r="G412" s="243">
        <v>3612</v>
      </c>
      <c r="H412" s="243">
        <v>3639</v>
      </c>
      <c r="I412" s="244">
        <v>3698</v>
      </c>
      <c r="J412" s="242">
        <v>3564</v>
      </c>
      <c r="K412" s="243">
        <v>3661</v>
      </c>
      <c r="L412" s="243">
        <v>3763</v>
      </c>
      <c r="M412" s="243">
        <v>3497</v>
      </c>
      <c r="N412" s="243">
        <v>3585</v>
      </c>
      <c r="O412" s="243">
        <v>3558</v>
      </c>
      <c r="P412" s="244">
        <v>3709</v>
      </c>
      <c r="Q412" s="242">
        <v>3587</v>
      </c>
      <c r="R412" s="243">
        <v>3719</v>
      </c>
      <c r="S412" s="243">
        <v>3683</v>
      </c>
      <c r="T412" s="243">
        <v>3526</v>
      </c>
      <c r="U412" s="243">
        <v>3618</v>
      </c>
      <c r="V412" s="243">
        <v>3658</v>
      </c>
      <c r="W412" s="244">
        <v>3664</v>
      </c>
      <c r="X412" s="390">
        <v>3638</v>
      </c>
      <c r="Y412" s="228"/>
    </row>
    <row r="413" spans="1:27" x14ac:dyDescent="0.2">
      <c r="A413" s="231" t="s">
        <v>7</v>
      </c>
      <c r="B413" s="829"/>
      <c r="C413" s="245">
        <v>70.2</v>
      </c>
      <c r="D413" s="246">
        <v>78.7</v>
      </c>
      <c r="E413" s="246">
        <v>80.900000000000006</v>
      </c>
      <c r="F413" s="246">
        <v>86.7</v>
      </c>
      <c r="G413" s="246">
        <v>75</v>
      </c>
      <c r="H413" s="246">
        <v>74.5</v>
      </c>
      <c r="I413" s="247">
        <v>85.1</v>
      </c>
      <c r="J413" s="245">
        <v>87.2</v>
      </c>
      <c r="K413" s="246">
        <v>66</v>
      </c>
      <c r="L413" s="246">
        <v>72.3</v>
      </c>
      <c r="M413" s="246">
        <v>80</v>
      </c>
      <c r="N413" s="246">
        <v>70.2</v>
      </c>
      <c r="O413" s="246">
        <v>72.3</v>
      </c>
      <c r="P413" s="247">
        <v>70.2</v>
      </c>
      <c r="Q413" s="245">
        <v>63.8</v>
      </c>
      <c r="R413" s="246">
        <v>74.5</v>
      </c>
      <c r="S413" s="246">
        <v>85.1</v>
      </c>
      <c r="T413" s="246">
        <v>80</v>
      </c>
      <c r="U413" s="246">
        <v>76.599999999999994</v>
      </c>
      <c r="V413" s="246">
        <v>83</v>
      </c>
      <c r="W413" s="247">
        <v>78.3</v>
      </c>
      <c r="X413" s="441">
        <v>0.76100000000000001</v>
      </c>
      <c r="Y413" s="210"/>
      <c r="Z413" s="210"/>
      <c r="AA413" s="210"/>
    </row>
    <row r="414" spans="1:27" ht="13.5" thickBot="1" x14ac:dyDescent="0.25">
      <c r="A414" s="256" t="s">
        <v>8</v>
      </c>
      <c r="B414" s="833"/>
      <c r="C414" s="249">
        <v>9.1999999999999998E-2</v>
      </c>
      <c r="D414" s="250">
        <v>7.8E-2</v>
      </c>
      <c r="E414" s="250">
        <v>8.5000000000000006E-2</v>
      </c>
      <c r="F414" s="250">
        <v>6.6000000000000003E-2</v>
      </c>
      <c r="G414" s="250">
        <v>7.8E-2</v>
      </c>
      <c r="H414" s="250">
        <v>8.2000000000000003E-2</v>
      </c>
      <c r="I414" s="251">
        <v>7.2999999999999995E-2</v>
      </c>
      <c r="J414" s="249">
        <v>6.9000000000000006E-2</v>
      </c>
      <c r="K414" s="250">
        <v>0.1</v>
      </c>
      <c r="L414" s="250">
        <v>8.4000000000000005E-2</v>
      </c>
      <c r="M414" s="250">
        <v>9.9000000000000005E-2</v>
      </c>
      <c r="N414" s="250">
        <v>0.105</v>
      </c>
      <c r="O414" s="250">
        <v>8.8999999999999996E-2</v>
      </c>
      <c r="P414" s="251">
        <v>9.5000000000000001E-2</v>
      </c>
      <c r="Q414" s="249">
        <v>0.10299999999999999</v>
      </c>
      <c r="R414" s="250">
        <v>8.5999999999999993E-2</v>
      </c>
      <c r="S414" s="250">
        <v>7.0999999999999994E-2</v>
      </c>
      <c r="T414" s="250">
        <v>8.7999999999999995E-2</v>
      </c>
      <c r="U414" s="250">
        <v>0.08</v>
      </c>
      <c r="V414" s="250">
        <v>8.5999999999999993E-2</v>
      </c>
      <c r="W414" s="251">
        <v>7.8E-2</v>
      </c>
      <c r="X414" s="442">
        <v>8.5999999999999993E-2</v>
      </c>
      <c r="Y414" s="228"/>
    </row>
    <row r="415" spans="1:27" x14ac:dyDescent="0.2">
      <c r="A415" s="483" t="s">
        <v>1</v>
      </c>
      <c r="B415" s="834"/>
      <c r="C415" s="253">
        <f>C412/C411*100-100</f>
        <v>1.2112676056337932</v>
      </c>
      <c r="D415" s="254">
        <f t="shared" ref="D415:F415" si="170">D412/D411*100-100</f>
        <v>2.9014084507042384</v>
      </c>
      <c r="E415" s="254">
        <f t="shared" si="170"/>
        <v>0.7323943661971839</v>
      </c>
      <c r="F415" s="254">
        <f t="shared" si="170"/>
        <v>4.3098591549295833</v>
      </c>
      <c r="G415" s="254">
        <f>G412/G411*100-100</f>
        <v>1.7464788732394396</v>
      </c>
      <c r="H415" s="254">
        <f t="shared" ref="H415:O415" si="171">H412/H411*100-100</f>
        <v>2.5070422535211208</v>
      </c>
      <c r="I415" s="255">
        <f t="shared" si="171"/>
        <v>4.1690140845070545</v>
      </c>
      <c r="J415" s="253">
        <f t="shared" si="171"/>
        <v>0.39436619718308918</v>
      </c>
      <c r="K415" s="254">
        <f t="shared" si="171"/>
        <v>3.1267605633802873</v>
      </c>
      <c r="L415" s="254">
        <f t="shared" si="171"/>
        <v>6</v>
      </c>
      <c r="M415" s="254">
        <f t="shared" si="171"/>
        <v>-1.4929577464788792</v>
      </c>
      <c r="N415" s="254">
        <f t="shared" si="171"/>
        <v>0.98591549295774428</v>
      </c>
      <c r="O415" s="254">
        <f t="shared" si="171"/>
        <v>0.22535211267604893</v>
      </c>
      <c r="P415" s="255">
        <f>P412/P411*100-100</f>
        <v>4.4788732394366093</v>
      </c>
      <c r="Q415" s="253">
        <f t="shared" ref="Q415:X415" si="172">Q412/Q411*100-100</f>
        <v>1.0422535211267672</v>
      </c>
      <c r="R415" s="254">
        <f t="shared" si="172"/>
        <v>4.7605633802816811</v>
      </c>
      <c r="S415" s="254">
        <f t="shared" si="172"/>
        <v>3.7464788732394396</v>
      </c>
      <c r="T415" s="254">
        <f t="shared" si="172"/>
        <v>-0.67605633802816101</v>
      </c>
      <c r="U415" s="254">
        <f t="shared" si="172"/>
        <v>1.9154929577464941</v>
      </c>
      <c r="V415" s="254">
        <f t="shared" si="172"/>
        <v>3.0422535211267672</v>
      </c>
      <c r="W415" s="255">
        <f t="shared" si="172"/>
        <v>3.2112676056337932</v>
      </c>
      <c r="X415" s="480">
        <f t="shared" si="172"/>
        <v>2.4788732394366235</v>
      </c>
      <c r="Y415" s="547"/>
      <c r="Z415" s="210"/>
      <c r="AA415" s="210"/>
    </row>
    <row r="416" spans="1:27" ht="13.5" thickBot="1" x14ac:dyDescent="0.25">
      <c r="A416" s="484" t="s">
        <v>27</v>
      </c>
      <c r="B416" s="484"/>
      <c r="C416" s="220">
        <f t="shared" ref="C416:X416" si="173">C412-C399</f>
        <v>94</v>
      </c>
      <c r="D416" s="221">
        <f t="shared" si="173"/>
        <v>155</v>
      </c>
      <c r="E416" s="221">
        <f t="shared" si="173"/>
        <v>158</v>
      </c>
      <c r="F416" s="221">
        <f t="shared" si="173"/>
        <v>124</v>
      </c>
      <c r="G416" s="221">
        <f t="shared" si="173"/>
        <v>97</v>
      </c>
      <c r="H416" s="221">
        <f t="shared" si="173"/>
        <v>222</v>
      </c>
      <c r="I416" s="226">
        <f t="shared" si="173"/>
        <v>129</v>
      </c>
      <c r="J416" s="220">
        <f t="shared" si="173"/>
        <v>111</v>
      </c>
      <c r="K416" s="221">
        <f t="shared" si="173"/>
        <v>156</v>
      </c>
      <c r="L416" s="221">
        <f t="shared" si="173"/>
        <v>235</v>
      </c>
      <c r="M416" s="221">
        <f t="shared" si="173"/>
        <v>-30</v>
      </c>
      <c r="N416" s="221">
        <f t="shared" si="173"/>
        <v>145</v>
      </c>
      <c r="O416" s="221">
        <f t="shared" si="173"/>
        <v>85</v>
      </c>
      <c r="P416" s="226">
        <f t="shared" si="173"/>
        <v>270</v>
      </c>
      <c r="Q416" s="220">
        <f t="shared" si="173"/>
        <v>66</v>
      </c>
      <c r="R416" s="221">
        <f t="shared" si="173"/>
        <v>166</v>
      </c>
      <c r="S416" s="221">
        <f t="shared" si="173"/>
        <v>153</v>
      </c>
      <c r="T416" s="221">
        <f t="shared" si="173"/>
        <v>281</v>
      </c>
      <c r="U416" s="221">
        <f t="shared" si="173"/>
        <v>132</v>
      </c>
      <c r="V416" s="221">
        <f t="shared" si="173"/>
        <v>154</v>
      </c>
      <c r="W416" s="226">
        <f t="shared" si="173"/>
        <v>135</v>
      </c>
      <c r="X416" s="370">
        <f t="shared" si="173"/>
        <v>147</v>
      </c>
      <c r="Y416" s="210"/>
    </row>
    <row r="417" spans="1:27" x14ac:dyDescent="0.2">
      <c r="A417" s="267" t="s">
        <v>51</v>
      </c>
      <c r="B417" s="835"/>
      <c r="C417" s="261">
        <v>621</v>
      </c>
      <c r="D417" s="262">
        <v>624</v>
      </c>
      <c r="E417" s="262">
        <v>625</v>
      </c>
      <c r="F417" s="262">
        <v>186</v>
      </c>
      <c r="G417" s="262">
        <v>623</v>
      </c>
      <c r="H417" s="262">
        <v>621</v>
      </c>
      <c r="I417" s="263">
        <v>627</v>
      </c>
      <c r="J417" s="261">
        <v>621</v>
      </c>
      <c r="K417" s="262">
        <v>623</v>
      </c>
      <c r="L417" s="262">
        <v>622</v>
      </c>
      <c r="M417" s="262">
        <v>180</v>
      </c>
      <c r="N417" s="262">
        <v>622</v>
      </c>
      <c r="O417" s="262">
        <v>624</v>
      </c>
      <c r="P417" s="263">
        <v>619</v>
      </c>
      <c r="Q417" s="261">
        <v>624</v>
      </c>
      <c r="R417" s="262">
        <v>622</v>
      </c>
      <c r="S417" s="262">
        <v>624</v>
      </c>
      <c r="T417" s="262">
        <v>185</v>
      </c>
      <c r="U417" s="262">
        <v>626</v>
      </c>
      <c r="V417" s="262">
        <v>626</v>
      </c>
      <c r="W417" s="263">
        <v>625</v>
      </c>
      <c r="X417" s="371">
        <f>SUM(C417:W417)</f>
        <v>11770</v>
      </c>
      <c r="Y417" s="200" t="s">
        <v>56</v>
      </c>
      <c r="Z417" s="265">
        <f>X404-X417</f>
        <v>35</v>
      </c>
      <c r="AA417" s="266">
        <f>Z417/X417</f>
        <v>2.9736618521665251E-3</v>
      </c>
    </row>
    <row r="418" spans="1:27" x14ac:dyDescent="0.2">
      <c r="A418" s="267" t="s">
        <v>28</v>
      </c>
      <c r="B418" s="835"/>
      <c r="C418" s="218"/>
      <c r="D418" s="269"/>
      <c r="E418" s="269"/>
      <c r="F418" s="269"/>
      <c r="G418" s="269"/>
      <c r="H418" s="269"/>
      <c r="I418" s="219"/>
      <c r="J418" s="218"/>
      <c r="K418" s="269"/>
      <c r="L418" s="269"/>
      <c r="M418" s="269"/>
      <c r="N418" s="269"/>
      <c r="O418" s="269"/>
      <c r="P418" s="219"/>
      <c r="Q418" s="218"/>
      <c r="R418" s="269"/>
      <c r="S418" s="269"/>
      <c r="T418" s="269"/>
      <c r="U418" s="269"/>
      <c r="V418" s="269"/>
      <c r="W418" s="219"/>
      <c r="X418" s="331"/>
      <c r="Y418" s="200" t="s">
        <v>57</v>
      </c>
      <c r="Z418" s="200">
        <v>139.07</v>
      </c>
    </row>
    <row r="419" spans="1:27" ht="13.5" thickBot="1" x14ac:dyDescent="0.25">
      <c r="A419" s="268" t="s">
        <v>26</v>
      </c>
      <c r="B419" s="836"/>
      <c r="C419" s="216">
        <f t="shared" ref="C419:W419" si="174">(C418-C405)</f>
        <v>0</v>
      </c>
      <c r="D419" s="217">
        <f t="shared" si="174"/>
        <v>0</v>
      </c>
      <c r="E419" s="217">
        <f t="shared" si="174"/>
        <v>0</v>
      </c>
      <c r="F419" s="217">
        <f t="shared" si="174"/>
        <v>0</v>
      </c>
      <c r="G419" s="217">
        <f t="shared" si="174"/>
        <v>0</v>
      </c>
      <c r="H419" s="217">
        <f t="shared" si="174"/>
        <v>0</v>
      </c>
      <c r="I419" s="322">
        <f t="shared" si="174"/>
        <v>0</v>
      </c>
      <c r="J419" s="216">
        <f t="shared" si="174"/>
        <v>0</v>
      </c>
      <c r="K419" s="217">
        <f t="shared" si="174"/>
        <v>0</v>
      </c>
      <c r="L419" s="217">
        <f t="shared" si="174"/>
        <v>0</v>
      </c>
      <c r="M419" s="217">
        <f t="shared" si="174"/>
        <v>0</v>
      </c>
      <c r="N419" s="217">
        <f t="shared" si="174"/>
        <v>0</v>
      </c>
      <c r="O419" s="217">
        <f t="shared" si="174"/>
        <v>0</v>
      </c>
      <c r="P419" s="322">
        <f t="shared" si="174"/>
        <v>0</v>
      </c>
      <c r="Q419" s="216">
        <f t="shared" si="174"/>
        <v>0</v>
      </c>
      <c r="R419" s="217">
        <f t="shared" si="174"/>
        <v>0</v>
      </c>
      <c r="S419" s="217">
        <f t="shared" si="174"/>
        <v>0</v>
      </c>
      <c r="T419" s="217">
        <f t="shared" si="174"/>
        <v>0</v>
      </c>
      <c r="U419" s="217">
        <f t="shared" si="174"/>
        <v>0</v>
      </c>
      <c r="V419" s="217">
        <f t="shared" si="174"/>
        <v>0</v>
      </c>
      <c r="W419" s="322">
        <f t="shared" si="174"/>
        <v>0</v>
      </c>
      <c r="X419" s="333"/>
      <c r="Y419" s="200" t="s">
        <v>26</v>
      </c>
      <c r="Z419" s="200">
        <f>Z418-Z405</f>
        <v>9.1899999999999977</v>
      </c>
    </row>
    <row r="421" spans="1:27" ht="13.5" thickBot="1" x14ac:dyDescent="0.25"/>
    <row r="422" spans="1:27" ht="13.5" thickBot="1" x14ac:dyDescent="0.25">
      <c r="A422" s="230" t="s">
        <v>243</v>
      </c>
      <c r="B422" s="230"/>
      <c r="C422" s="1029" t="s">
        <v>53</v>
      </c>
      <c r="D422" s="1030"/>
      <c r="E422" s="1030"/>
      <c r="F422" s="1030"/>
      <c r="G422" s="1030"/>
      <c r="H422" s="1030"/>
      <c r="I422" s="1031"/>
      <c r="J422" s="1029" t="s">
        <v>114</v>
      </c>
      <c r="K422" s="1030"/>
      <c r="L422" s="1030"/>
      <c r="M422" s="1030"/>
      <c r="N422" s="1030"/>
      <c r="O422" s="1030"/>
      <c r="P422" s="1031"/>
      <c r="Q422" s="1029" t="s">
        <v>63</v>
      </c>
      <c r="R422" s="1030"/>
      <c r="S422" s="1030"/>
      <c r="T422" s="1030"/>
      <c r="U422" s="1030"/>
      <c r="V422" s="1030"/>
      <c r="W422" s="1031"/>
      <c r="X422" s="1028" t="s">
        <v>55</v>
      </c>
    </row>
    <row r="423" spans="1:27" x14ac:dyDescent="0.2">
      <c r="A423" s="231" t="s">
        <v>54</v>
      </c>
      <c r="B423" s="830"/>
      <c r="C423" s="334">
        <v>1</v>
      </c>
      <c r="D423" s="232">
        <v>2</v>
      </c>
      <c r="E423" s="232">
        <v>3</v>
      </c>
      <c r="F423" s="232">
        <v>4</v>
      </c>
      <c r="G423" s="232">
        <v>5</v>
      </c>
      <c r="H423" s="232">
        <v>6</v>
      </c>
      <c r="I423" s="561">
        <v>7</v>
      </c>
      <c r="J423" s="334">
        <v>1</v>
      </c>
      <c r="K423" s="232">
        <v>2</v>
      </c>
      <c r="L423" s="232">
        <v>3</v>
      </c>
      <c r="M423" s="232">
        <v>4</v>
      </c>
      <c r="N423" s="232">
        <v>5</v>
      </c>
      <c r="O423" s="232">
        <v>6</v>
      </c>
      <c r="P423" s="561">
        <v>7</v>
      </c>
      <c r="Q423" s="334">
        <v>1</v>
      </c>
      <c r="R423" s="232">
        <v>2</v>
      </c>
      <c r="S423" s="232">
        <v>3</v>
      </c>
      <c r="T423" s="232">
        <v>4</v>
      </c>
      <c r="U423" s="232">
        <v>5</v>
      </c>
      <c r="V423" s="232">
        <v>6</v>
      </c>
      <c r="W423" s="561">
        <v>7</v>
      </c>
      <c r="X423" s="971"/>
    </row>
    <row r="424" spans="1:27" x14ac:dyDescent="0.2">
      <c r="A424" s="236" t="s">
        <v>3</v>
      </c>
      <c r="B424" s="831"/>
      <c r="C424" s="237">
        <v>3665</v>
      </c>
      <c r="D424" s="238">
        <v>3665</v>
      </c>
      <c r="E424" s="238">
        <v>3665</v>
      </c>
      <c r="F424" s="238">
        <v>3665</v>
      </c>
      <c r="G424" s="238">
        <v>3665</v>
      </c>
      <c r="H424" s="238">
        <v>3665</v>
      </c>
      <c r="I424" s="239">
        <v>3665</v>
      </c>
      <c r="J424" s="237">
        <v>3665</v>
      </c>
      <c r="K424" s="238">
        <v>3665</v>
      </c>
      <c r="L424" s="238">
        <v>3665</v>
      </c>
      <c r="M424" s="238">
        <v>3665</v>
      </c>
      <c r="N424" s="238">
        <v>3665</v>
      </c>
      <c r="O424" s="238">
        <v>3665</v>
      </c>
      <c r="P424" s="239">
        <v>3665</v>
      </c>
      <c r="Q424" s="237">
        <v>3665</v>
      </c>
      <c r="R424" s="238">
        <v>3665</v>
      </c>
      <c r="S424" s="238">
        <v>3665</v>
      </c>
      <c r="T424" s="238">
        <v>3665</v>
      </c>
      <c r="U424" s="238">
        <v>3665</v>
      </c>
      <c r="V424" s="238">
        <v>3665</v>
      </c>
      <c r="W424" s="239">
        <v>3665</v>
      </c>
      <c r="X424" s="440">
        <v>3665</v>
      </c>
      <c r="Y424" s="210"/>
      <c r="Z424" s="313"/>
      <c r="AA424" s="313"/>
    </row>
    <row r="425" spans="1:27" x14ac:dyDescent="0.2">
      <c r="A425" s="241" t="s">
        <v>6</v>
      </c>
      <c r="B425" s="832"/>
      <c r="C425" s="242">
        <v>3744</v>
      </c>
      <c r="D425" s="243">
        <v>3887</v>
      </c>
      <c r="E425" s="243">
        <v>3761</v>
      </c>
      <c r="F425" s="243">
        <v>3902</v>
      </c>
      <c r="G425" s="243">
        <v>3865</v>
      </c>
      <c r="H425" s="243">
        <v>3729</v>
      </c>
      <c r="I425" s="244">
        <v>3805</v>
      </c>
      <c r="J425" s="242">
        <v>3858</v>
      </c>
      <c r="K425" s="243">
        <v>3818</v>
      </c>
      <c r="L425" s="243">
        <v>3873</v>
      </c>
      <c r="M425" s="243">
        <v>3748</v>
      </c>
      <c r="N425" s="243">
        <v>3830</v>
      </c>
      <c r="O425" s="243">
        <v>3769</v>
      </c>
      <c r="P425" s="244">
        <v>3913</v>
      </c>
      <c r="Q425" s="242">
        <v>3797</v>
      </c>
      <c r="R425" s="243">
        <v>3868</v>
      </c>
      <c r="S425" s="243">
        <v>3675</v>
      </c>
      <c r="T425" s="243">
        <v>3576</v>
      </c>
      <c r="U425" s="243">
        <v>3730</v>
      </c>
      <c r="V425" s="243">
        <v>3802</v>
      </c>
      <c r="W425" s="244">
        <v>3833</v>
      </c>
      <c r="X425" s="390">
        <v>3805</v>
      </c>
      <c r="Y425" s="228"/>
    </row>
    <row r="426" spans="1:27" x14ac:dyDescent="0.2">
      <c r="A426" s="231" t="s">
        <v>7</v>
      </c>
      <c r="B426" s="829"/>
      <c r="C426" s="245">
        <v>72.3</v>
      </c>
      <c r="D426" s="246">
        <v>87.2</v>
      </c>
      <c r="E426" s="246">
        <v>80.900000000000006</v>
      </c>
      <c r="F426" s="246">
        <v>80</v>
      </c>
      <c r="G426" s="246">
        <v>87.2</v>
      </c>
      <c r="H426" s="246">
        <v>76.599999999999994</v>
      </c>
      <c r="I426" s="247">
        <v>89.4</v>
      </c>
      <c r="J426" s="245">
        <v>80.400000000000006</v>
      </c>
      <c r="K426" s="246">
        <v>83.3</v>
      </c>
      <c r="L426" s="246">
        <v>76.599999999999994</v>
      </c>
      <c r="M426" s="246">
        <v>81.2</v>
      </c>
      <c r="N426" s="246">
        <v>83</v>
      </c>
      <c r="O426" s="246">
        <v>76.099999999999994</v>
      </c>
      <c r="P426" s="247">
        <v>76.599999999999994</v>
      </c>
      <c r="Q426" s="245">
        <v>74.5</v>
      </c>
      <c r="R426" s="246">
        <v>78.3</v>
      </c>
      <c r="S426" s="246">
        <v>80.900000000000006</v>
      </c>
      <c r="T426" s="246">
        <v>75</v>
      </c>
      <c r="U426" s="246">
        <v>76.099999999999994</v>
      </c>
      <c r="V426" s="246">
        <v>82.6</v>
      </c>
      <c r="W426" s="247">
        <v>80.900000000000006</v>
      </c>
      <c r="X426" s="441">
        <v>0.77600000000000002</v>
      </c>
      <c r="Y426" s="210"/>
      <c r="Z426" s="210"/>
      <c r="AA426" s="210"/>
    </row>
    <row r="427" spans="1:27" ht="13.5" thickBot="1" x14ac:dyDescent="0.25">
      <c r="A427" s="256" t="s">
        <v>8</v>
      </c>
      <c r="B427" s="833"/>
      <c r="C427" s="249">
        <v>0.09</v>
      </c>
      <c r="D427" s="250">
        <v>7.4999999999999997E-2</v>
      </c>
      <c r="E427" s="250">
        <v>7.5999999999999998E-2</v>
      </c>
      <c r="F427" s="250">
        <v>0.10100000000000001</v>
      </c>
      <c r="G427" s="250">
        <v>7.1999999999999995E-2</v>
      </c>
      <c r="H427" s="250">
        <v>9.0999999999999998E-2</v>
      </c>
      <c r="I427" s="251">
        <v>6.8000000000000005E-2</v>
      </c>
      <c r="J427" s="249">
        <v>7.6999999999999999E-2</v>
      </c>
      <c r="K427" s="250">
        <v>7.3999999999999996E-2</v>
      </c>
      <c r="L427" s="250">
        <v>8.5999999999999993E-2</v>
      </c>
      <c r="M427" s="250">
        <v>8.4000000000000005E-2</v>
      </c>
      <c r="N427" s="250">
        <v>0.08</v>
      </c>
      <c r="O427" s="250">
        <v>8.7999999999999995E-2</v>
      </c>
      <c r="P427" s="251">
        <v>7.5999999999999998E-2</v>
      </c>
      <c r="Q427" s="249">
        <v>9.5000000000000001E-2</v>
      </c>
      <c r="R427" s="250">
        <v>7.9000000000000001E-2</v>
      </c>
      <c r="S427" s="250">
        <v>8.1000000000000003E-2</v>
      </c>
      <c r="T427" s="250">
        <v>8.5999999999999993E-2</v>
      </c>
      <c r="U427" s="250">
        <v>7.9000000000000001E-2</v>
      </c>
      <c r="V427" s="250">
        <v>7.4999999999999997E-2</v>
      </c>
      <c r="W427" s="251">
        <v>7.1999999999999995E-2</v>
      </c>
      <c r="X427" s="442">
        <v>8.2000000000000003E-2</v>
      </c>
      <c r="Y427" s="228"/>
    </row>
    <row r="428" spans="1:27" x14ac:dyDescent="0.2">
      <c r="A428" s="483" t="s">
        <v>1</v>
      </c>
      <c r="B428" s="834"/>
      <c r="C428" s="253">
        <f>C425/C424*100-100</f>
        <v>2.1555252387449002</v>
      </c>
      <c r="D428" s="254">
        <f t="shared" ref="D428:F428" si="175">D425/D424*100-100</f>
        <v>6.0572987721691618</v>
      </c>
      <c r="E428" s="254">
        <f t="shared" si="175"/>
        <v>2.6193724420191131</v>
      </c>
      <c r="F428" s="254">
        <f t="shared" si="175"/>
        <v>6.466575716234658</v>
      </c>
      <c r="G428" s="254">
        <f>G425/G424*100-100</f>
        <v>5.4570259208731215</v>
      </c>
      <c r="H428" s="254">
        <f t="shared" ref="H428:O428" si="176">H425/H424*100-100</f>
        <v>1.746248294679404</v>
      </c>
      <c r="I428" s="255">
        <f t="shared" si="176"/>
        <v>3.8199181446111794</v>
      </c>
      <c r="J428" s="253">
        <f t="shared" si="176"/>
        <v>5.2660300136425633</v>
      </c>
      <c r="K428" s="254">
        <f t="shared" si="176"/>
        <v>4.1746248294679305</v>
      </c>
      <c r="L428" s="254">
        <f t="shared" si="176"/>
        <v>5.6753069577080595</v>
      </c>
      <c r="M428" s="254">
        <f t="shared" si="176"/>
        <v>2.2646657571623479</v>
      </c>
      <c r="N428" s="254">
        <f t="shared" si="176"/>
        <v>4.5020463847203303</v>
      </c>
      <c r="O428" s="254">
        <f t="shared" si="176"/>
        <v>2.8376534788540368</v>
      </c>
      <c r="P428" s="255">
        <f>P425/P424*100-100</f>
        <v>6.7667121418826639</v>
      </c>
      <c r="Q428" s="253">
        <f t="shared" ref="Q428:X428" si="177">Q425/Q424*100-100</f>
        <v>3.6016371077762557</v>
      </c>
      <c r="R428" s="254">
        <f t="shared" si="177"/>
        <v>5.5388813096862322</v>
      </c>
      <c r="S428" s="254">
        <f t="shared" si="177"/>
        <v>0.27285129604366887</v>
      </c>
      <c r="T428" s="254">
        <f t="shared" si="177"/>
        <v>-2.4283765347885407</v>
      </c>
      <c r="U428" s="254">
        <f t="shared" si="177"/>
        <v>1.7735334242837695</v>
      </c>
      <c r="V428" s="254">
        <f t="shared" si="177"/>
        <v>3.738062755798083</v>
      </c>
      <c r="W428" s="255">
        <f t="shared" si="177"/>
        <v>4.5839017735334266</v>
      </c>
      <c r="X428" s="480">
        <f t="shared" si="177"/>
        <v>3.8199181446111794</v>
      </c>
      <c r="Y428" s="547"/>
      <c r="Z428" s="210"/>
      <c r="AA428" s="210"/>
    </row>
    <row r="429" spans="1:27" ht="13.5" thickBot="1" x14ac:dyDescent="0.25">
      <c r="A429" s="484" t="s">
        <v>27</v>
      </c>
      <c r="B429" s="484"/>
      <c r="C429" s="220">
        <f t="shared" ref="C429:X429" si="178">C425-C412</f>
        <v>151</v>
      </c>
      <c r="D429" s="221">
        <f t="shared" si="178"/>
        <v>234</v>
      </c>
      <c r="E429" s="221">
        <f t="shared" si="178"/>
        <v>185</v>
      </c>
      <c r="F429" s="221">
        <f t="shared" si="178"/>
        <v>199</v>
      </c>
      <c r="G429" s="221">
        <f t="shared" si="178"/>
        <v>253</v>
      </c>
      <c r="H429" s="221">
        <f t="shared" si="178"/>
        <v>90</v>
      </c>
      <c r="I429" s="226">
        <f t="shared" si="178"/>
        <v>107</v>
      </c>
      <c r="J429" s="220">
        <f t="shared" si="178"/>
        <v>294</v>
      </c>
      <c r="K429" s="221">
        <f t="shared" si="178"/>
        <v>157</v>
      </c>
      <c r="L429" s="221">
        <f t="shared" si="178"/>
        <v>110</v>
      </c>
      <c r="M429" s="221">
        <f t="shared" si="178"/>
        <v>251</v>
      </c>
      <c r="N429" s="221">
        <f t="shared" si="178"/>
        <v>245</v>
      </c>
      <c r="O429" s="221">
        <f t="shared" si="178"/>
        <v>211</v>
      </c>
      <c r="P429" s="226">
        <f t="shared" si="178"/>
        <v>204</v>
      </c>
      <c r="Q429" s="220">
        <f t="shared" si="178"/>
        <v>210</v>
      </c>
      <c r="R429" s="221">
        <f t="shared" si="178"/>
        <v>149</v>
      </c>
      <c r="S429" s="221">
        <f t="shared" si="178"/>
        <v>-8</v>
      </c>
      <c r="T429" s="221">
        <f t="shared" si="178"/>
        <v>50</v>
      </c>
      <c r="U429" s="221">
        <f t="shared" si="178"/>
        <v>112</v>
      </c>
      <c r="V429" s="221">
        <f t="shared" si="178"/>
        <v>144</v>
      </c>
      <c r="W429" s="226">
        <f t="shared" si="178"/>
        <v>169</v>
      </c>
      <c r="X429" s="370">
        <f t="shared" si="178"/>
        <v>167</v>
      </c>
      <c r="Y429" s="210"/>
    </row>
    <row r="430" spans="1:27" x14ac:dyDescent="0.2">
      <c r="A430" s="267" t="s">
        <v>51</v>
      </c>
      <c r="B430" s="835"/>
      <c r="C430" s="261">
        <v>617</v>
      </c>
      <c r="D430" s="262">
        <v>624</v>
      </c>
      <c r="E430" s="262">
        <v>625</v>
      </c>
      <c r="F430" s="262">
        <v>179</v>
      </c>
      <c r="G430" s="262">
        <v>622</v>
      </c>
      <c r="H430" s="262">
        <v>621</v>
      </c>
      <c r="I430" s="263">
        <v>625</v>
      </c>
      <c r="J430" s="261">
        <v>617</v>
      </c>
      <c r="K430" s="262">
        <v>622</v>
      </c>
      <c r="L430" s="262">
        <v>620</v>
      </c>
      <c r="M430" s="262">
        <v>178</v>
      </c>
      <c r="N430" s="262">
        <v>621</v>
      </c>
      <c r="O430" s="262">
        <v>622</v>
      </c>
      <c r="P430" s="263">
        <v>617</v>
      </c>
      <c r="Q430" s="261">
        <v>621</v>
      </c>
      <c r="R430" s="262">
        <v>619</v>
      </c>
      <c r="S430" s="262">
        <v>624</v>
      </c>
      <c r="T430" s="262">
        <v>179</v>
      </c>
      <c r="U430" s="262">
        <v>625</v>
      </c>
      <c r="V430" s="262">
        <v>623</v>
      </c>
      <c r="W430" s="263">
        <v>623</v>
      </c>
      <c r="X430" s="371">
        <f>SUM(C430:W430)</f>
        <v>11724</v>
      </c>
      <c r="Y430" s="200" t="s">
        <v>56</v>
      </c>
      <c r="Z430" s="265">
        <f>X417-X430</f>
        <v>46</v>
      </c>
      <c r="AA430" s="266">
        <f>Z430/X430</f>
        <v>3.9235755714773111E-3</v>
      </c>
    </row>
    <row r="431" spans="1:27" x14ac:dyDescent="0.2">
      <c r="A431" s="267" t="s">
        <v>28</v>
      </c>
      <c r="B431" s="835"/>
      <c r="C431" s="218"/>
      <c r="D431" s="269"/>
      <c r="E431" s="269"/>
      <c r="F431" s="269"/>
      <c r="G431" s="269"/>
      <c r="H431" s="269"/>
      <c r="I431" s="219"/>
      <c r="J431" s="218"/>
      <c r="K431" s="269"/>
      <c r="L431" s="269"/>
      <c r="M431" s="269"/>
      <c r="N431" s="269"/>
      <c r="O431" s="269"/>
      <c r="P431" s="219"/>
      <c r="Q431" s="218"/>
      <c r="R431" s="269"/>
      <c r="S431" s="269"/>
      <c r="T431" s="269"/>
      <c r="U431" s="269"/>
      <c r="V431" s="269"/>
      <c r="W431" s="219"/>
      <c r="X431" s="331"/>
      <c r="Y431" s="200" t="s">
        <v>57</v>
      </c>
      <c r="Z431" s="200">
        <v>152.69999999999999</v>
      </c>
    </row>
    <row r="432" spans="1:27" ht="13.5" thickBot="1" x14ac:dyDescent="0.25">
      <c r="A432" s="268" t="s">
        <v>26</v>
      </c>
      <c r="B432" s="836"/>
      <c r="C432" s="216">
        <f t="shared" ref="C432:W432" si="179">(C431-C418)</f>
        <v>0</v>
      </c>
      <c r="D432" s="217">
        <f t="shared" si="179"/>
        <v>0</v>
      </c>
      <c r="E432" s="217">
        <f t="shared" si="179"/>
        <v>0</v>
      </c>
      <c r="F432" s="217">
        <f t="shared" si="179"/>
        <v>0</v>
      </c>
      <c r="G432" s="217">
        <f t="shared" si="179"/>
        <v>0</v>
      </c>
      <c r="H432" s="217">
        <f t="shared" si="179"/>
        <v>0</v>
      </c>
      <c r="I432" s="322">
        <f t="shared" si="179"/>
        <v>0</v>
      </c>
      <c r="J432" s="216">
        <f t="shared" si="179"/>
        <v>0</v>
      </c>
      <c r="K432" s="217">
        <f t="shared" si="179"/>
        <v>0</v>
      </c>
      <c r="L432" s="217">
        <f t="shared" si="179"/>
        <v>0</v>
      </c>
      <c r="M432" s="217">
        <f t="shared" si="179"/>
        <v>0</v>
      </c>
      <c r="N432" s="217">
        <f t="shared" si="179"/>
        <v>0</v>
      </c>
      <c r="O432" s="217">
        <f t="shared" si="179"/>
        <v>0</v>
      </c>
      <c r="P432" s="322">
        <f t="shared" si="179"/>
        <v>0</v>
      </c>
      <c r="Q432" s="216">
        <f t="shared" si="179"/>
        <v>0</v>
      </c>
      <c r="R432" s="217">
        <f t="shared" si="179"/>
        <v>0</v>
      </c>
      <c r="S432" s="217">
        <f t="shared" si="179"/>
        <v>0</v>
      </c>
      <c r="T432" s="217">
        <f t="shared" si="179"/>
        <v>0</v>
      </c>
      <c r="U432" s="217">
        <f t="shared" si="179"/>
        <v>0</v>
      </c>
      <c r="V432" s="217">
        <f t="shared" si="179"/>
        <v>0</v>
      </c>
      <c r="W432" s="322">
        <f t="shared" si="179"/>
        <v>0</v>
      </c>
      <c r="X432" s="333"/>
      <c r="Y432" s="200" t="s">
        <v>26</v>
      </c>
      <c r="Z432" s="200">
        <f>Z431-Z418</f>
        <v>13.629999999999995</v>
      </c>
    </row>
    <row r="434" spans="1:27" ht="13.5" thickBot="1" x14ac:dyDescent="0.25"/>
    <row r="435" spans="1:27" ht="13.5" thickBot="1" x14ac:dyDescent="0.25">
      <c r="A435" s="230" t="s">
        <v>244</v>
      </c>
      <c r="B435" s="230"/>
      <c r="C435" s="1029" t="s">
        <v>53</v>
      </c>
      <c r="D435" s="1030"/>
      <c r="E435" s="1030"/>
      <c r="F435" s="1030"/>
      <c r="G435" s="1030"/>
      <c r="H435" s="1030"/>
      <c r="I435" s="1031"/>
      <c r="J435" s="1029" t="s">
        <v>114</v>
      </c>
      <c r="K435" s="1030"/>
      <c r="L435" s="1030"/>
      <c r="M435" s="1030"/>
      <c r="N435" s="1030"/>
      <c r="O435" s="1030"/>
      <c r="P435" s="1031"/>
      <c r="Q435" s="1029" t="s">
        <v>63</v>
      </c>
      <c r="R435" s="1030"/>
      <c r="S435" s="1030"/>
      <c r="T435" s="1030"/>
      <c r="U435" s="1030"/>
      <c r="V435" s="1030"/>
      <c r="W435" s="1031"/>
      <c r="X435" s="1028" t="s">
        <v>55</v>
      </c>
    </row>
    <row r="436" spans="1:27" x14ac:dyDescent="0.2">
      <c r="A436" s="231" t="s">
        <v>54</v>
      </c>
      <c r="B436" s="830"/>
      <c r="C436" s="334">
        <v>1</v>
      </c>
      <c r="D436" s="232">
        <v>2</v>
      </c>
      <c r="E436" s="232">
        <v>3</v>
      </c>
      <c r="F436" s="232">
        <v>4</v>
      </c>
      <c r="G436" s="232">
        <v>5</v>
      </c>
      <c r="H436" s="232">
        <v>6</v>
      </c>
      <c r="I436" s="561">
        <v>7</v>
      </c>
      <c r="J436" s="334">
        <v>1</v>
      </c>
      <c r="K436" s="232">
        <v>2</v>
      </c>
      <c r="L436" s="232">
        <v>3</v>
      </c>
      <c r="M436" s="232">
        <v>4</v>
      </c>
      <c r="N436" s="232">
        <v>5</v>
      </c>
      <c r="O436" s="232">
        <v>6</v>
      </c>
      <c r="P436" s="561">
        <v>7</v>
      </c>
      <c r="Q436" s="334">
        <v>1</v>
      </c>
      <c r="R436" s="232">
        <v>2</v>
      </c>
      <c r="S436" s="232">
        <v>3</v>
      </c>
      <c r="T436" s="232">
        <v>4</v>
      </c>
      <c r="U436" s="232">
        <v>5</v>
      </c>
      <c r="V436" s="232">
        <v>6</v>
      </c>
      <c r="W436" s="561">
        <v>7</v>
      </c>
      <c r="X436" s="971"/>
    </row>
    <row r="437" spans="1:27" x14ac:dyDescent="0.2">
      <c r="A437" s="236" t="s">
        <v>3</v>
      </c>
      <c r="B437" s="831"/>
      <c r="C437" s="237">
        <v>3750</v>
      </c>
      <c r="D437" s="237">
        <v>3750</v>
      </c>
      <c r="E437" s="237">
        <v>3750</v>
      </c>
      <c r="F437" s="237">
        <v>3750</v>
      </c>
      <c r="G437" s="237">
        <v>3750</v>
      </c>
      <c r="H437" s="237">
        <v>3750</v>
      </c>
      <c r="I437" s="237">
        <v>3750</v>
      </c>
      <c r="J437" s="237">
        <v>3750</v>
      </c>
      <c r="K437" s="237">
        <v>3750</v>
      </c>
      <c r="L437" s="237">
        <v>3750</v>
      </c>
      <c r="M437" s="237">
        <v>3750</v>
      </c>
      <c r="N437" s="237">
        <v>3750</v>
      </c>
      <c r="O437" s="237">
        <v>3750</v>
      </c>
      <c r="P437" s="237">
        <v>3750</v>
      </c>
      <c r="Q437" s="237">
        <v>3750</v>
      </c>
      <c r="R437" s="237">
        <v>3750</v>
      </c>
      <c r="S437" s="237">
        <v>3750</v>
      </c>
      <c r="T437" s="237">
        <v>3750</v>
      </c>
      <c r="U437" s="237">
        <v>3750</v>
      </c>
      <c r="V437" s="237">
        <v>3750</v>
      </c>
      <c r="W437" s="237">
        <v>3750</v>
      </c>
      <c r="X437" s="237">
        <v>3750</v>
      </c>
      <c r="Y437" s="210"/>
      <c r="Z437" s="313"/>
      <c r="AA437" s="313"/>
    </row>
    <row r="438" spans="1:27" x14ac:dyDescent="0.2">
      <c r="A438" s="241" t="s">
        <v>6</v>
      </c>
      <c r="B438" s="832"/>
      <c r="C438" s="242">
        <v>4026</v>
      </c>
      <c r="D438" s="243">
        <v>4055</v>
      </c>
      <c r="E438" s="243">
        <v>4003</v>
      </c>
      <c r="F438" s="243">
        <v>4132</v>
      </c>
      <c r="G438" s="243">
        <v>3951</v>
      </c>
      <c r="H438" s="243">
        <v>3763</v>
      </c>
      <c r="I438" s="244">
        <v>3930</v>
      </c>
      <c r="J438" s="242">
        <v>3909</v>
      </c>
      <c r="K438" s="243">
        <v>3967</v>
      </c>
      <c r="L438" s="243">
        <v>4021</v>
      </c>
      <c r="M438" s="243">
        <v>3703</v>
      </c>
      <c r="N438" s="243">
        <v>3780</v>
      </c>
      <c r="O438" s="243">
        <v>3779</v>
      </c>
      <c r="P438" s="244">
        <v>3904</v>
      </c>
      <c r="Q438" s="242">
        <v>3845</v>
      </c>
      <c r="R438" s="243">
        <v>4056</v>
      </c>
      <c r="S438" s="243">
        <v>3770</v>
      </c>
      <c r="T438" s="243">
        <v>3817</v>
      </c>
      <c r="U438" s="243">
        <v>3880</v>
      </c>
      <c r="V438" s="243">
        <v>3995</v>
      </c>
      <c r="W438" s="244">
        <v>3828</v>
      </c>
      <c r="X438" s="390">
        <v>3915</v>
      </c>
      <c r="Y438" s="228"/>
    </row>
    <row r="439" spans="1:27" x14ac:dyDescent="0.2">
      <c r="A439" s="231" t="s">
        <v>7</v>
      </c>
      <c r="B439" s="829"/>
      <c r="C439" s="245">
        <v>76.599999999999994</v>
      </c>
      <c r="D439" s="246">
        <v>76.599999999999994</v>
      </c>
      <c r="E439" s="246">
        <v>83</v>
      </c>
      <c r="F439" s="246">
        <v>66.7</v>
      </c>
      <c r="G439" s="246">
        <v>83</v>
      </c>
      <c r="H439" s="246">
        <v>88.9</v>
      </c>
      <c r="I439" s="247">
        <v>78.7</v>
      </c>
      <c r="J439" s="245">
        <v>76.599999999999994</v>
      </c>
      <c r="K439" s="246">
        <v>78.7</v>
      </c>
      <c r="L439" s="246">
        <v>74.5</v>
      </c>
      <c r="M439" s="246">
        <v>86.7</v>
      </c>
      <c r="N439" s="246">
        <v>57.4</v>
      </c>
      <c r="O439" s="246">
        <v>74.5</v>
      </c>
      <c r="P439" s="247">
        <v>72.3</v>
      </c>
      <c r="Q439" s="245">
        <v>63</v>
      </c>
      <c r="R439" s="246">
        <v>74</v>
      </c>
      <c r="S439" s="246">
        <v>74.5</v>
      </c>
      <c r="T439" s="246">
        <v>86.7</v>
      </c>
      <c r="U439" s="246">
        <v>87.2</v>
      </c>
      <c r="V439" s="246">
        <v>76.599999999999994</v>
      </c>
      <c r="W439" s="247">
        <v>80.900000000000006</v>
      </c>
      <c r="X439" s="441">
        <v>0.752</v>
      </c>
      <c r="Y439" s="210"/>
      <c r="Z439" s="210"/>
      <c r="AA439" s="210"/>
    </row>
    <row r="440" spans="1:27" ht="13.5" thickBot="1" x14ac:dyDescent="0.25">
      <c r="A440" s="256" t="s">
        <v>8</v>
      </c>
      <c r="B440" s="833"/>
      <c r="C440" s="249">
        <v>0.08</v>
      </c>
      <c r="D440" s="250">
        <v>7.4999999999999997E-2</v>
      </c>
      <c r="E440" s="250">
        <v>7.5999999999999998E-2</v>
      </c>
      <c r="F440" s="250">
        <v>0.10100000000000001</v>
      </c>
      <c r="G440" s="250">
        <v>7.0999999999999994E-2</v>
      </c>
      <c r="H440" s="250">
        <v>7.0999999999999994E-2</v>
      </c>
      <c r="I440" s="251">
        <v>8.7999999999999995E-2</v>
      </c>
      <c r="J440" s="249">
        <v>8.5999999999999993E-2</v>
      </c>
      <c r="K440" s="250">
        <v>7.8E-2</v>
      </c>
      <c r="L440" s="250">
        <v>8.3000000000000004E-2</v>
      </c>
      <c r="M440" s="250">
        <v>6.2E-2</v>
      </c>
      <c r="N440" s="250">
        <v>9.6000000000000002E-2</v>
      </c>
      <c r="O440" s="250">
        <v>8.7999999999999995E-2</v>
      </c>
      <c r="P440" s="251">
        <v>8.6999999999999994E-2</v>
      </c>
      <c r="Q440" s="249">
        <v>9.2999999999999999E-2</v>
      </c>
      <c r="R440" s="250">
        <v>8.4000000000000005E-2</v>
      </c>
      <c r="S440" s="250">
        <v>8.5999999999999993E-2</v>
      </c>
      <c r="T440" s="250">
        <v>7.0999999999999994E-2</v>
      </c>
      <c r="U440" s="250">
        <v>6.7000000000000004E-2</v>
      </c>
      <c r="V440" s="250">
        <v>7.9000000000000001E-2</v>
      </c>
      <c r="W440" s="251">
        <v>0.08</v>
      </c>
      <c r="X440" s="442">
        <v>8.5999999999999993E-2</v>
      </c>
      <c r="Y440" s="228"/>
    </row>
    <row r="441" spans="1:27" x14ac:dyDescent="0.2">
      <c r="A441" s="483" t="s">
        <v>1</v>
      </c>
      <c r="B441" s="834"/>
      <c r="C441" s="253">
        <f>C438/C437*100-100</f>
        <v>7.3600000000000136</v>
      </c>
      <c r="D441" s="254">
        <f t="shared" ref="D441:F441" si="180">D438/D437*100-100</f>
        <v>8.1333333333333258</v>
      </c>
      <c r="E441" s="254">
        <f t="shared" si="180"/>
        <v>6.7466666666666555</v>
      </c>
      <c r="F441" s="254">
        <f t="shared" si="180"/>
        <v>10.186666666666682</v>
      </c>
      <c r="G441" s="254">
        <f>G438/G437*100-100</f>
        <v>5.3600000000000136</v>
      </c>
      <c r="H441" s="254">
        <f t="shared" ref="H441:O441" si="181">H438/H437*100-100</f>
        <v>0.34666666666667822</v>
      </c>
      <c r="I441" s="255">
        <f t="shared" si="181"/>
        <v>4.8000000000000114</v>
      </c>
      <c r="J441" s="253">
        <f t="shared" si="181"/>
        <v>4.2399999999999949</v>
      </c>
      <c r="K441" s="254">
        <f t="shared" si="181"/>
        <v>5.786666666666676</v>
      </c>
      <c r="L441" s="254">
        <f t="shared" si="181"/>
        <v>7.2266666666666737</v>
      </c>
      <c r="M441" s="254">
        <f t="shared" si="181"/>
        <v>-1.2533333333333303</v>
      </c>
      <c r="N441" s="254">
        <f t="shared" si="181"/>
        <v>0.79999999999999716</v>
      </c>
      <c r="O441" s="254">
        <f t="shared" si="181"/>
        <v>0.77333333333334053</v>
      </c>
      <c r="P441" s="255">
        <f>P438/P437*100-100</f>
        <v>4.1066666666666549</v>
      </c>
      <c r="Q441" s="253">
        <f t="shared" ref="Q441:X441" si="182">Q438/Q437*100-100</f>
        <v>2.5333333333333456</v>
      </c>
      <c r="R441" s="254">
        <f t="shared" si="182"/>
        <v>8.1599999999999966</v>
      </c>
      <c r="S441" s="254">
        <f t="shared" si="182"/>
        <v>0.53333333333334565</v>
      </c>
      <c r="T441" s="254">
        <f t="shared" si="182"/>
        <v>1.786666666666676</v>
      </c>
      <c r="U441" s="254">
        <f t="shared" si="182"/>
        <v>3.4666666666666686</v>
      </c>
      <c r="V441" s="254">
        <f t="shared" si="182"/>
        <v>6.5333333333333314</v>
      </c>
      <c r="W441" s="255">
        <f t="shared" si="182"/>
        <v>2.0799999999999983</v>
      </c>
      <c r="X441" s="480">
        <f t="shared" si="182"/>
        <v>4.4000000000000057</v>
      </c>
      <c r="Y441" s="547"/>
      <c r="Z441" s="210"/>
      <c r="AA441" s="210"/>
    </row>
    <row r="442" spans="1:27" ht="13.5" thickBot="1" x14ac:dyDescent="0.25">
      <c r="A442" s="484" t="s">
        <v>27</v>
      </c>
      <c r="B442" s="484"/>
      <c r="C442" s="220">
        <f t="shared" ref="C442:X442" si="183">C438-C425</f>
        <v>282</v>
      </c>
      <c r="D442" s="221">
        <f t="shared" si="183"/>
        <v>168</v>
      </c>
      <c r="E442" s="221">
        <f t="shared" si="183"/>
        <v>242</v>
      </c>
      <c r="F442" s="221">
        <f t="shared" si="183"/>
        <v>230</v>
      </c>
      <c r="G442" s="221">
        <f t="shared" si="183"/>
        <v>86</v>
      </c>
      <c r="H442" s="221">
        <f t="shared" si="183"/>
        <v>34</v>
      </c>
      <c r="I442" s="226">
        <f t="shared" si="183"/>
        <v>125</v>
      </c>
      <c r="J442" s="220">
        <f t="shared" si="183"/>
        <v>51</v>
      </c>
      <c r="K442" s="221">
        <f t="shared" si="183"/>
        <v>149</v>
      </c>
      <c r="L442" s="221">
        <f t="shared" si="183"/>
        <v>148</v>
      </c>
      <c r="M442" s="221">
        <f t="shared" si="183"/>
        <v>-45</v>
      </c>
      <c r="N442" s="221">
        <f t="shared" si="183"/>
        <v>-50</v>
      </c>
      <c r="O442" s="221">
        <f t="shared" si="183"/>
        <v>10</v>
      </c>
      <c r="P442" s="226">
        <f t="shared" si="183"/>
        <v>-9</v>
      </c>
      <c r="Q442" s="220">
        <f t="shared" si="183"/>
        <v>48</v>
      </c>
      <c r="R442" s="221">
        <f t="shared" si="183"/>
        <v>188</v>
      </c>
      <c r="S442" s="221">
        <f t="shared" si="183"/>
        <v>95</v>
      </c>
      <c r="T442" s="221">
        <f t="shared" si="183"/>
        <v>241</v>
      </c>
      <c r="U442" s="221">
        <f t="shared" si="183"/>
        <v>150</v>
      </c>
      <c r="V442" s="221">
        <f t="shared" si="183"/>
        <v>193</v>
      </c>
      <c r="W442" s="226">
        <f t="shared" si="183"/>
        <v>-5</v>
      </c>
      <c r="X442" s="370">
        <f t="shared" si="183"/>
        <v>110</v>
      </c>
      <c r="Y442" s="210"/>
    </row>
    <row r="443" spans="1:27" x14ac:dyDescent="0.2">
      <c r="A443" s="267" t="s">
        <v>51</v>
      </c>
      <c r="B443" s="835"/>
      <c r="C443" s="261">
        <v>614</v>
      </c>
      <c r="D443" s="262">
        <v>624</v>
      </c>
      <c r="E443" s="262">
        <v>625</v>
      </c>
      <c r="F443" s="262">
        <v>174</v>
      </c>
      <c r="G443" s="262">
        <v>622</v>
      </c>
      <c r="H443" s="262">
        <v>621</v>
      </c>
      <c r="I443" s="263">
        <v>622</v>
      </c>
      <c r="J443" s="261">
        <v>616</v>
      </c>
      <c r="K443" s="262">
        <v>621</v>
      </c>
      <c r="L443" s="262">
        <v>619</v>
      </c>
      <c r="M443" s="262">
        <v>173</v>
      </c>
      <c r="N443" s="262">
        <v>618</v>
      </c>
      <c r="O443" s="262">
        <v>622</v>
      </c>
      <c r="P443" s="263">
        <v>614</v>
      </c>
      <c r="Q443" s="261">
        <v>620</v>
      </c>
      <c r="R443" s="262">
        <v>616</v>
      </c>
      <c r="S443" s="262">
        <v>624</v>
      </c>
      <c r="T443" s="262">
        <v>175</v>
      </c>
      <c r="U443" s="262">
        <v>623</v>
      </c>
      <c r="V443" s="262">
        <v>622</v>
      </c>
      <c r="W443" s="263">
        <v>622</v>
      </c>
      <c r="X443" s="371">
        <f>SUM(C443:W443)</f>
        <v>11687</v>
      </c>
      <c r="Y443" s="200" t="s">
        <v>56</v>
      </c>
      <c r="Z443" s="265">
        <f>X430-X443</f>
        <v>37</v>
      </c>
      <c r="AA443" s="266">
        <f>Z443/X443</f>
        <v>3.1659108411055017E-3</v>
      </c>
    </row>
    <row r="444" spans="1:27" x14ac:dyDescent="0.2">
      <c r="A444" s="267" t="s">
        <v>28</v>
      </c>
      <c r="B444" s="835"/>
      <c r="C444" s="218"/>
      <c r="D444" s="269"/>
      <c r="E444" s="269"/>
      <c r="F444" s="269"/>
      <c r="G444" s="269"/>
      <c r="H444" s="269"/>
      <c r="I444" s="219"/>
      <c r="J444" s="218"/>
      <c r="K444" s="269"/>
      <c r="L444" s="269"/>
      <c r="M444" s="269"/>
      <c r="N444" s="269"/>
      <c r="O444" s="269"/>
      <c r="P444" s="219"/>
      <c r="Q444" s="218"/>
      <c r="R444" s="269"/>
      <c r="S444" s="269"/>
      <c r="T444" s="269"/>
      <c r="U444" s="269"/>
      <c r="V444" s="269"/>
      <c r="W444" s="219"/>
      <c r="X444" s="331"/>
      <c r="Y444" s="200" t="s">
        <v>57</v>
      </c>
      <c r="Z444" s="200">
        <v>163.06</v>
      </c>
    </row>
    <row r="445" spans="1:27" ht="13.5" thickBot="1" x14ac:dyDescent="0.25">
      <c r="A445" s="268" t="s">
        <v>26</v>
      </c>
      <c r="B445" s="836"/>
      <c r="C445" s="216">
        <f t="shared" ref="C445:W445" si="184">(C444-C431)</f>
        <v>0</v>
      </c>
      <c r="D445" s="217">
        <f t="shared" si="184"/>
        <v>0</v>
      </c>
      <c r="E445" s="217">
        <f t="shared" si="184"/>
        <v>0</v>
      </c>
      <c r="F445" s="217">
        <f t="shared" si="184"/>
        <v>0</v>
      </c>
      <c r="G445" s="217">
        <f t="shared" si="184"/>
        <v>0</v>
      </c>
      <c r="H445" s="217">
        <f t="shared" si="184"/>
        <v>0</v>
      </c>
      <c r="I445" s="322">
        <f t="shared" si="184"/>
        <v>0</v>
      </c>
      <c r="J445" s="216">
        <f t="shared" si="184"/>
        <v>0</v>
      </c>
      <c r="K445" s="217">
        <f t="shared" si="184"/>
        <v>0</v>
      </c>
      <c r="L445" s="217">
        <f t="shared" si="184"/>
        <v>0</v>
      </c>
      <c r="M445" s="217">
        <f t="shared" si="184"/>
        <v>0</v>
      </c>
      <c r="N445" s="217">
        <f t="shared" si="184"/>
        <v>0</v>
      </c>
      <c r="O445" s="217">
        <f t="shared" si="184"/>
        <v>0</v>
      </c>
      <c r="P445" s="322">
        <f t="shared" si="184"/>
        <v>0</v>
      </c>
      <c r="Q445" s="216">
        <f t="shared" si="184"/>
        <v>0</v>
      </c>
      <c r="R445" s="217">
        <f t="shared" si="184"/>
        <v>0</v>
      </c>
      <c r="S445" s="217">
        <f t="shared" si="184"/>
        <v>0</v>
      </c>
      <c r="T445" s="217">
        <f t="shared" si="184"/>
        <v>0</v>
      </c>
      <c r="U445" s="217">
        <f t="shared" si="184"/>
        <v>0</v>
      </c>
      <c r="V445" s="217">
        <f t="shared" si="184"/>
        <v>0</v>
      </c>
      <c r="W445" s="322">
        <f t="shared" si="184"/>
        <v>0</v>
      </c>
      <c r="X445" s="333"/>
      <c r="Y445" s="200" t="s">
        <v>26</v>
      </c>
      <c r="Z445" s="200">
        <f>Z444-Z431</f>
        <v>10.360000000000014</v>
      </c>
    </row>
    <row r="447" spans="1:27" ht="13.5" thickBot="1" x14ac:dyDescent="0.25"/>
    <row r="448" spans="1:27" ht="13.5" thickBot="1" x14ac:dyDescent="0.25">
      <c r="A448" s="230" t="s">
        <v>245</v>
      </c>
      <c r="B448" s="230"/>
      <c r="C448" s="1029" t="s">
        <v>53</v>
      </c>
      <c r="D448" s="1030"/>
      <c r="E448" s="1030"/>
      <c r="F448" s="1030"/>
      <c r="G448" s="1030"/>
      <c r="H448" s="1030"/>
      <c r="I448" s="1031"/>
      <c r="J448" s="1029" t="s">
        <v>114</v>
      </c>
      <c r="K448" s="1030"/>
      <c r="L448" s="1030"/>
      <c r="M448" s="1030"/>
      <c r="N448" s="1030"/>
      <c r="O448" s="1030"/>
      <c r="P448" s="1031"/>
      <c r="Q448" s="1029" t="s">
        <v>63</v>
      </c>
      <c r="R448" s="1030"/>
      <c r="S448" s="1030"/>
      <c r="T448" s="1030"/>
      <c r="U448" s="1030"/>
      <c r="V448" s="1030"/>
      <c r="W448" s="1031"/>
      <c r="X448" s="1028" t="s">
        <v>55</v>
      </c>
      <c r="Y448" s="200">
        <v>888</v>
      </c>
    </row>
    <row r="449" spans="1:27" x14ac:dyDescent="0.2">
      <c r="A449" s="231" t="s">
        <v>54</v>
      </c>
      <c r="B449" s="830"/>
      <c r="C449" s="334">
        <v>1</v>
      </c>
      <c r="D449" s="232">
        <v>2</v>
      </c>
      <c r="E449" s="232">
        <v>3</v>
      </c>
      <c r="F449" s="232">
        <v>4</v>
      </c>
      <c r="G449" s="232">
        <v>5</v>
      </c>
      <c r="H449" s="232">
        <v>6</v>
      </c>
      <c r="I449" s="561">
        <v>7</v>
      </c>
      <c r="J449" s="334">
        <v>1</v>
      </c>
      <c r="K449" s="232">
        <v>2</v>
      </c>
      <c r="L449" s="232">
        <v>3</v>
      </c>
      <c r="M449" s="232">
        <v>4</v>
      </c>
      <c r="N449" s="232">
        <v>5</v>
      </c>
      <c r="O449" s="232">
        <v>6</v>
      </c>
      <c r="P449" s="561">
        <v>7</v>
      </c>
      <c r="Q449" s="334">
        <v>1</v>
      </c>
      <c r="R449" s="232">
        <v>2</v>
      </c>
      <c r="S449" s="232">
        <v>3</v>
      </c>
      <c r="T449" s="232">
        <v>4</v>
      </c>
      <c r="U449" s="232">
        <v>5</v>
      </c>
      <c r="V449" s="232">
        <v>6</v>
      </c>
      <c r="W449" s="561">
        <v>7</v>
      </c>
      <c r="X449" s="971"/>
    </row>
    <row r="450" spans="1:27" x14ac:dyDescent="0.2">
      <c r="A450" s="236" t="s">
        <v>3</v>
      </c>
      <c r="B450" s="831"/>
      <c r="C450" s="237">
        <v>3820</v>
      </c>
      <c r="D450" s="237">
        <v>3820</v>
      </c>
      <c r="E450" s="237">
        <v>3820</v>
      </c>
      <c r="F450" s="237">
        <v>3820</v>
      </c>
      <c r="G450" s="237">
        <v>3820</v>
      </c>
      <c r="H450" s="237">
        <v>3820</v>
      </c>
      <c r="I450" s="237">
        <v>3820</v>
      </c>
      <c r="J450" s="237">
        <v>3820</v>
      </c>
      <c r="K450" s="237">
        <v>3820</v>
      </c>
      <c r="L450" s="237">
        <v>3820</v>
      </c>
      <c r="M450" s="237">
        <v>3820</v>
      </c>
      <c r="N450" s="237">
        <v>3820</v>
      </c>
      <c r="O450" s="237">
        <v>3820</v>
      </c>
      <c r="P450" s="237">
        <v>3820</v>
      </c>
      <c r="Q450" s="237">
        <v>3820</v>
      </c>
      <c r="R450" s="237">
        <v>3820</v>
      </c>
      <c r="S450" s="237">
        <v>3820</v>
      </c>
      <c r="T450" s="237">
        <v>3820</v>
      </c>
      <c r="U450" s="237">
        <v>3820</v>
      </c>
      <c r="V450" s="237">
        <v>3820</v>
      </c>
      <c r="W450" s="237">
        <v>3820</v>
      </c>
      <c r="X450" s="237">
        <v>3820</v>
      </c>
      <c r="Y450" s="210"/>
      <c r="Z450" s="313"/>
      <c r="AA450" s="313"/>
    </row>
    <row r="451" spans="1:27" x14ac:dyDescent="0.2">
      <c r="A451" s="241" t="s">
        <v>6</v>
      </c>
      <c r="B451" s="832"/>
      <c r="C451" s="242">
        <v>3915</v>
      </c>
      <c r="D451" s="243">
        <v>4069</v>
      </c>
      <c r="E451" s="243">
        <v>4111</v>
      </c>
      <c r="F451" s="243">
        <v>4225</v>
      </c>
      <c r="G451" s="243">
        <v>4054</v>
      </c>
      <c r="H451" s="243">
        <v>3837</v>
      </c>
      <c r="I451" s="244">
        <v>3906</v>
      </c>
      <c r="J451" s="242">
        <v>4005</v>
      </c>
      <c r="K451" s="243">
        <v>3971</v>
      </c>
      <c r="L451" s="243">
        <v>4116</v>
      </c>
      <c r="M451" s="243">
        <v>3753</v>
      </c>
      <c r="N451" s="243">
        <v>3917</v>
      </c>
      <c r="O451" s="243">
        <v>3968</v>
      </c>
      <c r="P451" s="244">
        <v>4054</v>
      </c>
      <c r="Q451" s="242">
        <v>4057</v>
      </c>
      <c r="R451" s="243">
        <v>4347</v>
      </c>
      <c r="S451" s="243">
        <v>4094</v>
      </c>
      <c r="T451" s="243">
        <v>4016</v>
      </c>
      <c r="U451" s="243">
        <v>4031</v>
      </c>
      <c r="V451" s="243">
        <v>4042</v>
      </c>
      <c r="W451" s="244">
        <v>4086</v>
      </c>
      <c r="X451" s="390">
        <v>4030</v>
      </c>
      <c r="Y451" s="228"/>
    </row>
    <row r="452" spans="1:27" x14ac:dyDescent="0.2">
      <c r="A452" s="231" t="s">
        <v>7</v>
      </c>
      <c r="B452" s="829"/>
      <c r="C452" s="245">
        <v>68.099999999999994</v>
      </c>
      <c r="D452" s="246">
        <v>76.599999999999994</v>
      </c>
      <c r="E452" s="246">
        <v>76.099999999999994</v>
      </c>
      <c r="F452" s="246">
        <v>81.2</v>
      </c>
      <c r="G452" s="246">
        <v>74.5</v>
      </c>
      <c r="H452" s="246">
        <v>63.8</v>
      </c>
      <c r="I452" s="247">
        <v>80.900000000000006</v>
      </c>
      <c r="J452" s="245">
        <v>87.2</v>
      </c>
      <c r="K452" s="246">
        <v>70.2</v>
      </c>
      <c r="L452" s="246">
        <v>78.7</v>
      </c>
      <c r="M452" s="246">
        <v>68.8</v>
      </c>
      <c r="N452" s="246">
        <v>83</v>
      </c>
      <c r="O452" s="246">
        <v>76.599999999999994</v>
      </c>
      <c r="P452" s="247">
        <v>76.599999999999994</v>
      </c>
      <c r="Q452" s="245">
        <v>74.5</v>
      </c>
      <c r="R452" s="246">
        <v>87.2</v>
      </c>
      <c r="S452" s="246">
        <v>77.8</v>
      </c>
      <c r="T452" s="246">
        <v>92.9</v>
      </c>
      <c r="U452" s="246">
        <v>72.3</v>
      </c>
      <c r="V452" s="246">
        <v>65.2</v>
      </c>
      <c r="W452" s="247">
        <v>59.6</v>
      </c>
      <c r="X452" s="441">
        <v>0.73199999999999998</v>
      </c>
      <c r="Y452" s="210"/>
      <c r="Z452" s="210"/>
      <c r="AA452" s="210"/>
    </row>
    <row r="453" spans="1:27" ht="13.5" thickBot="1" x14ac:dyDescent="0.25">
      <c r="A453" s="256" t="s">
        <v>8</v>
      </c>
      <c r="B453" s="833"/>
      <c r="C453" s="249">
        <v>8.6999999999999994E-2</v>
      </c>
      <c r="D453" s="250">
        <v>8.2000000000000003E-2</v>
      </c>
      <c r="E453" s="250">
        <v>8.2000000000000003E-2</v>
      </c>
      <c r="F453" s="250">
        <v>7.4999999999999997E-2</v>
      </c>
      <c r="G453" s="250">
        <v>0.09</v>
      </c>
      <c r="H453" s="250">
        <v>0.106</v>
      </c>
      <c r="I453" s="251">
        <v>7.5999999999999998E-2</v>
      </c>
      <c r="J453" s="249">
        <v>7.6999999999999999E-2</v>
      </c>
      <c r="K453" s="250">
        <v>8.6999999999999994E-2</v>
      </c>
      <c r="L453" s="250">
        <v>7.6999999999999999E-2</v>
      </c>
      <c r="M453" s="250">
        <v>0.124</v>
      </c>
      <c r="N453" s="250">
        <v>7.0999999999999994E-2</v>
      </c>
      <c r="O453" s="250">
        <v>8.3000000000000004E-2</v>
      </c>
      <c r="P453" s="251">
        <v>8.7999999999999995E-2</v>
      </c>
      <c r="Q453" s="249">
        <v>8.3000000000000004E-2</v>
      </c>
      <c r="R453" s="250">
        <v>7.5999999999999998E-2</v>
      </c>
      <c r="S453" s="250">
        <v>8.4000000000000005E-2</v>
      </c>
      <c r="T453" s="250">
        <v>5.7000000000000002E-2</v>
      </c>
      <c r="U453" s="250">
        <v>0.09</v>
      </c>
      <c r="V453" s="250">
        <v>0.104</v>
      </c>
      <c r="W453" s="251">
        <v>0.105</v>
      </c>
      <c r="X453" s="442">
        <v>0.09</v>
      </c>
      <c r="Y453" s="228"/>
    </row>
    <row r="454" spans="1:27" x14ac:dyDescent="0.2">
      <c r="A454" s="483" t="s">
        <v>1</v>
      </c>
      <c r="B454" s="834"/>
      <c r="C454" s="253">
        <f>C451/C450*100-100</f>
        <v>2.4869109947643864</v>
      </c>
      <c r="D454" s="254">
        <f t="shared" ref="D454:F454" si="185">D451/D450*100-100</f>
        <v>6.5183246073298449</v>
      </c>
      <c r="E454" s="254">
        <f t="shared" si="185"/>
        <v>7.6178010471204232</v>
      </c>
      <c r="F454" s="254">
        <f t="shared" si="185"/>
        <v>10.602094240837687</v>
      </c>
      <c r="G454" s="254">
        <f>G451/G450*100-100</f>
        <v>6.1256544502617913</v>
      </c>
      <c r="H454" s="254">
        <f t="shared" ref="H454:O454" si="186">H451/H450*100-100</f>
        <v>0.44502617801047961</v>
      </c>
      <c r="I454" s="255">
        <f t="shared" si="186"/>
        <v>2.2513089005235685</v>
      </c>
      <c r="J454" s="253">
        <f t="shared" si="186"/>
        <v>4.8429319371727786</v>
      </c>
      <c r="K454" s="254">
        <f t="shared" si="186"/>
        <v>3.9528795811518194</v>
      </c>
      <c r="L454" s="254">
        <f t="shared" si="186"/>
        <v>7.7486910994764457</v>
      </c>
      <c r="M454" s="254">
        <f t="shared" si="186"/>
        <v>-1.7539267015706912</v>
      </c>
      <c r="N454" s="254">
        <f t="shared" si="186"/>
        <v>2.5392670157068125</v>
      </c>
      <c r="O454" s="254">
        <f t="shared" si="186"/>
        <v>3.8743455497382229</v>
      </c>
      <c r="P454" s="255">
        <f>P451/P450*100-100</f>
        <v>6.1256544502617913</v>
      </c>
      <c r="Q454" s="253">
        <f t="shared" ref="Q454:X454" si="187">Q451/Q450*100-100</f>
        <v>6.2041884816753878</v>
      </c>
      <c r="R454" s="254">
        <f t="shared" si="187"/>
        <v>13.795811518324612</v>
      </c>
      <c r="S454" s="254">
        <f t="shared" si="187"/>
        <v>7.1727748691099436</v>
      </c>
      <c r="T454" s="254">
        <f t="shared" si="187"/>
        <v>5.1308900523560226</v>
      </c>
      <c r="U454" s="254">
        <f t="shared" si="187"/>
        <v>5.5235602094240903</v>
      </c>
      <c r="V454" s="254">
        <f t="shared" si="187"/>
        <v>5.8115183246073343</v>
      </c>
      <c r="W454" s="255">
        <f t="shared" si="187"/>
        <v>6.9633507853403103</v>
      </c>
      <c r="X454" s="480">
        <f t="shared" si="187"/>
        <v>5.4973821989528773</v>
      </c>
      <c r="Y454" s="547"/>
      <c r="Z454" s="210"/>
      <c r="AA454" s="210"/>
    </row>
    <row r="455" spans="1:27" ht="13.5" thickBot="1" x14ac:dyDescent="0.25">
      <c r="A455" s="484" t="s">
        <v>27</v>
      </c>
      <c r="B455" s="484"/>
      <c r="C455" s="220">
        <f t="shared" ref="C455:X455" si="188">C451-C438</f>
        <v>-111</v>
      </c>
      <c r="D455" s="221">
        <f t="shared" si="188"/>
        <v>14</v>
      </c>
      <c r="E455" s="221">
        <f t="shared" si="188"/>
        <v>108</v>
      </c>
      <c r="F455" s="221">
        <f t="shared" si="188"/>
        <v>93</v>
      </c>
      <c r="G455" s="221">
        <f t="shared" si="188"/>
        <v>103</v>
      </c>
      <c r="H455" s="221">
        <f t="shared" si="188"/>
        <v>74</v>
      </c>
      <c r="I455" s="226">
        <f t="shared" si="188"/>
        <v>-24</v>
      </c>
      <c r="J455" s="220">
        <f t="shared" si="188"/>
        <v>96</v>
      </c>
      <c r="K455" s="221">
        <f t="shared" si="188"/>
        <v>4</v>
      </c>
      <c r="L455" s="221">
        <f t="shared" si="188"/>
        <v>95</v>
      </c>
      <c r="M455" s="221">
        <f t="shared" si="188"/>
        <v>50</v>
      </c>
      <c r="N455" s="221">
        <f t="shared" si="188"/>
        <v>137</v>
      </c>
      <c r="O455" s="221">
        <f t="shared" si="188"/>
        <v>189</v>
      </c>
      <c r="P455" s="226">
        <f t="shared" si="188"/>
        <v>150</v>
      </c>
      <c r="Q455" s="220">
        <f t="shared" si="188"/>
        <v>212</v>
      </c>
      <c r="R455" s="221">
        <f t="shared" si="188"/>
        <v>291</v>
      </c>
      <c r="S455" s="221">
        <f t="shared" si="188"/>
        <v>324</v>
      </c>
      <c r="T455" s="221">
        <f t="shared" si="188"/>
        <v>199</v>
      </c>
      <c r="U455" s="221">
        <f t="shared" si="188"/>
        <v>151</v>
      </c>
      <c r="V455" s="221">
        <f t="shared" si="188"/>
        <v>47</v>
      </c>
      <c r="W455" s="226">
        <f t="shared" si="188"/>
        <v>258</v>
      </c>
      <c r="X455" s="370">
        <f t="shared" si="188"/>
        <v>115</v>
      </c>
      <c r="Y455" s="210"/>
    </row>
    <row r="456" spans="1:27" x14ac:dyDescent="0.2">
      <c r="A456" s="267" t="s">
        <v>51</v>
      </c>
      <c r="B456" s="835"/>
      <c r="C456" s="261">
        <v>609</v>
      </c>
      <c r="D456" s="262">
        <v>623</v>
      </c>
      <c r="E456" s="262">
        <v>624</v>
      </c>
      <c r="F456" s="262">
        <v>169</v>
      </c>
      <c r="G456" s="262">
        <v>622</v>
      </c>
      <c r="H456" s="262">
        <v>621</v>
      </c>
      <c r="I456" s="263">
        <v>619</v>
      </c>
      <c r="J456" s="261">
        <v>614</v>
      </c>
      <c r="K456" s="262">
        <v>621</v>
      </c>
      <c r="L456" s="262">
        <v>619</v>
      </c>
      <c r="M456" s="262">
        <v>168</v>
      </c>
      <c r="N456" s="262">
        <v>616</v>
      </c>
      <c r="O456" s="262">
        <v>619</v>
      </c>
      <c r="P456" s="263">
        <v>614</v>
      </c>
      <c r="Q456" s="261">
        <v>618</v>
      </c>
      <c r="R456" s="262">
        <v>613</v>
      </c>
      <c r="S456" s="262">
        <v>624</v>
      </c>
      <c r="T456" s="262">
        <v>173</v>
      </c>
      <c r="U456" s="262">
        <v>621</v>
      </c>
      <c r="V456" s="262">
        <v>622</v>
      </c>
      <c r="W456" s="263">
        <v>620</v>
      </c>
      <c r="X456" s="371">
        <f>SUM(C456:W456)</f>
        <v>11649</v>
      </c>
      <c r="Y456" s="200" t="s">
        <v>56</v>
      </c>
      <c r="Z456" s="265">
        <f>X443-X456</f>
        <v>38</v>
      </c>
      <c r="AA456" s="266">
        <f>Z456/X456</f>
        <v>3.2620825821958964E-3</v>
      </c>
    </row>
    <row r="457" spans="1:27" x14ac:dyDescent="0.2">
      <c r="A457" s="267" t="s">
        <v>28</v>
      </c>
      <c r="B457" s="835"/>
      <c r="C457" s="218"/>
      <c r="D457" s="269"/>
      <c r="E457" s="269"/>
      <c r="F457" s="269"/>
      <c r="G457" s="269"/>
      <c r="H457" s="269"/>
      <c r="I457" s="219"/>
      <c r="J457" s="218"/>
      <c r="K457" s="269"/>
      <c r="L457" s="269"/>
      <c r="M457" s="269"/>
      <c r="N457" s="269"/>
      <c r="O457" s="269"/>
      <c r="P457" s="219"/>
      <c r="Q457" s="218"/>
      <c r="R457" s="269"/>
      <c r="S457" s="269"/>
      <c r="T457" s="269"/>
      <c r="U457" s="269"/>
      <c r="V457" s="269"/>
      <c r="W457" s="219"/>
      <c r="X457" s="331"/>
      <c r="Y457" s="200" t="s">
        <v>57</v>
      </c>
      <c r="Z457" s="200">
        <v>165.04</v>
      </c>
    </row>
    <row r="458" spans="1:27" ht="13.5" thickBot="1" x14ac:dyDescent="0.25">
      <c r="A458" s="268" t="s">
        <v>26</v>
      </c>
      <c r="B458" s="836"/>
      <c r="C458" s="216">
        <f t="shared" ref="C458:W458" si="189">(C457-C444)</f>
        <v>0</v>
      </c>
      <c r="D458" s="217">
        <f t="shared" si="189"/>
        <v>0</v>
      </c>
      <c r="E458" s="217">
        <f t="shared" si="189"/>
        <v>0</v>
      </c>
      <c r="F458" s="217">
        <f t="shared" si="189"/>
        <v>0</v>
      </c>
      <c r="G458" s="217">
        <f t="shared" si="189"/>
        <v>0</v>
      </c>
      <c r="H458" s="217">
        <f t="shared" si="189"/>
        <v>0</v>
      </c>
      <c r="I458" s="322">
        <f t="shared" si="189"/>
        <v>0</v>
      </c>
      <c r="J458" s="216">
        <f t="shared" si="189"/>
        <v>0</v>
      </c>
      <c r="K458" s="217">
        <f t="shared" si="189"/>
        <v>0</v>
      </c>
      <c r="L458" s="217">
        <f t="shared" si="189"/>
        <v>0</v>
      </c>
      <c r="M458" s="217">
        <f t="shared" si="189"/>
        <v>0</v>
      </c>
      <c r="N458" s="217">
        <f t="shared" si="189"/>
        <v>0</v>
      </c>
      <c r="O458" s="217">
        <f t="shared" si="189"/>
        <v>0</v>
      </c>
      <c r="P458" s="322">
        <f t="shared" si="189"/>
        <v>0</v>
      </c>
      <c r="Q458" s="216">
        <f t="shared" si="189"/>
        <v>0</v>
      </c>
      <c r="R458" s="217">
        <f t="shared" si="189"/>
        <v>0</v>
      </c>
      <c r="S458" s="217">
        <f t="shared" si="189"/>
        <v>0</v>
      </c>
      <c r="T458" s="217">
        <f t="shared" si="189"/>
        <v>0</v>
      </c>
      <c r="U458" s="217">
        <f t="shared" si="189"/>
        <v>0</v>
      </c>
      <c r="V458" s="217">
        <f t="shared" si="189"/>
        <v>0</v>
      </c>
      <c r="W458" s="322">
        <f t="shared" si="189"/>
        <v>0</v>
      </c>
      <c r="X458" s="333"/>
      <c r="Y458" s="200" t="s">
        <v>26</v>
      </c>
      <c r="Z458" s="200">
        <f>Z457-Z444</f>
        <v>1.9799999999999898</v>
      </c>
    </row>
    <row r="460" spans="1:27" ht="13.5" thickBot="1" x14ac:dyDescent="0.25"/>
    <row r="461" spans="1:27" ht="13.5" thickBot="1" x14ac:dyDescent="0.25">
      <c r="A461" s="230" t="s">
        <v>246</v>
      </c>
      <c r="B461" s="230"/>
      <c r="C461" s="1029" t="s">
        <v>53</v>
      </c>
      <c r="D461" s="1030"/>
      <c r="E461" s="1030"/>
      <c r="F461" s="1030"/>
      <c r="G461" s="1030"/>
      <c r="H461" s="1030"/>
      <c r="I461" s="1031"/>
      <c r="J461" s="1029" t="s">
        <v>114</v>
      </c>
      <c r="K461" s="1030"/>
      <c r="L461" s="1030"/>
      <c r="M461" s="1030"/>
      <c r="N461" s="1030"/>
      <c r="O461" s="1030"/>
      <c r="P461" s="1031"/>
      <c r="Q461" s="1029" t="s">
        <v>63</v>
      </c>
      <c r="R461" s="1030"/>
      <c r="S461" s="1030"/>
      <c r="T461" s="1030"/>
      <c r="U461" s="1030"/>
      <c r="V461" s="1030"/>
      <c r="W461" s="1031"/>
      <c r="X461" s="1028" t="s">
        <v>55</v>
      </c>
    </row>
    <row r="462" spans="1:27" x14ac:dyDescent="0.2">
      <c r="A462" s="231" t="s">
        <v>54</v>
      </c>
      <c r="B462" s="830"/>
      <c r="C462" s="334">
        <v>1</v>
      </c>
      <c r="D462" s="232">
        <v>2</v>
      </c>
      <c r="E462" s="232">
        <v>3</v>
      </c>
      <c r="F462" s="232">
        <v>4</v>
      </c>
      <c r="G462" s="232">
        <v>5</v>
      </c>
      <c r="H462" s="232">
        <v>6</v>
      </c>
      <c r="I462" s="561">
        <v>7</v>
      </c>
      <c r="J462" s="334">
        <v>1</v>
      </c>
      <c r="K462" s="232">
        <v>2</v>
      </c>
      <c r="L462" s="232">
        <v>3</v>
      </c>
      <c r="M462" s="232">
        <v>4</v>
      </c>
      <c r="N462" s="232">
        <v>5</v>
      </c>
      <c r="O462" s="232">
        <v>6</v>
      </c>
      <c r="P462" s="561">
        <v>7</v>
      </c>
      <c r="Q462" s="334">
        <v>1</v>
      </c>
      <c r="R462" s="232">
        <v>2</v>
      </c>
      <c r="S462" s="232">
        <v>3</v>
      </c>
      <c r="T462" s="232">
        <v>4</v>
      </c>
      <c r="U462" s="232">
        <v>5</v>
      </c>
      <c r="V462" s="232">
        <v>6</v>
      </c>
      <c r="W462" s="561">
        <v>7</v>
      </c>
      <c r="X462" s="971"/>
    </row>
    <row r="463" spans="1:27" x14ac:dyDescent="0.2">
      <c r="A463" s="236" t="s">
        <v>3</v>
      </c>
      <c r="B463" s="831"/>
      <c r="C463" s="237">
        <v>3870</v>
      </c>
      <c r="D463" s="237">
        <v>3870</v>
      </c>
      <c r="E463" s="237">
        <v>3870</v>
      </c>
      <c r="F463" s="237">
        <v>3870</v>
      </c>
      <c r="G463" s="237">
        <v>3870</v>
      </c>
      <c r="H463" s="237">
        <v>3870</v>
      </c>
      <c r="I463" s="237">
        <v>3870</v>
      </c>
      <c r="J463" s="237">
        <v>3870</v>
      </c>
      <c r="K463" s="237">
        <v>3870</v>
      </c>
      <c r="L463" s="237">
        <v>3870</v>
      </c>
      <c r="M463" s="237">
        <v>3870</v>
      </c>
      <c r="N463" s="237">
        <v>3870</v>
      </c>
      <c r="O463" s="237">
        <v>3870</v>
      </c>
      <c r="P463" s="237">
        <v>3870</v>
      </c>
      <c r="Q463" s="237">
        <v>3870</v>
      </c>
      <c r="R463" s="237">
        <v>3870</v>
      </c>
      <c r="S463" s="237">
        <v>3870</v>
      </c>
      <c r="T463" s="237">
        <v>3870</v>
      </c>
      <c r="U463" s="237">
        <v>3870</v>
      </c>
      <c r="V463" s="237">
        <v>3870</v>
      </c>
      <c r="W463" s="237">
        <v>3870</v>
      </c>
      <c r="X463" s="237">
        <v>3870</v>
      </c>
      <c r="Y463" s="210"/>
      <c r="Z463" s="313"/>
      <c r="AA463" s="313"/>
    </row>
    <row r="464" spans="1:27" x14ac:dyDescent="0.2">
      <c r="A464" s="241" t="s">
        <v>6</v>
      </c>
      <c r="B464" s="832"/>
      <c r="C464" s="242">
        <v>3940</v>
      </c>
      <c r="D464" s="243">
        <v>4181</v>
      </c>
      <c r="E464" s="243">
        <v>4171</v>
      </c>
      <c r="F464" s="243">
        <v>4119</v>
      </c>
      <c r="G464" s="243">
        <v>4181</v>
      </c>
      <c r="H464" s="243">
        <v>3908</v>
      </c>
      <c r="I464" s="244">
        <v>4119</v>
      </c>
      <c r="J464" s="242">
        <v>4211</v>
      </c>
      <c r="K464" s="243">
        <v>4130</v>
      </c>
      <c r="L464" s="243">
        <v>4157</v>
      </c>
      <c r="M464" s="243">
        <v>4083</v>
      </c>
      <c r="N464" s="243">
        <v>4122</v>
      </c>
      <c r="O464" s="243">
        <v>4079</v>
      </c>
      <c r="P464" s="244">
        <v>4131</v>
      </c>
      <c r="Q464" s="242">
        <v>4163</v>
      </c>
      <c r="R464" s="243">
        <v>4260</v>
      </c>
      <c r="S464" s="243">
        <v>4083</v>
      </c>
      <c r="T464" s="243">
        <v>4201</v>
      </c>
      <c r="U464" s="243">
        <v>4005</v>
      </c>
      <c r="V464" s="243">
        <v>4194</v>
      </c>
      <c r="W464" s="244">
        <v>4102</v>
      </c>
      <c r="X464" s="390">
        <v>4119</v>
      </c>
      <c r="Y464" s="228"/>
    </row>
    <row r="465" spans="1:27" x14ac:dyDescent="0.2">
      <c r="A465" s="231" t="s">
        <v>7</v>
      </c>
      <c r="B465" s="829"/>
      <c r="C465" s="245">
        <v>72.900000000000006</v>
      </c>
      <c r="D465" s="246">
        <v>70.2</v>
      </c>
      <c r="E465" s="246">
        <v>80.900000000000006</v>
      </c>
      <c r="F465" s="246">
        <v>75</v>
      </c>
      <c r="G465" s="246">
        <v>74.5</v>
      </c>
      <c r="H465" s="246">
        <v>74.5</v>
      </c>
      <c r="I465" s="247">
        <v>61.7</v>
      </c>
      <c r="J465" s="245">
        <v>76.599999999999994</v>
      </c>
      <c r="K465" s="246">
        <v>63.8</v>
      </c>
      <c r="L465" s="246">
        <v>78.7</v>
      </c>
      <c r="M465" s="246">
        <v>70.599999999999994</v>
      </c>
      <c r="N465" s="246">
        <v>70.2</v>
      </c>
      <c r="O465" s="246">
        <v>78.7</v>
      </c>
      <c r="P465" s="247">
        <v>80.900000000000006</v>
      </c>
      <c r="Q465" s="245">
        <v>80.400000000000006</v>
      </c>
      <c r="R465" s="246">
        <v>85.1</v>
      </c>
      <c r="S465" s="246">
        <v>82.6</v>
      </c>
      <c r="T465" s="246">
        <v>73.3</v>
      </c>
      <c r="U465" s="246">
        <v>84.8</v>
      </c>
      <c r="V465" s="246">
        <v>72.3</v>
      </c>
      <c r="W465" s="247">
        <v>63.8</v>
      </c>
      <c r="X465" s="441">
        <v>0.74199999999999999</v>
      </c>
      <c r="Y465" s="210"/>
      <c r="Z465" s="210"/>
      <c r="AA465" s="210"/>
    </row>
    <row r="466" spans="1:27" ht="13.5" thickBot="1" x14ac:dyDescent="0.25">
      <c r="A466" s="256" t="s">
        <v>8</v>
      </c>
      <c r="B466" s="833"/>
      <c r="C466" s="249">
        <v>9</v>
      </c>
      <c r="D466" s="250">
        <v>9</v>
      </c>
      <c r="E466" s="250">
        <v>7.5999999999999998E-2</v>
      </c>
      <c r="F466" s="250">
        <v>9.6000000000000002E-2</v>
      </c>
      <c r="G466" s="250">
        <v>8.7999999999999995E-2</v>
      </c>
      <c r="H466" s="250">
        <v>9.1999999999999998E-2</v>
      </c>
      <c r="I466" s="251">
        <v>9.6000000000000002E-2</v>
      </c>
      <c r="J466" s="249">
        <v>8.4</v>
      </c>
      <c r="K466" s="250">
        <v>9.1999999999999998E-2</v>
      </c>
      <c r="L466" s="250">
        <v>9.0999999999999998E-2</v>
      </c>
      <c r="M466" s="250">
        <v>0.114</v>
      </c>
      <c r="N466" s="250">
        <v>0.104</v>
      </c>
      <c r="O466" s="250">
        <v>8.6999999999999994E-2</v>
      </c>
      <c r="P466" s="251">
        <v>7.6999999999999999E-2</v>
      </c>
      <c r="Q466" s="249">
        <v>8.4000000000000005E-2</v>
      </c>
      <c r="R466" s="250">
        <v>7.2999999999999995E-2</v>
      </c>
      <c r="S466" s="250">
        <v>7.6999999999999999E-2</v>
      </c>
      <c r="T466" s="250">
        <v>7.0999999999999994E-2</v>
      </c>
      <c r="U466" s="250">
        <v>7.2999999999999995E-2</v>
      </c>
      <c r="V466" s="250">
        <v>8.4000000000000005E-2</v>
      </c>
      <c r="W466" s="251">
        <v>0.1</v>
      </c>
      <c r="X466" s="442">
        <v>8.8999999999999996E-2</v>
      </c>
      <c r="Y466" s="228"/>
    </row>
    <row r="467" spans="1:27" x14ac:dyDescent="0.2">
      <c r="A467" s="483" t="s">
        <v>1</v>
      </c>
      <c r="B467" s="834"/>
      <c r="C467" s="253">
        <f>C464/C463*100-100</f>
        <v>1.8087855297157773</v>
      </c>
      <c r="D467" s="254">
        <f t="shared" ref="D467:F467" si="190">D464/D463*100-100</f>
        <v>8.0361757105943212</v>
      </c>
      <c r="E467" s="254">
        <f t="shared" si="190"/>
        <v>7.7777777777777715</v>
      </c>
      <c r="F467" s="254">
        <f t="shared" si="190"/>
        <v>6.4341085271317695</v>
      </c>
      <c r="G467" s="254">
        <f>G464/G463*100-100</f>
        <v>8.0361757105943212</v>
      </c>
      <c r="H467" s="254">
        <f t="shared" ref="H467:O467" si="191">H464/H463*100-100</f>
        <v>0.98191214470284649</v>
      </c>
      <c r="I467" s="255">
        <f t="shared" si="191"/>
        <v>6.4341085271317695</v>
      </c>
      <c r="J467" s="253">
        <f t="shared" si="191"/>
        <v>8.8113695090439279</v>
      </c>
      <c r="K467" s="254">
        <f t="shared" si="191"/>
        <v>6.7183462532299814</v>
      </c>
      <c r="L467" s="254">
        <f t="shared" si="191"/>
        <v>7.416020671834616</v>
      </c>
      <c r="M467" s="254">
        <f t="shared" si="191"/>
        <v>5.5038759689922472</v>
      </c>
      <c r="N467" s="254">
        <f t="shared" si="191"/>
        <v>6.5116279069767415</v>
      </c>
      <c r="O467" s="254">
        <f t="shared" si="191"/>
        <v>5.4005167958656415</v>
      </c>
      <c r="P467" s="255">
        <f>P464/P463*100-100</f>
        <v>6.7441860465116292</v>
      </c>
      <c r="Q467" s="253">
        <f t="shared" ref="Q467:X467" si="192">Q464/Q463*100-100</f>
        <v>7.5710594315245459</v>
      </c>
      <c r="R467" s="254">
        <f t="shared" si="192"/>
        <v>10.077519379844958</v>
      </c>
      <c r="S467" s="254">
        <f t="shared" si="192"/>
        <v>5.5038759689922472</v>
      </c>
      <c r="T467" s="254">
        <f t="shared" si="192"/>
        <v>8.5529715762273923</v>
      </c>
      <c r="U467" s="254">
        <f t="shared" si="192"/>
        <v>3.4883720930232585</v>
      </c>
      <c r="V467" s="254">
        <f t="shared" si="192"/>
        <v>8.3720930232558146</v>
      </c>
      <c r="W467" s="255">
        <f t="shared" si="192"/>
        <v>5.9948320413436846</v>
      </c>
      <c r="X467" s="480">
        <f t="shared" si="192"/>
        <v>6.4341085271317695</v>
      </c>
      <c r="Y467" s="547"/>
      <c r="Z467" s="210"/>
      <c r="AA467" s="210"/>
    </row>
    <row r="468" spans="1:27" ht="13.5" thickBot="1" x14ac:dyDescent="0.25">
      <c r="A468" s="484" t="s">
        <v>27</v>
      </c>
      <c r="B468" s="484"/>
      <c r="C468" s="220">
        <f t="shared" ref="C468:X468" si="193">C464-C451</f>
        <v>25</v>
      </c>
      <c r="D468" s="221">
        <f t="shared" si="193"/>
        <v>112</v>
      </c>
      <c r="E468" s="221">
        <f t="shared" si="193"/>
        <v>60</v>
      </c>
      <c r="F468" s="221">
        <f t="shared" si="193"/>
        <v>-106</v>
      </c>
      <c r="G468" s="221">
        <f t="shared" si="193"/>
        <v>127</v>
      </c>
      <c r="H468" s="221">
        <f t="shared" si="193"/>
        <v>71</v>
      </c>
      <c r="I468" s="226">
        <f t="shared" si="193"/>
        <v>213</v>
      </c>
      <c r="J468" s="220">
        <f t="shared" si="193"/>
        <v>206</v>
      </c>
      <c r="K468" s="221">
        <f t="shared" si="193"/>
        <v>159</v>
      </c>
      <c r="L468" s="221">
        <f t="shared" si="193"/>
        <v>41</v>
      </c>
      <c r="M468" s="221">
        <f t="shared" si="193"/>
        <v>330</v>
      </c>
      <c r="N468" s="221">
        <f t="shared" si="193"/>
        <v>205</v>
      </c>
      <c r="O468" s="221">
        <f t="shared" si="193"/>
        <v>111</v>
      </c>
      <c r="P468" s="226">
        <f t="shared" si="193"/>
        <v>77</v>
      </c>
      <c r="Q468" s="220">
        <f t="shared" si="193"/>
        <v>106</v>
      </c>
      <c r="R468" s="221">
        <f t="shared" si="193"/>
        <v>-87</v>
      </c>
      <c r="S468" s="221">
        <f t="shared" si="193"/>
        <v>-11</v>
      </c>
      <c r="T468" s="221">
        <f t="shared" si="193"/>
        <v>185</v>
      </c>
      <c r="U468" s="221">
        <f t="shared" si="193"/>
        <v>-26</v>
      </c>
      <c r="V468" s="221">
        <f t="shared" si="193"/>
        <v>152</v>
      </c>
      <c r="W468" s="226">
        <f t="shared" si="193"/>
        <v>16</v>
      </c>
      <c r="X468" s="370">
        <f t="shared" si="193"/>
        <v>89</v>
      </c>
      <c r="Y468" s="210"/>
    </row>
    <row r="469" spans="1:27" x14ac:dyDescent="0.2">
      <c r="A469" s="267" t="s">
        <v>51</v>
      </c>
      <c r="B469" s="835"/>
      <c r="C469" s="261">
        <v>609</v>
      </c>
      <c r="D469" s="262">
        <v>621</v>
      </c>
      <c r="E469" s="262">
        <v>624</v>
      </c>
      <c r="F469" s="262">
        <v>166</v>
      </c>
      <c r="G469" s="262">
        <v>619</v>
      </c>
      <c r="H469" s="262">
        <v>617</v>
      </c>
      <c r="I469" s="263">
        <v>616</v>
      </c>
      <c r="J469" s="261">
        <v>611</v>
      </c>
      <c r="K469" s="262">
        <v>617</v>
      </c>
      <c r="L469" s="262">
        <v>616</v>
      </c>
      <c r="M469" s="262">
        <v>167</v>
      </c>
      <c r="N469" s="262">
        <v>615</v>
      </c>
      <c r="O469" s="262">
        <v>618</v>
      </c>
      <c r="P469" s="263">
        <v>614</v>
      </c>
      <c r="Q469" s="261">
        <v>615</v>
      </c>
      <c r="R469" s="262">
        <v>610</v>
      </c>
      <c r="S469" s="262">
        <v>619</v>
      </c>
      <c r="T469" s="262">
        <v>167</v>
      </c>
      <c r="U469" s="262">
        <v>619</v>
      </c>
      <c r="V469" s="262">
        <v>620</v>
      </c>
      <c r="W469" s="263">
        <v>618</v>
      </c>
      <c r="X469" s="371">
        <f>SUM(C469:W469)</f>
        <v>11598</v>
      </c>
      <c r="Y469" s="200" t="s">
        <v>56</v>
      </c>
      <c r="Z469" s="265">
        <f>X456-X469</f>
        <v>51</v>
      </c>
      <c r="AA469" s="266">
        <f>Z469/X469</f>
        <v>4.3973098810139678E-3</v>
      </c>
    </row>
    <row r="470" spans="1:27" x14ac:dyDescent="0.2">
      <c r="A470" s="267" t="s">
        <v>28</v>
      </c>
      <c r="B470" s="835"/>
      <c r="C470" s="218"/>
      <c r="D470" s="269"/>
      <c r="E470" s="269"/>
      <c r="F470" s="269"/>
      <c r="G470" s="269"/>
      <c r="H470" s="269"/>
      <c r="I470" s="219"/>
      <c r="J470" s="218"/>
      <c r="K470" s="269"/>
      <c r="L470" s="269"/>
      <c r="M470" s="269"/>
      <c r="N470" s="269"/>
      <c r="O470" s="269"/>
      <c r="P470" s="219"/>
      <c r="Q470" s="218"/>
      <c r="R470" s="269"/>
      <c r="S470" s="269"/>
      <c r="T470" s="269"/>
      <c r="U470" s="269"/>
      <c r="V470" s="269"/>
      <c r="W470" s="219"/>
      <c r="X470" s="331"/>
      <c r="Y470" s="200" t="s">
        <v>57</v>
      </c>
      <c r="Z470" s="200">
        <v>165.24</v>
      </c>
    </row>
    <row r="471" spans="1:27" ht="13.5" thickBot="1" x14ac:dyDescent="0.25">
      <c r="A471" s="268" t="s">
        <v>26</v>
      </c>
      <c r="B471" s="836"/>
      <c r="C471" s="216">
        <f t="shared" ref="C471:W471" si="194">(C470-C457)</f>
        <v>0</v>
      </c>
      <c r="D471" s="217">
        <f t="shared" si="194"/>
        <v>0</v>
      </c>
      <c r="E471" s="217">
        <f t="shared" si="194"/>
        <v>0</v>
      </c>
      <c r="F471" s="217">
        <f t="shared" si="194"/>
        <v>0</v>
      </c>
      <c r="G471" s="217">
        <f t="shared" si="194"/>
        <v>0</v>
      </c>
      <c r="H471" s="217">
        <f t="shared" si="194"/>
        <v>0</v>
      </c>
      <c r="I471" s="322">
        <f t="shared" si="194"/>
        <v>0</v>
      </c>
      <c r="J471" s="216">
        <f t="shared" si="194"/>
        <v>0</v>
      </c>
      <c r="K471" s="217">
        <f t="shared" si="194"/>
        <v>0</v>
      </c>
      <c r="L471" s="217">
        <f t="shared" si="194"/>
        <v>0</v>
      </c>
      <c r="M471" s="217">
        <f t="shared" si="194"/>
        <v>0</v>
      </c>
      <c r="N471" s="217">
        <f t="shared" si="194"/>
        <v>0</v>
      </c>
      <c r="O471" s="217">
        <f t="shared" si="194"/>
        <v>0</v>
      </c>
      <c r="P471" s="322">
        <f t="shared" si="194"/>
        <v>0</v>
      </c>
      <c r="Q471" s="216">
        <f t="shared" si="194"/>
        <v>0</v>
      </c>
      <c r="R471" s="217">
        <f t="shared" si="194"/>
        <v>0</v>
      </c>
      <c r="S471" s="217">
        <f t="shared" si="194"/>
        <v>0</v>
      </c>
      <c r="T471" s="217">
        <f t="shared" si="194"/>
        <v>0</v>
      </c>
      <c r="U471" s="217">
        <f t="shared" si="194"/>
        <v>0</v>
      </c>
      <c r="V471" s="217">
        <f t="shared" si="194"/>
        <v>0</v>
      </c>
      <c r="W471" s="322">
        <f t="shared" si="194"/>
        <v>0</v>
      </c>
      <c r="X471" s="333"/>
      <c r="Y471" s="200" t="s">
        <v>26</v>
      </c>
      <c r="Z471" s="200">
        <f>Z470-Z457</f>
        <v>0.20000000000001705</v>
      </c>
    </row>
    <row r="473" spans="1:27" ht="13.5" thickBot="1" x14ac:dyDescent="0.25"/>
    <row r="474" spans="1:27" ht="13.5" thickBot="1" x14ac:dyDescent="0.25">
      <c r="A474" s="230" t="s">
        <v>247</v>
      </c>
      <c r="B474" s="230"/>
      <c r="C474" s="1038" t="s">
        <v>53</v>
      </c>
      <c r="D474" s="1039"/>
      <c r="E474" s="1039"/>
      <c r="F474" s="1039"/>
      <c r="G474" s="1039"/>
      <c r="H474" s="1039"/>
      <c r="I474" s="1040"/>
      <c r="J474" s="1038" t="s">
        <v>114</v>
      </c>
      <c r="K474" s="1039"/>
      <c r="L474" s="1039"/>
      <c r="M474" s="1039"/>
      <c r="N474" s="1039"/>
      <c r="O474" s="1039"/>
      <c r="P474" s="1040"/>
      <c r="Q474" s="1038" t="s">
        <v>63</v>
      </c>
      <c r="R474" s="1039"/>
      <c r="S474" s="1039"/>
      <c r="T474" s="1039"/>
      <c r="U474" s="1039"/>
      <c r="V474" s="1039"/>
      <c r="W474" s="1040"/>
      <c r="X474" s="1028" t="s">
        <v>55</v>
      </c>
    </row>
    <row r="475" spans="1:27" x14ac:dyDescent="0.2">
      <c r="A475" s="231" t="s">
        <v>54</v>
      </c>
      <c r="B475" s="830"/>
      <c r="C475" s="356">
        <v>1</v>
      </c>
      <c r="D475" s="357">
        <v>2</v>
      </c>
      <c r="E475" s="357">
        <v>3</v>
      </c>
      <c r="F475" s="357">
        <v>4</v>
      </c>
      <c r="G475" s="357">
        <v>5</v>
      </c>
      <c r="H475" s="357">
        <v>6</v>
      </c>
      <c r="I475" s="362">
        <v>7</v>
      </c>
      <c r="J475" s="356">
        <v>1</v>
      </c>
      <c r="K475" s="357">
        <v>2</v>
      </c>
      <c r="L475" s="357">
        <v>3</v>
      </c>
      <c r="M475" s="357">
        <v>4</v>
      </c>
      <c r="N475" s="357">
        <v>5</v>
      </c>
      <c r="O475" s="357">
        <v>6</v>
      </c>
      <c r="P475" s="362">
        <v>7</v>
      </c>
      <c r="Q475" s="356">
        <v>1</v>
      </c>
      <c r="R475" s="357">
        <v>2</v>
      </c>
      <c r="S475" s="357">
        <v>3</v>
      </c>
      <c r="T475" s="357">
        <v>4</v>
      </c>
      <c r="U475" s="357">
        <v>5</v>
      </c>
      <c r="V475" s="357">
        <v>6</v>
      </c>
      <c r="W475" s="362">
        <v>7</v>
      </c>
      <c r="X475" s="971"/>
    </row>
    <row r="476" spans="1:27" x14ac:dyDescent="0.2">
      <c r="A476" s="236" t="s">
        <v>3</v>
      </c>
      <c r="B476" s="831"/>
      <c r="C476" s="237">
        <v>3888</v>
      </c>
      <c r="D476" s="238">
        <v>3888</v>
      </c>
      <c r="E476" s="238">
        <v>3888</v>
      </c>
      <c r="F476" s="238">
        <v>3888</v>
      </c>
      <c r="G476" s="238">
        <v>3888</v>
      </c>
      <c r="H476" s="238">
        <v>3888</v>
      </c>
      <c r="I476" s="239">
        <v>3888</v>
      </c>
      <c r="J476" s="237">
        <v>3888</v>
      </c>
      <c r="K476" s="238">
        <v>3888</v>
      </c>
      <c r="L476" s="238">
        <v>3888</v>
      </c>
      <c r="M476" s="238">
        <v>3888</v>
      </c>
      <c r="N476" s="238">
        <v>3888</v>
      </c>
      <c r="O476" s="238">
        <v>3888</v>
      </c>
      <c r="P476" s="239">
        <v>3888</v>
      </c>
      <c r="Q476" s="237">
        <v>3888</v>
      </c>
      <c r="R476" s="238">
        <v>3888</v>
      </c>
      <c r="S476" s="238">
        <v>3888</v>
      </c>
      <c r="T476" s="238">
        <v>3888</v>
      </c>
      <c r="U476" s="238">
        <v>3888</v>
      </c>
      <c r="V476" s="238">
        <v>3888</v>
      </c>
      <c r="W476" s="239">
        <v>3888</v>
      </c>
      <c r="X476" s="430">
        <v>3888</v>
      </c>
      <c r="Y476" s="210"/>
      <c r="Z476" s="313"/>
      <c r="AA476" s="313"/>
    </row>
    <row r="477" spans="1:27" x14ac:dyDescent="0.2">
      <c r="A477" s="241" t="s">
        <v>6</v>
      </c>
      <c r="B477" s="832"/>
      <c r="C477" s="242">
        <v>4353</v>
      </c>
      <c r="D477" s="243">
        <v>4393</v>
      </c>
      <c r="E477" s="243">
        <v>4401</v>
      </c>
      <c r="F477" s="243">
        <v>4146</v>
      </c>
      <c r="G477" s="243">
        <v>4303</v>
      </c>
      <c r="H477" s="243">
        <v>4129</v>
      </c>
      <c r="I477" s="244">
        <v>4298</v>
      </c>
      <c r="J477" s="242">
        <v>4310</v>
      </c>
      <c r="K477" s="243">
        <v>4406</v>
      </c>
      <c r="L477" s="243">
        <v>4346</v>
      </c>
      <c r="M477" s="243">
        <v>4023</v>
      </c>
      <c r="N477" s="243">
        <v>4162</v>
      </c>
      <c r="O477" s="243">
        <v>4212</v>
      </c>
      <c r="P477" s="244">
        <v>4125</v>
      </c>
      <c r="Q477" s="242">
        <v>4233</v>
      </c>
      <c r="R477" s="243">
        <v>4284</v>
      </c>
      <c r="S477" s="243">
        <v>4210</v>
      </c>
      <c r="T477" s="243">
        <v>4339</v>
      </c>
      <c r="U477" s="243">
        <v>4197</v>
      </c>
      <c r="V477" s="243">
        <v>4236</v>
      </c>
      <c r="W477" s="244">
        <v>4179</v>
      </c>
      <c r="X477" s="390">
        <v>4260</v>
      </c>
      <c r="Y477" s="228"/>
    </row>
    <row r="478" spans="1:27" x14ac:dyDescent="0.2">
      <c r="A478" s="231" t="s">
        <v>7</v>
      </c>
      <c r="B478" s="829"/>
      <c r="C478" s="245">
        <v>76.599999999999994</v>
      </c>
      <c r="D478" s="246">
        <v>78.7</v>
      </c>
      <c r="E478" s="246">
        <v>85.1</v>
      </c>
      <c r="F478" s="246">
        <v>58.8</v>
      </c>
      <c r="G478" s="246">
        <v>74.5</v>
      </c>
      <c r="H478" s="246">
        <v>85.1</v>
      </c>
      <c r="I478" s="247">
        <v>72.3</v>
      </c>
      <c r="J478" s="245">
        <v>80.900000000000006</v>
      </c>
      <c r="K478" s="246">
        <v>80.900000000000006</v>
      </c>
      <c r="L478" s="246">
        <v>76.599999999999994</v>
      </c>
      <c r="M478" s="246">
        <v>62.5</v>
      </c>
      <c r="N478" s="246">
        <v>72.3</v>
      </c>
      <c r="O478" s="246">
        <v>74.5</v>
      </c>
      <c r="P478" s="247">
        <v>85.4</v>
      </c>
      <c r="Q478" s="245">
        <v>71.7</v>
      </c>
      <c r="R478" s="246">
        <v>72.3</v>
      </c>
      <c r="S478" s="246">
        <v>83</v>
      </c>
      <c r="T478" s="246">
        <v>64.7</v>
      </c>
      <c r="U478" s="246">
        <v>71.7</v>
      </c>
      <c r="V478" s="246">
        <v>68.099999999999994</v>
      </c>
      <c r="W478" s="247">
        <v>72.3</v>
      </c>
      <c r="X478" s="441">
        <v>0.746</v>
      </c>
      <c r="Y478" s="210"/>
      <c r="Z478" s="210"/>
      <c r="AA478" s="210"/>
    </row>
    <row r="479" spans="1:27" ht="13.5" thickBot="1" x14ac:dyDescent="0.25">
      <c r="A479" s="256" t="s">
        <v>8</v>
      </c>
      <c r="B479" s="833"/>
      <c r="C479" s="679">
        <v>8.1000000000000003E-2</v>
      </c>
      <c r="D479" s="680">
        <v>8.5000000000000006E-2</v>
      </c>
      <c r="E479" s="680">
        <v>6.6000000000000003E-2</v>
      </c>
      <c r="F479" s="680">
        <v>0.112</v>
      </c>
      <c r="G479" s="680">
        <v>8.4000000000000005E-2</v>
      </c>
      <c r="H479" s="680">
        <v>7.3999999999999996E-2</v>
      </c>
      <c r="I479" s="681">
        <v>8.4000000000000005E-2</v>
      </c>
      <c r="J479" s="679">
        <v>7.0999999999999994E-2</v>
      </c>
      <c r="K479" s="680">
        <v>8.4000000000000005E-2</v>
      </c>
      <c r="L479" s="680">
        <v>8.5999999999999993E-2</v>
      </c>
      <c r="M479" s="680">
        <v>0.11</v>
      </c>
      <c r="N479" s="680">
        <v>8.2000000000000003E-2</v>
      </c>
      <c r="O479" s="680">
        <v>8.4000000000000005E-2</v>
      </c>
      <c r="P479" s="681">
        <v>7.3999999999999996E-2</v>
      </c>
      <c r="Q479" s="679">
        <v>9.9000000000000005E-2</v>
      </c>
      <c r="R479" s="680">
        <v>8.1000000000000003E-2</v>
      </c>
      <c r="S479" s="680">
        <v>8.5000000000000006E-2</v>
      </c>
      <c r="T479" s="680">
        <v>9.8000000000000004E-2</v>
      </c>
      <c r="U479" s="680">
        <v>9.8000000000000004E-2</v>
      </c>
      <c r="V479" s="680">
        <v>0.40300000000000002</v>
      </c>
      <c r="W479" s="681">
        <v>9.2999999999999999E-2</v>
      </c>
      <c r="X479" s="442">
        <v>8.7999999999999995E-2</v>
      </c>
      <c r="Y479" s="228"/>
    </row>
    <row r="480" spans="1:27" x14ac:dyDescent="0.2">
      <c r="A480" s="483" t="s">
        <v>1</v>
      </c>
      <c r="B480" s="834"/>
      <c r="C480" s="690">
        <f>C477/C476*100-100</f>
        <v>11.959876543209873</v>
      </c>
      <c r="D480" s="691">
        <f t="shared" ref="D480:F480" si="195">D477/D476*100-100</f>
        <v>12.988683127572017</v>
      </c>
      <c r="E480" s="691">
        <f t="shared" si="195"/>
        <v>13.194444444444443</v>
      </c>
      <c r="F480" s="691">
        <f t="shared" si="195"/>
        <v>6.6358024691357969</v>
      </c>
      <c r="G480" s="691">
        <f>G477/G476*100-100</f>
        <v>10.673868312757207</v>
      </c>
      <c r="H480" s="691">
        <f t="shared" ref="H480:O480" si="196">H477/H476*100-100</f>
        <v>6.19855967078189</v>
      </c>
      <c r="I480" s="692">
        <f t="shared" si="196"/>
        <v>10.545267489711946</v>
      </c>
      <c r="J480" s="690">
        <f t="shared" si="196"/>
        <v>10.853909465020578</v>
      </c>
      <c r="K480" s="691">
        <f t="shared" si="196"/>
        <v>13.323045267489704</v>
      </c>
      <c r="L480" s="691">
        <f t="shared" si="196"/>
        <v>11.779835390946488</v>
      </c>
      <c r="M480" s="691">
        <f t="shared" si="196"/>
        <v>3.4722222222222285</v>
      </c>
      <c r="N480" s="691">
        <f t="shared" si="196"/>
        <v>7.0473251028806629</v>
      </c>
      <c r="O480" s="691">
        <f t="shared" si="196"/>
        <v>8.3333333333333286</v>
      </c>
      <c r="P480" s="692">
        <f>P477/P476*100-100</f>
        <v>6.0956790123456841</v>
      </c>
      <c r="Q480" s="690">
        <f t="shared" ref="Q480:X480" si="197">Q477/Q476*100-100</f>
        <v>8.8734567901234556</v>
      </c>
      <c r="R480" s="691">
        <f t="shared" si="197"/>
        <v>10.18518518518519</v>
      </c>
      <c r="S480" s="691">
        <f t="shared" si="197"/>
        <v>8.2818930041152328</v>
      </c>
      <c r="T480" s="691">
        <f t="shared" si="197"/>
        <v>11.599794238683131</v>
      </c>
      <c r="U480" s="691">
        <f t="shared" si="197"/>
        <v>7.9475308641975317</v>
      </c>
      <c r="V480" s="691">
        <f t="shared" si="197"/>
        <v>8.9506172839506064</v>
      </c>
      <c r="W480" s="692">
        <f t="shared" si="197"/>
        <v>7.4845679012345698</v>
      </c>
      <c r="X480" s="480">
        <f t="shared" si="197"/>
        <v>9.5679012345678984</v>
      </c>
      <c r="Y480" s="547"/>
      <c r="Z480" s="210"/>
      <c r="AA480" s="210"/>
    </row>
    <row r="481" spans="1:27" ht="13.5" thickBot="1" x14ac:dyDescent="0.25">
      <c r="A481" s="484" t="s">
        <v>27</v>
      </c>
      <c r="B481" s="484"/>
      <c r="C481" s="220">
        <f t="shared" ref="C481:X481" si="198">C477-C464</f>
        <v>413</v>
      </c>
      <c r="D481" s="221">
        <f t="shared" si="198"/>
        <v>212</v>
      </c>
      <c r="E481" s="221">
        <f t="shared" si="198"/>
        <v>230</v>
      </c>
      <c r="F481" s="221">
        <f t="shared" si="198"/>
        <v>27</v>
      </c>
      <c r="G481" s="221">
        <f t="shared" si="198"/>
        <v>122</v>
      </c>
      <c r="H481" s="221">
        <f t="shared" si="198"/>
        <v>221</v>
      </c>
      <c r="I481" s="226">
        <f t="shared" si="198"/>
        <v>179</v>
      </c>
      <c r="J481" s="220">
        <f t="shared" si="198"/>
        <v>99</v>
      </c>
      <c r="K481" s="221">
        <f t="shared" si="198"/>
        <v>276</v>
      </c>
      <c r="L481" s="221">
        <f t="shared" si="198"/>
        <v>189</v>
      </c>
      <c r="M481" s="221">
        <f t="shared" si="198"/>
        <v>-60</v>
      </c>
      <c r="N481" s="221">
        <f t="shared" si="198"/>
        <v>40</v>
      </c>
      <c r="O481" s="221">
        <f t="shared" si="198"/>
        <v>133</v>
      </c>
      <c r="P481" s="226">
        <f t="shared" si="198"/>
        <v>-6</v>
      </c>
      <c r="Q481" s="220">
        <f t="shared" si="198"/>
        <v>70</v>
      </c>
      <c r="R481" s="221">
        <f t="shared" si="198"/>
        <v>24</v>
      </c>
      <c r="S481" s="221">
        <f t="shared" si="198"/>
        <v>127</v>
      </c>
      <c r="T481" s="221">
        <f t="shared" si="198"/>
        <v>138</v>
      </c>
      <c r="U481" s="221">
        <f t="shared" si="198"/>
        <v>192</v>
      </c>
      <c r="V481" s="221">
        <f t="shared" si="198"/>
        <v>42</v>
      </c>
      <c r="W481" s="226">
        <f t="shared" si="198"/>
        <v>77</v>
      </c>
      <c r="X481" s="370">
        <f t="shared" si="198"/>
        <v>141</v>
      </c>
      <c r="Y481" s="210"/>
    </row>
    <row r="482" spans="1:27" x14ac:dyDescent="0.2">
      <c r="A482" s="267" t="s">
        <v>51</v>
      </c>
      <c r="B482" s="835"/>
      <c r="C482" s="261">
        <v>608</v>
      </c>
      <c r="D482" s="262">
        <v>620</v>
      </c>
      <c r="E482" s="262">
        <v>622</v>
      </c>
      <c r="F482" s="262">
        <v>159</v>
      </c>
      <c r="G482" s="262">
        <v>616</v>
      </c>
      <c r="H482" s="262">
        <v>617</v>
      </c>
      <c r="I482" s="263">
        <v>614</v>
      </c>
      <c r="J482" s="261">
        <v>611</v>
      </c>
      <c r="K482" s="262">
        <v>617</v>
      </c>
      <c r="L482" s="262">
        <v>615</v>
      </c>
      <c r="M482" s="262">
        <v>162</v>
      </c>
      <c r="N482" s="262">
        <v>614</v>
      </c>
      <c r="O482" s="262">
        <v>616</v>
      </c>
      <c r="P482" s="263">
        <v>612</v>
      </c>
      <c r="Q482" s="261">
        <v>614</v>
      </c>
      <c r="R482" s="262">
        <v>607</v>
      </c>
      <c r="S482" s="262">
        <v>619</v>
      </c>
      <c r="T482" s="262">
        <v>164</v>
      </c>
      <c r="U482" s="262">
        <v>618</v>
      </c>
      <c r="V482" s="262">
        <v>617</v>
      </c>
      <c r="W482" s="263">
        <v>616</v>
      </c>
      <c r="X482" s="371">
        <f>SUM(C482:W482)</f>
        <v>11558</v>
      </c>
      <c r="Y482" s="200" t="s">
        <v>56</v>
      </c>
      <c r="Z482" s="265">
        <f>X469-X482</f>
        <v>40</v>
      </c>
      <c r="AA482" s="266">
        <f>Z482/X482</f>
        <v>3.4608063678837168E-3</v>
      </c>
    </row>
    <row r="483" spans="1:27" x14ac:dyDescent="0.2">
      <c r="A483" s="267" t="s">
        <v>28</v>
      </c>
      <c r="B483" s="835"/>
      <c r="C483" s="218"/>
      <c r="D483" s="269"/>
      <c r="E483" s="269"/>
      <c r="F483" s="269"/>
      <c r="G483" s="269"/>
      <c r="H483" s="269"/>
      <c r="I483" s="219"/>
      <c r="J483" s="218"/>
      <c r="K483" s="269"/>
      <c r="L483" s="269"/>
      <c r="M483" s="269"/>
      <c r="N483" s="269"/>
      <c r="O483" s="269"/>
      <c r="P483" s="219"/>
      <c r="Q483" s="218"/>
      <c r="R483" s="269"/>
      <c r="S483" s="269"/>
      <c r="T483" s="269"/>
      <c r="U483" s="269"/>
      <c r="V483" s="269"/>
      <c r="W483" s="219"/>
      <c r="X483" s="331"/>
      <c r="Y483" s="200" t="s">
        <v>57</v>
      </c>
      <c r="Z483" s="200">
        <v>165.3</v>
      </c>
    </row>
    <row r="484" spans="1:27" ht="13.5" thickBot="1" x14ac:dyDescent="0.25">
      <c r="A484" s="268" t="s">
        <v>26</v>
      </c>
      <c r="B484" s="836"/>
      <c r="C484" s="216">
        <f t="shared" ref="C484:W484" si="199">(C483-C470)</f>
        <v>0</v>
      </c>
      <c r="D484" s="217">
        <f t="shared" si="199"/>
        <v>0</v>
      </c>
      <c r="E484" s="217">
        <f t="shared" si="199"/>
        <v>0</v>
      </c>
      <c r="F484" s="217">
        <f t="shared" si="199"/>
        <v>0</v>
      </c>
      <c r="G484" s="217">
        <f t="shared" si="199"/>
        <v>0</v>
      </c>
      <c r="H484" s="217">
        <f t="shared" si="199"/>
        <v>0</v>
      </c>
      <c r="I484" s="322">
        <f t="shared" si="199"/>
        <v>0</v>
      </c>
      <c r="J484" s="216">
        <f t="shared" si="199"/>
        <v>0</v>
      </c>
      <c r="K484" s="217">
        <f t="shared" si="199"/>
        <v>0</v>
      </c>
      <c r="L484" s="217">
        <f t="shared" si="199"/>
        <v>0</v>
      </c>
      <c r="M484" s="217">
        <f t="shared" si="199"/>
        <v>0</v>
      </c>
      <c r="N484" s="217">
        <f t="shared" si="199"/>
        <v>0</v>
      </c>
      <c r="O484" s="217">
        <f t="shared" si="199"/>
        <v>0</v>
      </c>
      <c r="P484" s="322">
        <f t="shared" si="199"/>
        <v>0</v>
      </c>
      <c r="Q484" s="216">
        <f t="shared" si="199"/>
        <v>0</v>
      </c>
      <c r="R484" s="217">
        <f t="shared" si="199"/>
        <v>0</v>
      </c>
      <c r="S484" s="217">
        <f t="shared" si="199"/>
        <v>0</v>
      </c>
      <c r="T484" s="217">
        <f t="shared" si="199"/>
        <v>0</v>
      </c>
      <c r="U484" s="217">
        <f t="shared" si="199"/>
        <v>0</v>
      </c>
      <c r="V484" s="217">
        <f t="shared" si="199"/>
        <v>0</v>
      </c>
      <c r="W484" s="322">
        <f t="shared" si="199"/>
        <v>0</v>
      </c>
      <c r="X484" s="333"/>
      <c r="Y484" s="200" t="s">
        <v>26</v>
      </c>
      <c r="Z484" s="200">
        <f>Z483-Z470</f>
        <v>6.0000000000002274E-2</v>
      </c>
    </row>
    <row r="486" spans="1:27" ht="13.5" thickBot="1" x14ac:dyDescent="0.25"/>
    <row r="487" spans="1:27" ht="13.5" thickBot="1" x14ac:dyDescent="0.25">
      <c r="A487" s="230" t="s">
        <v>248</v>
      </c>
      <c r="B487" s="230"/>
      <c r="C487" s="1038" t="s">
        <v>53</v>
      </c>
      <c r="D487" s="1039"/>
      <c r="E487" s="1039"/>
      <c r="F487" s="1039"/>
      <c r="G487" s="1039"/>
      <c r="H487" s="1039"/>
      <c r="I487" s="1040"/>
      <c r="J487" s="1038" t="s">
        <v>114</v>
      </c>
      <c r="K487" s="1039"/>
      <c r="L487" s="1039"/>
      <c r="M487" s="1039"/>
      <c r="N487" s="1039"/>
      <c r="O487" s="1039"/>
      <c r="P487" s="1040"/>
      <c r="Q487" s="1038" t="s">
        <v>63</v>
      </c>
      <c r="R487" s="1039"/>
      <c r="S487" s="1039"/>
      <c r="T487" s="1039"/>
      <c r="U487" s="1039"/>
      <c r="V487" s="1039"/>
      <c r="W487" s="1040"/>
      <c r="X487" s="1028" t="s">
        <v>55</v>
      </c>
    </row>
    <row r="488" spans="1:27" x14ac:dyDescent="0.2">
      <c r="A488" s="231" t="s">
        <v>54</v>
      </c>
      <c r="B488" s="830"/>
      <c r="C488" s="356">
        <v>1</v>
      </c>
      <c r="D488" s="357">
        <v>2</v>
      </c>
      <c r="E488" s="357">
        <v>3</v>
      </c>
      <c r="F488" s="357">
        <v>4</v>
      </c>
      <c r="G488" s="357">
        <v>5</v>
      </c>
      <c r="H488" s="357">
        <v>6</v>
      </c>
      <c r="I488" s="362">
        <v>7</v>
      </c>
      <c r="J488" s="356">
        <v>1</v>
      </c>
      <c r="K488" s="357">
        <v>2</v>
      </c>
      <c r="L488" s="357">
        <v>3</v>
      </c>
      <c r="M488" s="357">
        <v>4</v>
      </c>
      <c r="N488" s="357">
        <v>5</v>
      </c>
      <c r="O488" s="357">
        <v>6</v>
      </c>
      <c r="P488" s="362">
        <v>7</v>
      </c>
      <c r="Q488" s="356">
        <v>1</v>
      </c>
      <c r="R488" s="357">
        <v>2</v>
      </c>
      <c r="S488" s="357">
        <v>3</v>
      </c>
      <c r="T488" s="357">
        <v>4</v>
      </c>
      <c r="U488" s="357">
        <v>5</v>
      </c>
      <c r="V488" s="357">
        <v>6</v>
      </c>
      <c r="W488" s="362">
        <v>7</v>
      </c>
      <c r="X488" s="971"/>
    </row>
    <row r="489" spans="1:27" x14ac:dyDescent="0.2">
      <c r="A489" s="236" t="s">
        <v>3</v>
      </c>
      <c r="B489" s="831"/>
      <c r="C489" s="237">
        <v>3906</v>
      </c>
      <c r="D489" s="238">
        <v>3906</v>
      </c>
      <c r="E489" s="238">
        <v>3906</v>
      </c>
      <c r="F489" s="238">
        <v>3906</v>
      </c>
      <c r="G489" s="238">
        <v>3906</v>
      </c>
      <c r="H489" s="238">
        <v>3906</v>
      </c>
      <c r="I489" s="239">
        <v>3906</v>
      </c>
      <c r="J489" s="237">
        <v>3906</v>
      </c>
      <c r="K489" s="238">
        <v>3906</v>
      </c>
      <c r="L489" s="238">
        <v>3906</v>
      </c>
      <c r="M489" s="238">
        <v>3906</v>
      </c>
      <c r="N489" s="238">
        <v>3906</v>
      </c>
      <c r="O489" s="238">
        <v>3906</v>
      </c>
      <c r="P489" s="239">
        <v>3906</v>
      </c>
      <c r="Q489" s="237">
        <v>3906</v>
      </c>
      <c r="R489" s="238">
        <v>3906</v>
      </c>
      <c r="S489" s="238">
        <v>3906</v>
      </c>
      <c r="T489" s="238">
        <v>3906</v>
      </c>
      <c r="U489" s="238">
        <v>3906</v>
      </c>
      <c r="V489" s="238">
        <v>3906</v>
      </c>
      <c r="W489" s="239">
        <v>3906</v>
      </c>
      <c r="X489" s="430">
        <v>3906</v>
      </c>
      <c r="Y489" s="210"/>
      <c r="Z489" s="313"/>
      <c r="AA489" s="313"/>
    </row>
    <row r="490" spans="1:27" x14ac:dyDescent="0.2">
      <c r="A490" s="241" t="s">
        <v>6</v>
      </c>
      <c r="B490" s="832"/>
      <c r="C490" s="242">
        <v>4158</v>
      </c>
      <c r="D490" s="243">
        <v>4324</v>
      </c>
      <c r="E490" s="243">
        <v>4435</v>
      </c>
      <c r="F490" s="243">
        <v>4249</v>
      </c>
      <c r="G490" s="243">
        <v>4378</v>
      </c>
      <c r="H490" s="243">
        <v>4331</v>
      </c>
      <c r="I490" s="244">
        <v>4265</v>
      </c>
      <c r="J490" s="242">
        <v>4229</v>
      </c>
      <c r="K490" s="243">
        <v>4166</v>
      </c>
      <c r="L490" s="243">
        <v>4333</v>
      </c>
      <c r="M490" s="243">
        <v>4289</v>
      </c>
      <c r="N490" s="243">
        <v>4372</v>
      </c>
      <c r="O490" s="243">
        <v>4427</v>
      </c>
      <c r="P490" s="244">
        <v>4331</v>
      </c>
      <c r="Q490" s="242">
        <v>4226</v>
      </c>
      <c r="R490" s="243">
        <v>4328</v>
      </c>
      <c r="S490" s="243">
        <v>4207</v>
      </c>
      <c r="T490" s="243">
        <v>4295</v>
      </c>
      <c r="U490" s="243">
        <v>4296</v>
      </c>
      <c r="V490" s="243">
        <v>4285</v>
      </c>
      <c r="W490" s="244">
        <v>4212</v>
      </c>
      <c r="X490" s="390">
        <v>4294</v>
      </c>
      <c r="Y490" s="228"/>
    </row>
    <row r="491" spans="1:27" x14ac:dyDescent="0.2">
      <c r="A491" s="231" t="s">
        <v>7</v>
      </c>
      <c r="B491" s="829"/>
      <c r="C491" s="245">
        <v>74.400000000000006</v>
      </c>
      <c r="D491" s="246">
        <v>72.099999999999994</v>
      </c>
      <c r="E491" s="246">
        <v>79.5</v>
      </c>
      <c r="F491" s="246">
        <v>80</v>
      </c>
      <c r="G491" s="246">
        <v>76.7</v>
      </c>
      <c r="H491" s="246">
        <v>62.8</v>
      </c>
      <c r="I491" s="247">
        <v>67.400000000000006</v>
      </c>
      <c r="J491" s="245">
        <v>72.7</v>
      </c>
      <c r="K491" s="246">
        <v>79.099999999999994</v>
      </c>
      <c r="L491" s="246">
        <v>76.599999999999994</v>
      </c>
      <c r="M491" s="246">
        <v>50</v>
      </c>
      <c r="N491" s="246">
        <v>69.8</v>
      </c>
      <c r="O491" s="246">
        <v>62.8</v>
      </c>
      <c r="P491" s="247">
        <v>72.099999999999994</v>
      </c>
      <c r="Q491" s="245">
        <v>67.400000000000006</v>
      </c>
      <c r="R491" s="246">
        <v>75</v>
      </c>
      <c r="S491" s="246">
        <v>75</v>
      </c>
      <c r="T491" s="246">
        <v>83.3</v>
      </c>
      <c r="U491" s="246">
        <v>76.7</v>
      </c>
      <c r="V491" s="246">
        <v>84.1</v>
      </c>
      <c r="W491" s="247">
        <v>84.1</v>
      </c>
      <c r="X491" s="441">
        <v>0.71899999999999997</v>
      </c>
      <c r="Y491" s="210"/>
      <c r="Z491" s="210"/>
      <c r="AA491" s="210"/>
    </row>
    <row r="492" spans="1:27" ht="13.5" thickBot="1" x14ac:dyDescent="0.25">
      <c r="A492" s="256" t="s">
        <v>8</v>
      </c>
      <c r="B492" s="833"/>
      <c r="C492" s="679">
        <v>0.10100000000000001</v>
      </c>
      <c r="D492" s="680">
        <v>8.6999999999999994E-2</v>
      </c>
      <c r="E492" s="680">
        <v>7.3999999999999996E-2</v>
      </c>
      <c r="F492" s="680">
        <v>8.1000000000000003E-2</v>
      </c>
      <c r="G492" s="680">
        <v>8.1000000000000003E-2</v>
      </c>
      <c r="H492" s="680">
        <v>0.111</v>
      </c>
      <c r="I492" s="681">
        <v>0.107</v>
      </c>
      <c r="J492" s="679">
        <v>8.5999999999999993E-2</v>
      </c>
      <c r="K492" s="680">
        <v>8.6999999999999994E-2</v>
      </c>
      <c r="L492" s="680">
        <v>8.8999999999999996E-2</v>
      </c>
      <c r="M492" s="680">
        <v>0.107</v>
      </c>
      <c r="N492" s="680">
        <v>8.6999999999999994E-2</v>
      </c>
      <c r="O492" s="680">
        <v>0.10199999999999999</v>
      </c>
      <c r="P492" s="681">
        <v>9.7000000000000003E-2</v>
      </c>
      <c r="Q492" s="679">
        <v>8.8999999999999996E-2</v>
      </c>
      <c r="R492" s="680">
        <v>8.6999999999999994E-2</v>
      </c>
      <c r="S492" s="680">
        <v>8.5000000000000006E-2</v>
      </c>
      <c r="T492" s="680">
        <v>6.6000000000000003E-2</v>
      </c>
      <c r="U492" s="680">
        <v>0.09</v>
      </c>
      <c r="V492" s="680">
        <v>7.9000000000000001E-2</v>
      </c>
      <c r="W492" s="681">
        <v>0.106</v>
      </c>
      <c r="X492" s="442">
        <v>9.1999999999999998E-2</v>
      </c>
      <c r="Y492" s="228"/>
    </row>
    <row r="493" spans="1:27" x14ac:dyDescent="0.2">
      <c r="A493" s="483" t="s">
        <v>1</v>
      </c>
      <c r="B493" s="834"/>
      <c r="C493" s="690">
        <f>C490/C489*100-100</f>
        <v>6.4516129032257936</v>
      </c>
      <c r="D493" s="691">
        <f t="shared" ref="D493:F493" si="200">D490/D489*100-100</f>
        <v>10.701484895033289</v>
      </c>
      <c r="E493" s="691">
        <f t="shared" si="200"/>
        <v>13.543266769073227</v>
      </c>
      <c r="F493" s="691">
        <f t="shared" si="200"/>
        <v>8.7813620071684539</v>
      </c>
      <c r="G493" s="691">
        <f>G490/G489*100-100</f>
        <v>12.083973374295965</v>
      </c>
      <c r="H493" s="691">
        <f t="shared" ref="H493:O493" si="201">H490/H489*100-100</f>
        <v>10.880696364567328</v>
      </c>
      <c r="I493" s="692">
        <f t="shared" si="201"/>
        <v>9.1909882232462934</v>
      </c>
      <c r="J493" s="690">
        <f t="shared" si="201"/>
        <v>8.269329237071176</v>
      </c>
      <c r="K493" s="691">
        <f t="shared" si="201"/>
        <v>6.6564260112647275</v>
      </c>
      <c r="L493" s="691">
        <f t="shared" si="201"/>
        <v>10.931899641577061</v>
      </c>
      <c r="M493" s="691">
        <f t="shared" si="201"/>
        <v>9.8054275473630241</v>
      </c>
      <c r="N493" s="691">
        <f t="shared" si="201"/>
        <v>11.930363543266779</v>
      </c>
      <c r="O493" s="691">
        <f t="shared" si="201"/>
        <v>13.338453661034293</v>
      </c>
      <c r="P493" s="692">
        <f>P490/P489*100-100</f>
        <v>10.880696364567328</v>
      </c>
      <c r="Q493" s="690">
        <f t="shared" ref="Q493:X493" si="202">Q490/Q489*100-100</f>
        <v>8.1925243215565757</v>
      </c>
      <c r="R493" s="691">
        <f t="shared" si="202"/>
        <v>10.803891449052742</v>
      </c>
      <c r="S493" s="691">
        <f t="shared" si="202"/>
        <v>7.7060931899641645</v>
      </c>
      <c r="T493" s="691">
        <f t="shared" si="202"/>
        <v>9.9590373783922104</v>
      </c>
      <c r="U493" s="691">
        <f t="shared" si="202"/>
        <v>9.9846390168970771</v>
      </c>
      <c r="V493" s="691">
        <f t="shared" si="202"/>
        <v>9.7030209933435714</v>
      </c>
      <c r="W493" s="692">
        <f t="shared" si="202"/>
        <v>7.834101382488484</v>
      </c>
      <c r="X493" s="480">
        <f t="shared" si="202"/>
        <v>9.9334357398873436</v>
      </c>
      <c r="Y493" s="547"/>
      <c r="Z493" s="210"/>
      <c r="AA493" s="210"/>
    </row>
    <row r="494" spans="1:27" ht="13.5" thickBot="1" x14ac:dyDescent="0.25">
      <c r="A494" s="484" t="s">
        <v>27</v>
      </c>
      <c r="B494" s="484"/>
      <c r="C494" s="220">
        <f t="shared" ref="C494:X494" si="203">C490-C477</f>
        <v>-195</v>
      </c>
      <c r="D494" s="221">
        <f t="shared" si="203"/>
        <v>-69</v>
      </c>
      <c r="E494" s="221">
        <f t="shared" si="203"/>
        <v>34</v>
      </c>
      <c r="F494" s="221">
        <f t="shared" si="203"/>
        <v>103</v>
      </c>
      <c r="G494" s="221">
        <f t="shared" si="203"/>
        <v>75</v>
      </c>
      <c r="H494" s="221">
        <f t="shared" si="203"/>
        <v>202</v>
      </c>
      <c r="I494" s="226">
        <f t="shared" si="203"/>
        <v>-33</v>
      </c>
      <c r="J494" s="220">
        <f t="shared" si="203"/>
        <v>-81</v>
      </c>
      <c r="K494" s="221">
        <f t="shared" si="203"/>
        <v>-240</v>
      </c>
      <c r="L494" s="221">
        <f t="shared" si="203"/>
        <v>-13</v>
      </c>
      <c r="M494" s="221">
        <f t="shared" si="203"/>
        <v>266</v>
      </c>
      <c r="N494" s="221">
        <f t="shared" si="203"/>
        <v>210</v>
      </c>
      <c r="O494" s="221">
        <f t="shared" si="203"/>
        <v>215</v>
      </c>
      <c r="P494" s="226">
        <f t="shared" si="203"/>
        <v>206</v>
      </c>
      <c r="Q494" s="220">
        <f t="shared" si="203"/>
        <v>-7</v>
      </c>
      <c r="R494" s="221">
        <f t="shared" si="203"/>
        <v>44</v>
      </c>
      <c r="S494" s="221">
        <f t="shared" si="203"/>
        <v>-3</v>
      </c>
      <c r="T494" s="221">
        <f t="shared" si="203"/>
        <v>-44</v>
      </c>
      <c r="U494" s="221">
        <f t="shared" si="203"/>
        <v>99</v>
      </c>
      <c r="V494" s="221">
        <f t="shared" si="203"/>
        <v>49</v>
      </c>
      <c r="W494" s="226">
        <f t="shared" si="203"/>
        <v>33</v>
      </c>
      <c r="X494" s="370">
        <f t="shared" si="203"/>
        <v>34</v>
      </c>
      <c r="Y494" s="210"/>
    </row>
    <row r="495" spans="1:27" x14ac:dyDescent="0.2">
      <c r="A495" s="267" t="s">
        <v>51</v>
      </c>
      <c r="B495" s="835"/>
      <c r="C495" s="261">
        <v>605</v>
      </c>
      <c r="D495" s="262">
        <v>619</v>
      </c>
      <c r="E495" s="262">
        <v>621</v>
      </c>
      <c r="F495" s="262">
        <v>156</v>
      </c>
      <c r="G495" s="262">
        <v>612</v>
      </c>
      <c r="H495" s="262">
        <v>616</v>
      </c>
      <c r="I495" s="263">
        <v>614</v>
      </c>
      <c r="J495" s="261">
        <v>611</v>
      </c>
      <c r="K495" s="262">
        <v>615</v>
      </c>
      <c r="L495" s="262">
        <v>614</v>
      </c>
      <c r="M495" s="262">
        <v>157</v>
      </c>
      <c r="N495" s="262">
        <v>613</v>
      </c>
      <c r="O495" s="262">
        <v>615</v>
      </c>
      <c r="P495" s="263">
        <v>612</v>
      </c>
      <c r="Q495" s="261">
        <v>614</v>
      </c>
      <c r="R495" s="262">
        <v>607</v>
      </c>
      <c r="S495" s="262">
        <v>619</v>
      </c>
      <c r="T495" s="262">
        <v>162</v>
      </c>
      <c r="U495" s="262">
        <v>618</v>
      </c>
      <c r="V495" s="262">
        <v>617</v>
      </c>
      <c r="W495" s="263">
        <v>616</v>
      </c>
      <c r="X495" s="371">
        <f>SUM(C495:W495)</f>
        <v>11533</v>
      </c>
      <c r="Y495" s="200" t="s">
        <v>56</v>
      </c>
      <c r="Z495" s="265">
        <f>X482-X495</f>
        <v>25</v>
      </c>
      <c r="AA495" s="266">
        <f>Z495/X495</f>
        <v>2.1676927078817308E-3</v>
      </c>
    </row>
    <row r="496" spans="1:27" x14ac:dyDescent="0.2">
      <c r="A496" s="267" t="s">
        <v>28</v>
      </c>
      <c r="B496" s="835"/>
      <c r="C496" s="218"/>
      <c r="D496" s="269"/>
      <c r="E496" s="269"/>
      <c r="F496" s="269"/>
      <c r="G496" s="269"/>
      <c r="H496" s="269"/>
      <c r="I496" s="219"/>
      <c r="J496" s="218"/>
      <c r="K496" s="269"/>
      <c r="L496" s="269"/>
      <c r="M496" s="269"/>
      <c r="N496" s="269"/>
      <c r="O496" s="269"/>
      <c r="P496" s="219"/>
      <c r="Q496" s="218"/>
      <c r="R496" s="269"/>
      <c r="S496" s="269"/>
      <c r="T496" s="269"/>
      <c r="U496" s="269"/>
      <c r="V496" s="269"/>
      <c r="W496" s="219"/>
      <c r="X496" s="331"/>
      <c r="Y496" s="200" t="s">
        <v>57</v>
      </c>
      <c r="Z496" s="200">
        <v>165.24</v>
      </c>
    </row>
    <row r="497" spans="1:27" ht="13.5" thickBot="1" x14ac:dyDescent="0.25">
      <c r="A497" s="268" t="s">
        <v>26</v>
      </c>
      <c r="B497" s="836"/>
      <c r="C497" s="216">
        <f t="shared" ref="C497:W497" si="204">(C496-C483)</f>
        <v>0</v>
      </c>
      <c r="D497" s="217">
        <f t="shared" si="204"/>
        <v>0</v>
      </c>
      <c r="E497" s="217">
        <f t="shared" si="204"/>
        <v>0</v>
      </c>
      <c r="F497" s="217">
        <f t="shared" si="204"/>
        <v>0</v>
      </c>
      <c r="G497" s="217">
        <f t="shared" si="204"/>
        <v>0</v>
      </c>
      <c r="H497" s="217">
        <f t="shared" si="204"/>
        <v>0</v>
      </c>
      <c r="I497" s="322">
        <f t="shared" si="204"/>
        <v>0</v>
      </c>
      <c r="J497" s="216">
        <f t="shared" si="204"/>
        <v>0</v>
      </c>
      <c r="K497" s="217">
        <f t="shared" si="204"/>
        <v>0</v>
      </c>
      <c r="L497" s="217">
        <f t="shared" si="204"/>
        <v>0</v>
      </c>
      <c r="M497" s="217">
        <f t="shared" si="204"/>
        <v>0</v>
      </c>
      <c r="N497" s="217">
        <f t="shared" si="204"/>
        <v>0</v>
      </c>
      <c r="O497" s="217">
        <f t="shared" si="204"/>
        <v>0</v>
      </c>
      <c r="P497" s="322">
        <f t="shared" si="204"/>
        <v>0</v>
      </c>
      <c r="Q497" s="216">
        <f t="shared" si="204"/>
        <v>0</v>
      </c>
      <c r="R497" s="217">
        <f t="shared" si="204"/>
        <v>0</v>
      </c>
      <c r="S497" s="217">
        <f t="shared" si="204"/>
        <v>0</v>
      </c>
      <c r="T497" s="217">
        <f t="shared" si="204"/>
        <v>0</v>
      </c>
      <c r="U497" s="217">
        <f t="shared" si="204"/>
        <v>0</v>
      </c>
      <c r="V497" s="217">
        <f t="shared" si="204"/>
        <v>0</v>
      </c>
      <c r="W497" s="322">
        <f t="shared" si="204"/>
        <v>0</v>
      </c>
      <c r="X497" s="333"/>
      <c r="Y497" s="200" t="s">
        <v>26</v>
      </c>
      <c r="Z497" s="200">
        <f>Z496-Z483</f>
        <v>-6.0000000000002274E-2</v>
      </c>
    </row>
    <row r="499" spans="1:27" ht="13.5" thickBot="1" x14ac:dyDescent="0.25"/>
    <row r="500" spans="1:27" ht="13.5" thickBot="1" x14ac:dyDescent="0.25">
      <c r="A500" s="230" t="s">
        <v>249</v>
      </c>
      <c r="B500" s="230"/>
      <c r="C500" s="1038" t="s">
        <v>53</v>
      </c>
      <c r="D500" s="1039"/>
      <c r="E500" s="1039"/>
      <c r="F500" s="1039"/>
      <c r="G500" s="1039"/>
      <c r="H500" s="1039"/>
      <c r="I500" s="1040"/>
      <c r="J500" s="1038" t="s">
        <v>114</v>
      </c>
      <c r="K500" s="1039"/>
      <c r="L500" s="1039"/>
      <c r="M500" s="1039"/>
      <c r="N500" s="1039"/>
      <c r="O500" s="1039"/>
      <c r="P500" s="1040"/>
      <c r="Q500" s="1038" t="s">
        <v>63</v>
      </c>
      <c r="R500" s="1039"/>
      <c r="S500" s="1039"/>
      <c r="T500" s="1039"/>
      <c r="U500" s="1039"/>
      <c r="V500" s="1039"/>
      <c r="W500" s="1040"/>
      <c r="X500" s="1028" t="s">
        <v>55</v>
      </c>
    </row>
    <row r="501" spans="1:27" x14ac:dyDescent="0.2">
      <c r="A501" s="231" t="s">
        <v>54</v>
      </c>
      <c r="B501" s="830"/>
      <c r="C501" s="356">
        <v>1</v>
      </c>
      <c r="D501" s="357">
        <v>2</v>
      </c>
      <c r="E501" s="357">
        <v>3</v>
      </c>
      <c r="F501" s="357">
        <v>4</v>
      </c>
      <c r="G501" s="357">
        <v>5</v>
      </c>
      <c r="H501" s="357">
        <v>6</v>
      </c>
      <c r="I501" s="362">
        <v>7</v>
      </c>
      <c r="J501" s="356">
        <v>1</v>
      </c>
      <c r="K501" s="357">
        <v>2</v>
      </c>
      <c r="L501" s="357">
        <v>3</v>
      </c>
      <c r="M501" s="357">
        <v>4</v>
      </c>
      <c r="N501" s="357">
        <v>5</v>
      </c>
      <c r="O501" s="357">
        <v>6</v>
      </c>
      <c r="P501" s="362">
        <v>7</v>
      </c>
      <c r="Q501" s="356">
        <v>1</v>
      </c>
      <c r="R501" s="357">
        <v>2</v>
      </c>
      <c r="S501" s="357">
        <v>3</v>
      </c>
      <c r="T501" s="357">
        <v>4</v>
      </c>
      <c r="U501" s="357">
        <v>5</v>
      </c>
      <c r="V501" s="357">
        <v>6</v>
      </c>
      <c r="W501" s="362">
        <v>7</v>
      </c>
      <c r="X501" s="971"/>
    </row>
    <row r="502" spans="1:27" x14ac:dyDescent="0.2">
      <c r="A502" s="236" t="s">
        <v>3</v>
      </c>
      <c r="B502" s="840"/>
      <c r="C502" s="213">
        <v>3924</v>
      </c>
      <c r="D502" s="238">
        <v>3924</v>
      </c>
      <c r="E502" s="238">
        <v>3924</v>
      </c>
      <c r="F502" s="238">
        <v>3924</v>
      </c>
      <c r="G502" s="238">
        <v>3924</v>
      </c>
      <c r="H502" s="238">
        <v>3924</v>
      </c>
      <c r="I502" s="239">
        <v>3924</v>
      </c>
      <c r="J502" s="237">
        <v>3924</v>
      </c>
      <c r="K502" s="238">
        <v>3924</v>
      </c>
      <c r="L502" s="238">
        <v>3924</v>
      </c>
      <c r="M502" s="238">
        <v>3924</v>
      </c>
      <c r="N502" s="238">
        <v>3924</v>
      </c>
      <c r="O502" s="238">
        <v>3924</v>
      </c>
      <c r="P502" s="239">
        <v>3924</v>
      </c>
      <c r="Q502" s="237">
        <v>3924</v>
      </c>
      <c r="R502" s="238">
        <v>3924</v>
      </c>
      <c r="S502" s="238">
        <v>3924</v>
      </c>
      <c r="T502" s="238">
        <v>3924</v>
      </c>
      <c r="U502" s="238">
        <v>3924</v>
      </c>
      <c r="V502" s="238">
        <v>3924</v>
      </c>
      <c r="W502" s="239">
        <v>3924</v>
      </c>
      <c r="X502" s="430">
        <v>3924</v>
      </c>
      <c r="Y502" s="210"/>
      <c r="Z502" s="313"/>
      <c r="AA502" s="313"/>
    </row>
    <row r="503" spans="1:27" x14ac:dyDescent="0.2">
      <c r="A503" s="241" t="s">
        <v>6</v>
      </c>
      <c r="B503" s="841"/>
      <c r="C503" s="243">
        <v>4431</v>
      </c>
      <c r="D503" s="243">
        <v>4400</v>
      </c>
      <c r="E503" s="243">
        <v>4495</v>
      </c>
      <c r="F503" s="243">
        <v>4274</v>
      </c>
      <c r="G503" s="243">
        <v>4505</v>
      </c>
      <c r="H503" s="243">
        <v>4243</v>
      </c>
      <c r="I503" s="244">
        <v>4308</v>
      </c>
      <c r="J503" s="242">
        <v>4349</v>
      </c>
      <c r="K503" s="243">
        <v>4446</v>
      </c>
      <c r="L503" s="243">
        <v>4453</v>
      </c>
      <c r="M503" s="243">
        <v>3992</v>
      </c>
      <c r="N503" s="243">
        <v>4308</v>
      </c>
      <c r="O503" s="243">
        <v>4290</v>
      </c>
      <c r="P503" s="244">
        <v>4308</v>
      </c>
      <c r="Q503" s="242">
        <v>4445</v>
      </c>
      <c r="R503" s="243">
        <v>4307</v>
      </c>
      <c r="S503" s="243">
        <v>4174</v>
      </c>
      <c r="T503" s="243">
        <v>4336</v>
      </c>
      <c r="U503" s="243">
        <v>4181</v>
      </c>
      <c r="V503" s="243">
        <v>4293</v>
      </c>
      <c r="W503" s="244">
        <v>4295</v>
      </c>
      <c r="X503" s="390">
        <v>4338</v>
      </c>
      <c r="Y503" s="228"/>
    </row>
    <row r="504" spans="1:27" x14ac:dyDescent="0.2">
      <c r="A504" s="231" t="s">
        <v>7</v>
      </c>
      <c r="B504" s="829"/>
      <c r="C504" s="245">
        <v>77.8</v>
      </c>
      <c r="D504" s="246">
        <v>77.8</v>
      </c>
      <c r="E504" s="246">
        <v>80</v>
      </c>
      <c r="F504" s="246">
        <v>82.4</v>
      </c>
      <c r="G504" s="246">
        <v>71.099999999999994</v>
      </c>
      <c r="H504" s="246">
        <v>66.7</v>
      </c>
      <c r="I504" s="247">
        <v>71.099999999999994</v>
      </c>
      <c r="J504" s="245">
        <v>69.599999999999994</v>
      </c>
      <c r="K504" s="246">
        <v>76.099999999999994</v>
      </c>
      <c r="L504" s="246">
        <v>75</v>
      </c>
      <c r="M504" s="246">
        <v>50</v>
      </c>
      <c r="N504" s="246">
        <v>69.599999999999994</v>
      </c>
      <c r="O504" s="246">
        <v>87</v>
      </c>
      <c r="P504" s="247">
        <v>78.3</v>
      </c>
      <c r="Q504" s="245">
        <v>63</v>
      </c>
      <c r="R504" s="246">
        <v>78.3</v>
      </c>
      <c r="S504" s="246">
        <v>78.7</v>
      </c>
      <c r="T504" s="246">
        <v>93.8</v>
      </c>
      <c r="U504" s="246">
        <v>78.3</v>
      </c>
      <c r="V504" s="246">
        <v>78.7</v>
      </c>
      <c r="W504" s="247">
        <v>76.099999999999994</v>
      </c>
      <c r="X504" s="441">
        <v>0.72799999999999998</v>
      </c>
      <c r="Y504" s="210"/>
      <c r="Z504" s="210"/>
      <c r="AA504" s="210"/>
    </row>
    <row r="505" spans="1:27" ht="13.5" thickBot="1" x14ac:dyDescent="0.25">
      <c r="A505" s="256" t="s">
        <v>8</v>
      </c>
      <c r="B505" s="833"/>
      <c r="C505" s="679">
        <v>7.9000000000000001E-2</v>
      </c>
      <c r="D505" s="680">
        <v>8.2000000000000003E-2</v>
      </c>
      <c r="E505" s="680">
        <v>0.08</v>
      </c>
      <c r="F505" s="680">
        <v>8.5000000000000006E-2</v>
      </c>
      <c r="G505" s="680">
        <v>0.09</v>
      </c>
      <c r="H505" s="680">
        <v>9.8000000000000004E-2</v>
      </c>
      <c r="I505" s="681">
        <v>9.2999999999999999E-2</v>
      </c>
      <c r="J505" s="679">
        <v>0.10299999999999999</v>
      </c>
      <c r="K505" s="680">
        <v>9.6000000000000002E-2</v>
      </c>
      <c r="L505" s="680">
        <v>9.7000000000000003E-2</v>
      </c>
      <c r="M505" s="680">
        <v>0.13300000000000001</v>
      </c>
      <c r="N505" s="680">
        <v>8.4000000000000005E-2</v>
      </c>
      <c r="O505" s="680">
        <v>0.06</v>
      </c>
      <c r="P505" s="681">
        <v>8.4000000000000005E-2</v>
      </c>
      <c r="Q505" s="679">
        <v>0.10199999999999999</v>
      </c>
      <c r="R505" s="680">
        <v>0.08</v>
      </c>
      <c r="S505" s="680">
        <v>0.08</v>
      </c>
      <c r="T505" s="680">
        <v>5.3999999999999999E-2</v>
      </c>
      <c r="U505" s="680">
        <v>8.5999999999999993E-2</v>
      </c>
      <c r="V505" s="680">
        <v>8.6999999999999994E-2</v>
      </c>
      <c r="W505" s="681">
        <v>9.1999999999999998E-2</v>
      </c>
      <c r="X505" s="442">
        <v>9.0999999999999998E-2</v>
      </c>
      <c r="Y505" s="228"/>
    </row>
    <row r="506" spans="1:27" x14ac:dyDescent="0.2">
      <c r="A506" s="483" t="s">
        <v>1</v>
      </c>
      <c r="B506" s="842"/>
      <c r="C506" s="691">
        <f t="shared" ref="C506:F506" si="205">C503/C502*100-100</f>
        <v>12.920489296636092</v>
      </c>
      <c r="D506" s="691">
        <f t="shared" si="205"/>
        <v>12.130479102956173</v>
      </c>
      <c r="E506" s="691">
        <f t="shared" si="205"/>
        <v>14.551478083588165</v>
      </c>
      <c r="F506" s="691">
        <f t="shared" si="205"/>
        <v>8.9194699286442329</v>
      </c>
      <c r="G506" s="691">
        <f>G503/G502*100-100</f>
        <v>14.80632008154943</v>
      </c>
      <c r="H506" s="691">
        <f t="shared" ref="H506:O506" si="206">H503/H502*100-100</f>
        <v>8.1294597349643283</v>
      </c>
      <c r="I506" s="692">
        <f t="shared" si="206"/>
        <v>9.7859327217125269</v>
      </c>
      <c r="J506" s="690">
        <f t="shared" si="206"/>
        <v>10.830784913353725</v>
      </c>
      <c r="K506" s="691">
        <f t="shared" si="206"/>
        <v>13.302752293577981</v>
      </c>
      <c r="L506" s="691">
        <f t="shared" si="206"/>
        <v>13.481141692150871</v>
      </c>
      <c r="M506" s="691">
        <f t="shared" si="206"/>
        <v>1.7329255861366022</v>
      </c>
      <c r="N506" s="691">
        <f t="shared" si="206"/>
        <v>9.7859327217125269</v>
      </c>
      <c r="O506" s="691">
        <f t="shared" si="206"/>
        <v>9.3272171253822762</v>
      </c>
      <c r="P506" s="692">
        <f>P503/P502*100-100</f>
        <v>9.7859327217125269</v>
      </c>
      <c r="Q506" s="690">
        <f t="shared" ref="Q506:X506" si="207">Q503/Q502*100-100</f>
        <v>13.277268093781842</v>
      </c>
      <c r="R506" s="691">
        <f t="shared" si="207"/>
        <v>9.7604485219164161</v>
      </c>
      <c r="S506" s="691">
        <f t="shared" si="207"/>
        <v>6.3710499490315868</v>
      </c>
      <c r="T506" s="691">
        <f t="shared" si="207"/>
        <v>10.499490316004085</v>
      </c>
      <c r="U506" s="691">
        <f t="shared" si="207"/>
        <v>6.5494393476044763</v>
      </c>
      <c r="V506" s="691">
        <f t="shared" si="207"/>
        <v>9.4036697247706513</v>
      </c>
      <c r="W506" s="692">
        <f t="shared" si="207"/>
        <v>9.4546381243628872</v>
      </c>
      <c r="X506" s="480">
        <f t="shared" si="207"/>
        <v>10.550458715596321</v>
      </c>
      <c r="Y506" s="547"/>
      <c r="Z506" s="210"/>
      <c r="AA506" s="210"/>
    </row>
    <row r="507" spans="1:27" ht="13.5" thickBot="1" x14ac:dyDescent="0.25">
      <c r="A507" s="484" t="s">
        <v>27</v>
      </c>
      <c r="B507" s="843"/>
      <c r="C507" s="221">
        <f t="shared" ref="C507:X507" si="208">C503-C490</f>
        <v>273</v>
      </c>
      <c r="D507" s="221">
        <f t="shared" si="208"/>
        <v>76</v>
      </c>
      <c r="E507" s="221">
        <f t="shared" si="208"/>
        <v>60</v>
      </c>
      <c r="F507" s="221">
        <f t="shared" si="208"/>
        <v>25</v>
      </c>
      <c r="G507" s="221">
        <f t="shared" si="208"/>
        <v>127</v>
      </c>
      <c r="H507" s="221">
        <f t="shared" si="208"/>
        <v>-88</v>
      </c>
      <c r="I507" s="226">
        <f t="shared" si="208"/>
        <v>43</v>
      </c>
      <c r="J507" s="220">
        <f t="shared" si="208"/>
        <v>120</v>
      </c>
      <c r="K507" s="221">
        <f t="shared" si="208"/>
        <v>280</v>
      </c>
      <c r="L507" s="221">
        <f t="shared" si="208"/>
        <v>120</v>
      </c>
      <c r="M507" s="221">
        <f t="shared" si="208"/>
        <v>-297</v>
      </c>
      <c r="N507" s="221">
        <f t="shared" si="208"/>
        <v>-64</v>
      </c>
      <c r="O507" s="221">
        <f t="shared" si="208"/>
        <v>-137</v>
      </c>
      <c r="P507" s="226">
        <f t="shared" si="208"/>
        <v>-23</v>
      </c>
      <c r="Q507" s="220">
        <f t="shared" si="208"/>
        <v>219</v>
      </c>
      <c r="R507" s="221">
        <f t="shared" si="208"/>
        <v>-21</v>
      </c>
      <c r="S507" s="221">
        <f t="shared" si="208"/>
        <v>-33</v>
      </c>
      <c r="T507" s="221">
        <f t="shared" si="208"/>
        <v>41</v>
      </c>
      <c r="U507" s="221">
        <f t="shared" si="208"/>
        <v>-115</v>
      </c>
      <c r="V507" s="221">
        <f t="shared" si="208"/>
        <v>8</v>
      </c>
      <c r="W507" s="226">
        <f t="shared" si="208"/>
        <v>83</v>
      </c>
      <c r="X507" s="370">
        <f t="shared" si="208"/>
        <v>44</v>
      </c>
      <c r="Y507" s="210"/>
    </row>
    <row r="508" spans="1:27" x14ac:dyDescent="0.2">
      <c r="A508" s="267" t="s">
        <v>51</v>
      </c>
      <c r="B508" s="835"/>
      <c r="C508" s="261">
        <v>603</v>
      </c>
      <c r="D508" s="262">
        <v>618</v>
      </c>
      <c r="E508" s="262">
        <v>619</v>
      </c>
      <c r="F508" s="262">
        <v>150</v>
      </c>
      <c r="G508" s="262">
        <v>609</v>
      </c>
      <c r="H508" s="262">
        <v>616</v>
      </c>
      <c r="I508" s="263">
        <v>611</v>
      </c>
      <c r="J508" s="261">
        <v>609</v>
      </c>
      <c r="K508" s="262">
        <v>615</v>
      </c>
      <c r="L508" s="262">
        <v>614</v>
      </c>
      <c r="M508" s="262">
        <v>152</v>
      </c>
      <c r="N508" s="262">
        <v>612</v>
      </c>
      <c r="O508" s="262">
        <v>613</v>
      </c>
      <c r="P508" s="263">
        <v>610</v>
      </c>
      <c r="Q508" s="261">
        <v>614</v>
      </c>
      <c r="R508" s="262">
        <v>605</v>
      </c>
      <c r="S508" s="262">
        <v>618</v>
      </c>
      <c r="T508" s="262">
        <v>156</v>
      </c>
      <c r="U508" s="262">
        <v>618</v>
      </c>
      <c r="V508" s="262">
        <v>615</v>
      </c>
      <c r="W508" s="263">
        <v>615</v>
      </c>
      <c r="X508" s="371">
        <f>SUM(C508:W508)</f>
        <v>11492</v>
      </c>
      <c r="Y508" s="200" t="s">
        <v>56</v>
      </c>
      <c r="Z508" s="265">
        <f>X495-X508</f>
        <v>41</v>
      </c>
      <c r="AA508" s="266">
        <f>Z508/X508</f>
        <v>3.5676992690567349E-3</v>
      </c>
    </row>
    <row r="509" spans="1:27" x14ac:dyDescent="0.2">
      <c r="A509" s="267" t="s">
        <v>28</v>
      </c>
      <c r="B509" s="835"/>
      <c r="C509" s="218"/>
      <c r="D509" s="269"/>
      <c r="E509" s="269"/>
      <c r="F509" s="269"/>
      <c r="G509" s="269"/>
      <c r="H509" s="269"/>
      <c r="I509" s="219"/>
      <c r="J509" s="218"/>
      <c r="K509" s="269"/>
      <c r="L509" s="269"/>
      <c r="M509" s="269"/>
      <c r="N509" s="269"/>
      <c r="O509" s="269"/>
      <c r="P509" s="219"/>
      <c r="Q509" s="218"/>
      <c r="R509" s="269"/>
      <c r="S509" s="269"/>
      <c r="T509" s="269"/>
      <c r="U509" s="269"/>
      <c r="V509" s="269"/>
      <c r="W509" s="219"/>
      <c r="X509" s="331"/>
      <c r="Y509" s="200" t="s">
        <v>57</v>
      </c>
      <c r="Z509" s="200">
        <v>163.66999999999999</v>
      </c>
    </row>
    <row r="510" spans="1:27" ht="13.5" thickBot="1" x14ac:dyDescent="0.25">
      <c r="A510" s="268" t="s">
        <v>26</v>
      </c>
      <c r="B510" s="836"/>
      <c r="C510" s="216">
        <f t="shared" ref="C510:W510" si="209">(C509-C496)</f>
        <v>0</v>
      </c>
      <c r="D510" s="217">
        <f t="shared" si="209"/>
        <v>0</v>
      </c>
      <c r="E510" s="217">
        <f t="shared" si="209"/>
        <v>0</v>
      </c>
      <c r="F510" s="217">
        <f t="shared" si="209"/>
        <v>0</v>
      </c>
      <c r="G510" s="217">
        <f t="shared" si="209"/>
        <v>0</v>
      </c>
      <c r="H510" s="217">
        <f t="shared" si="209"/>
        <v>0</v>
      </c>
      <c r="I510" s="322">
        <f t="shared" si="209"/>
        <v>0</v>
      </c>
      <c r="J510" s="216">
        <f t="shared" si="209"/>
        <v>0</v>
      </c>
      <c r="K510" s="217">
        <f t="shared" si="209"/>
        <v>0</v>
      </c>
      <c r="L510" s="217">
        <f t="shared" si="209"/>
        <v>0</v>
      </c>
      <c r="M510" s="217">
        <f t="shared" si="209"/>
        <v>0</v>
      </c>
      <c r="N510" s="217">
        <f t="shared" si="209"/>
        <v>0</v>
      </c>
      <c r="O510" s="217">
        <f t="shared" si="209"/>
        <v>0</v>
      </c>
      <c r="P510" s="322">
        <f t="shared" si="209"/>
        <v>0</v>
      </c>
      <c r="Q510" s="216">
        <f t="shared" si="209"/>
        <v>0</v>
      </c>
      <c r="R510" s="217">
        <f t="shared" si="209"/>
        <v>0</v>
      </c>
      <c r="S510" s="217">
        <f t="shared" si="209"/>
        <v>0</v>
      </c>
      <c r="T510" s="217">
        <f t="shared" si="209"/>
        <v>0</v>
      </c>
      <c r="U510" s="217">
        <f t="shared" si="209"/>
        <v>0</v>
      </c>
      <c r="V510" s="217">
        <f t="shared" si="209"/>
        <v>0</v>
      </c>
      <c r="W510" s="322">
        <f t="shared" si="209"/>
        <v>0</v>
      </c>
      <c r="X510" s="333"/>
      <c r="Y510" s="200" t="s">
        <v>26</v>
      </c>
      <c r="Z510" s="200">
        <f>Z509-Z496</f>
        <v>-1.5700000000000216</v>
      </c>
    </row>
    <row r="512" spans="1:27" ht="13.5" thickBot="1" x14ac:dyDescent="0.25"/>
    <row r="513" spans="1:27" ht="13.5" thickBot="1" x14ac:dyDescent="0.25">
      <c r="A513" s="230" t="s">
        <v>250</v>
      </c>
      <c r="B513" s="230"/>
      <c r="C513" s="1038" t="s">
        <v>53</v>
      </c>
      <c r="D513" s="1039"/>
      <c r="E513" s="1039"/>
      <c r="F513" s="1039"/>
      <c r="G513" s="1039"/>
      <c r="H513" s="1039"/>
      <c r="I513" s="1040"/>
      <c r="J513" s="1038" t="s">
        <v>114</v>
      </c>
      <c r="K513" s="1039"/>
      <c r="L513" s="1039"/>
      <c r="M513" s="1039"/>
      <c r="N513" s="1039"/>
      <c r="O513" s="1039"/>
      <c r="P513" s="1040"/>
      <c r="Q513" s="1038" t="s">
        <v>63</v>
      </c>
      <c r="R513" s="1039"/>
      <c r="S513" s="1039"/>
      <c r="T513" s="1039"/>
      <c r="U513" s="1039"/>
      <c r="V513" s="1039"/>
      <c r="W513" s="1040"/>
      <c r="X513" s="1028" t="s">
        <v>55</v>
      </c>
    </row>
    <row r="514" spans="1:27" x14ac:dyDescent="0.2">
      <c r="A514" s="231" t="s">
        <v>54</v>
      </c>
      <c r="B514" s="830"/>
      <c r="C514" s="356">
        <v>1</v>
      </c>
      <c r="D514" s="357">
        <v>2</v>
      </c>
      <c r="E514" s="357">
        <v>3</v>
      </c>
      <c r="F514" s="357">
        <v>4</v>
      </c>
      <c r="G514" s="357">
        <v>5</v>
      </c>
      <c r="H514" s="357">
        <v>6</v>
      </c>
      <c r="I514" s="362">
        <v>7</v>
      </c>
      <c r="J514" s="356">
        <v>1</v>
      </c>
      <c r="K514" s="357">
        <v>2</v>
      </c>
      <c r="L514" s="357">
        <v>3</v>
      </c>
      <c r="M514" s="357">
        <v>4</v>
      </c>
      <c r="N514" s="357">
        <v>5</v>
      </c>
      <c r="O514" s="357">
        <v>6</v>
      </c>
      <c r="P514" s="362">
        <v>7</v>
      </c>
      <c r="Q514" s="356">
        <v>1</v>
      </c>
      <c r="R514" s="357">
        <v>2</v>
      </c>
      <c r="S514" s="357">
        <v>3</v>
      </c>
      <c r="T514" s="357">
        <v>4</v>
      </c>
      <c r="U514" s="357">
        <v>5</v>
      </c>
      <c r="V514" s="357">
        <v>6</v>
      </c>
      <c r="W514" s="362">
        <v>7</v>
      </c>
      <c r="X514" s="971"/>
    </row>
    <row r="515" spans="1:27" x14ac:dyDescent="0.2">
      <c r="A515" s="236" t="s">
        <v>3</v>
      </c>
      <c r="B515" s="840"/>
      <c r="C515" s="213">
        <v>3942</v>
      </c>
      <c r="D515" s="238">
        <v>3942</v>
      </c>
      <c r="E515" s="238">
        <v>3942</v>
      </c>
      <c r="F515" s="238">
        <v>3942</v>
      </c>
      <c r="G515" s="238">
        <v>3942</v>
      </c>
      <c r="H515" s="238">
        <v>3942</v>
      </c>
      <c r="I515" s="239">
        <v>3942</v>
      </c>
      <c r="J515" s="237">
        <v>3942</v>
      </c>
      <c r="K515" s="238">
        <v>3942</v>
      </c>
      <c r="L515" s="238">
        <v>3942</v>
      </c>
      <c r="M515" s="238">
        <v>3942</v>
      </c>
      <c r="N515" s="238">
        <v>3942</v>
      </c>
      <c r="O515" s="238">
        <v>3942</v>
      </c>
      <c r="P515" s="239">
        <v>3942</v>
      </c>
      <c r="Q515" s="237">
        <v>3942</v>
      </c>
      <c r="R515" s="238">
        <v>3942</v>
      </c>
      <c r="S515" s="238">
        <v>3942</v>
      </c>
      <c r="T515" s="238">
        <v>3942</v>
      </c>
      <c r="U515" s="238">
        <v>3942</v>
      </c>
      <c r="V515" s="238">
        <v>3942</v>
      </c>
      <c r="W515" s="239">
        <v>3942</v>
      </c>
      <c r="X515" s="430">
        <v>3942</v>
      </c>
      <c r="Y515" s="210"/>
      <c r="Z515" s="313"/>
      <c r="AA515" s="313"/>
    </row>
    <row r="516" spans="1:27" x14ac:dyDescent="0.2">
      <c r="A516" s="241" t="s">
        <v>6</v>
      </c>
      <c r="B516" s="841"/>
      <c r="C516" s="243">
        <v>4384</v>
      </c>
      <c r="D516" s="243">
        <v>4524</v>
      </c>
      <c r="E516" s="243">
        <v>4516</v>
      </c>
      <c r="F516" s="243">
        <v>4405</v>
      </c>
      <c r="G516" s="243">
        <v>4638</v>
      </c>
      <c r="H516" s="243">
        <v>4315</v>
      </c>
      <c r="I516" s="244">
        <v>4414</v>
      </c>
      <c r="J516" s="242">
        <v>4551</v>
      </c>
      <c r="K516" s="243">
        <v>4400</v>
      </c>
      <c r="L516" s="243">
        <v>4457</v>
      </c>
      <c r="M516" s="243">
        <v>3815</v>
      </c>
      <c r="N516" s="243">
        <v>4466</v>
      </c>
      <c r="O516" s="243">
        <v>4464</v>
      </c>
      <c r="P516" s="244">
        <v>4344</v>
      </c>
      <c r="Q516" s="242">
        <v>4476</v>
      </c>
      <c r="R516" s="243">
        <v>4420</v>
      </c>
      <c r="S516" s="243">
        <v>4415</v>
      </c>
      <c r="T516" s="243">
        <v>4600</v>
      </c>
      <c r="U516" s="243">
        <v>4525</v>
      </c>
      <c r="V516" s="243">
        <v>4433</v>
      </c>
      <c r="W516" s="244">
        <v>4352</v>
      </c>
      <c r="X516" s="390">
        <v>4440</v>
      </c>
      <c r="Y516" s="228"/>
    </row>
    <row r="517" spans="1:27" x14ac:dyDescent="0.2">
      <c r="A517" s="231" t="s">
        <v>7</v>
      </c>
      <c r="B517" s="829"/>
      <c r="C517" s="245">
        <v>80</v>
      </c>
      <c r="D517" s="246">
        <v>77.8</v>
      </c>
      <c r="E517" s="246">
        <v>82.2</v>
      </c>
      <c r="F517" s="246">
        <v>93.8</v>
      </c>
      <c r="G517" s="246">
        <v>80</v>
      </c>
      <c r="H517" s="246">
        <v>66.7</v>
      </c>
      <c r="I517" s="247">
        <v>62.2</v>
      </c>
      <c r="J517" s="245">
        <v>73.3</v>
      </c>
      <c r="K517" s="246">
        <v>82.2</v>
      </c>
      <c r="L517" s="246">
        <v>68.900000000000006</v>
      </c>
      <c r="M517" s="246">
        <v>73.3</v>
      </c>
      <c r="N517" s="246">
        <v>82.2</v>
      </c>
      <c r="O517" s="246">
        <v>77.8</v>
      </c>
      <c r="P517" s="247">
        <v>71.099999999999994</v>
      </c>
      <c r="Q517" s="245">
        <v>64.400000000000006</v>
      </c>
      <c r="R517" s="246">
        <v>80</v>
      </c>
      <c r="S517" s="246">
        <v>84.4</v>
      </c>
      <c r="T517" s="246">
        <v>66.7</v>
      </c>
      <c r="U517" s="246">
        <v>77.8</v>
      </c>
      <c r="V517" s="246">
        <v>68.900000000000006</v>
      </c>
      <c r="W517" s="247">
        <v>68.900000000000006</v>
      </c>
      <c r="X517" s="441">
        <v>0.72199999999999998</v>
      </c>
      <c r="Y517" s="210"/>
      <c r="Z517" s="210"/>
      <c r="AA517" s="210"/>
    </row>
    <row r="518" spans="1:27" ht="13.5" thickBot="1" x14ac:dyDescent="0.25">
      <c r="A518" s="256" t="s">
        <v>8</v>
      </c>
      <c r="B518" s="833"/>
      <c r="C518" s="679">
        <v>7.3999999999999996E-2</v>
      </c>
      <c r="D518" s="680">
        <v>8.7999999999999995E-2</v>
      </c>
      <c r="E518" s="680">
        <v>7.8E-2</v>
      </c>
      <c r="F518" s="680">
        <v>6.6000000000000003E-2</v>
      </c>
      <c r="G518" s="680">
        <v>8.3000000000000004E-2</v>
      </c>
      <c r="H518" s="680">
        <v>0.10299999999999999</v>
      </c>
      <c r="I518" s="681">
        <v>9.0999999999999998E-2</v>
      </c>
      <c r="J518" s="679">
        <v>9.9000000000000005E-2</v>
      </c>
      <c r="K518" s="680">
        <v>7.8E-2</v>
      </c>
      <c r="L518" s="680">
        <v>9.6000000000000002E-2</v>
      </c>
      <c r="M518" s="680">
        <v>11.5</v>
      </c>
      <c r="N518" s="680">
        <v>8.4000000000000005E-2</v>
      </c>
      <c r="O518" s="680">
        <v>9.5000000000000001E-2</v>
      </c>
      <c r="P518" s="681">
        <v>0.105</v>
      </c>
      <c r="Q518" s="679">
        <v>0.107</v>
      </c>
      <c r="R518" s="680">
        <v>8.2000000000000003E-2</v>
      </c>
      <c r="S518" s="680">
        <v>6.9000000000000006E-2</v>
      </c>
      <c r="T518" s="680">
        <v>0.114</v>
      </c>
      <c r="U518" s="680">
        <v>8.5999999999999993E-2</v>
      </c>
      <c r="V518" s="680">
        <v>9.5000000000000001E-2</v>
      </c>
      <c r="W518" s="681">
        <v>0.09</v>
      </c>
      <c r="X518" s="442">
        <v>9.2999999999999999E-2</v>
      </c>
      <c r="Y518" s="228"/>
    </row>
    <row r="519" spans="1:27" x14ac:dyDescent="0.2">
      <c r="A519" s="483" t="s">
        <v>1</v>
      </c>
      <c r="B519" s="842"/>
      <c r="C519" s="691">
        <f t="shared" ref="C519:F519" si="210">C516/C515*100-100</f>
        <v>11.212582445459148</v>
      </c>
      <c r="D519" s="691">
        <f t="shared" si="210"/>
        <v>14.7640791476408</v>
      </c>
      <c r="E519" s="691">
        <f t="shared" si="210"/>
        <v>14.561136478944704</v>
      </c>
      <c r="F519" s="691">
        <f t="shared" si="210"/>
        <v>11.7453069507864</v>
      </c>
      <c r="G519" s="691">
        <f>G516/G515*100-100</f>
        <v>17.656012176560125</v>
      </c>
      <c r="H519" s="691">
        <f t="shared" ref="H519:O519" si="211">H516/H515*100-100</f>
        <v>9.4622019279553484</v>
      </c>
      <c r="I519" s="692">
        <f t="shared" si="211"/>
        <v>11.973617453069508</v>
      </c>
      <c r="J519" s="690">
        <f t="shared" si="211"/>
        <v>15.44901065449011</v>
      </c>
      <c r="K519" s="691">
        <f t="shared" si="211"/>
        <v>11.61846778285134</v>
      </c>
      <c r="L519" s="691">
        <f t="shared" si="211"/>
        <v>13.06443429731101</v>
      </c>
      <c r="M519" s="691">
        <f t="shared" si="211"/>
        <v>-3.2217148655504815</v>
      </c>
      <c r="N519" s="691">
        <f t="shared" si="211"/>
        <v>13.292744799594118</v>
      </c>
      <c r="O519" s="691">
        <f t="shared" si="211"/>
        <v>13.24200913242008</v>
      </c>
      <c r="P519" s="692">
        <f>P516/P515*100-100</f>
        <v>10.197869101978682</v>
      </c>
      <c r="Q519" s="690">
        <f t="shared" ref="Q519:X519" si="212">Q516/Q515*100-100</f>
        <v>13.546423135464238</v>
      </c>
      <c r="R519" s="691">
        <f t="shared" si="212"/>
        <v>12.12582445459158</v>
      </c>
      <c r="S519" s="691">
        <f t="shared" si="212"/>
        <v>11.998985286656534</v>
      </c>
      <c r="T519" s="691">
        <f t="shared" si="212"/>
        <v>16.692034500253669</v>
      </c>
      <c r="U519" s="691">
        <f t="shared" si="212"/>
        <v>14.789446981227798</v>
      </c>
      <c r="V519" s="691">
        <f t="shared" si="212"/>
        <v>12.455606291222736</v>
      </c>
      <c r="W519" s="692">
        <f t="shared" si="212"/>
        <v>10.400811770674778</v>
      </c>
      <c r="X519" s="480">
        <f t="shared" si="212"/>
        <v>12.633181126331806</v>
      </c>
      <c r="Y519" s="547"/>
      <c r="Z519" s="210"/>
      <c r="AA519" s="210"/>
    </row>
    <row r="520" spans="1:27" ht="13.5" thickBot="1" x14ac:dyDescent="0.25">
      <c r="A520" s="484" t="s">
        <v>27</v>
      </c>
      <c r="B520" s="843"/>
      <c r="C520" s="221">
        <f t="shared" ref="C520:X520" si="213">C516-C503</f>
        <v>-47</v>
      </c>
      <c r="D520" s="221">
        <f t="shared" si="213"/>
        <v>124</v>
      </c>
      <c r="E520" s="221">
        <f t="shared" si="213"/>
        <v>21</v>
      </c>
      <c r="F520" s="221">
        <f t="shared" si="213"/>
        <v>131</v>
      </c>
      <c r="G520" s="221">
        <f t="shared" si="213"/>
        <v>133</v>
      </c>
      <c r="H520" s="221">
        <f t="shared" si="213"/>
        <v>72</v>
      </c>
      <c r="I520" s="226">
        <f t="shared" si="213"/>
        <v>106</v>
      </c>
      <c r="J520" s="220">
        <f t="shared" si="213"/>
        <v>202</v>
      </c>
      <c r="K520" s="221">
        <f t="shared" si="213"/>
        <v>-46</v>
      </c>
      <c r="L520" s="221">
        <f t="shared" si="213"/>
        <v>4</v>
      </c>
      <c r="M520" s="221">
        <f t="shared" si="213"/>
        <v>-177</v>
      </c>
      <c r="N520" s="221">
        <f t="shared" si="213"/>
        <v>158</v>
      </c>
      <c r="O520" s="221">
        <f t="shared" si="213"/>
        <v>174</v>
      </c>
      <c r="P520" s="226">
        <f t="shared" si="213"/>
        <v>36</v>
      </c>
      <c r="Q520" s="220">
        <f t="shared" si="213"/>
        <v>31</v>
      </c>
      <c r="R520" s="221">
        <f t="shared" si="213"/>
        <v>113</v>
      </c>
      <c r="S520" s="221">
        <f t="shared" si="213"/>
        <v>241</v>
      </c>
      <c r="T520" s="221">
        <f t="shared" si="213"/>
        <v>264</v>
      </c>
      <c r="U520" s="221">
        <f t="shared" si="213"/>
        <v>344</v>
      </c>
      <c r="V520" s="221">
        <f t="shared" si="213"/>
        <v>140</v>
      </c>
      <c r="W520" s="226">
        <f t="shared" si="213"/>
        <v>57</v>
      </c>
      <c r="X520" s="370">
        <f t="shared" si="213"/>
        <v>102</v>
      </c>
      <c r="Y520" s="210"/>
    </row>
    <row r="521" spans="1:27" x14ac:dyDescent="0.2">
      <c r="A521" s="267" t="s">
        <v>51</v>
      </c>
      <c r="B521" s="835"/>
      <c r="C521" s="261">
        <v>603</v>
      </c>
      <c r="D521" s="262">
        <v>618</v>
      </c>
      <c r="E521" s="262">
        <v>618</v>
      </c>
      <c r="F521" s="262">
        <v>143</v>
      </c>
      <c r="G521" s="262">
        <v>607</v>
      </c>
      <c r="H521" s="262">
        <v>616</v>
      </c>
      <c r="I521" s="263">
        <v>609</v>
      </c>
      <c r="J521" s="261">
        <v>608</v>
      </c>
      <c r="K521" s="262">
        <v>614</v>
      </c>
      <c r="L521" s="262">
        <v>608</v>
      </c>
      <c r="M521" s="262">
        <v>152</v>
      </c>
      <c r="N521" s="262">
        <v>611</v>
      </c>
      <c r="O521" s="262">
        <v>612</v>
      </c>
      <c r="P521" s="263">
        <v>610</v>
      </c>
      <c r="Q521" s="261">
        <v>614</v>
      </c>
      <c r="R521" s="262">
        <v>605</v>
      </c>
      <c r="S521" s="262">
        <v>618</v>
      </c>
      <c r="T521" s="262">
        <v>147</v>
      </c>
      <c r="U521" s="262">
        <v>615</v>
      </c>
      <c r="V521" s="262">
        <v>613</v>
      </c>
      <c r="W521" s="263">
        <v>613</v>
      </c>
      <c r="X521" s="371">
        <f>SUM(C521:W521)</f>
        <v>11454</v>
      </c>
      <c r="Y521" s="200" t="s">
        <v>56</v>
      </c>
      <c r="Z521" s="265">
        <f>X508-X521</f>
        <v>38</v>
      </c>
      <c r="AA521" s="266">
        <f>Z521/X521</f>
        <v>3.3176182992840928E-3</v>
      </c>
    </row>
    <row r="522" spans="1:27" x14ac:dyDescent="0.2">
      <c r="A522" s="267" t="s">
        <v>28</v>
      </c>
      <c r="B522" s="835"/>
      <c r="C522" s="218"/>
      <c r="D522" s="269"/>
      <c r="E522" s="269"/>
      <c r="F522" s="269"/>
      <c r="G522" s="269"/>
      <c r="H522" s="269"/>
      <c r="I522" s="219"/>
      <c r="J522" s="218"/>
      <c r="K522" s="269"/>
      <c r="L522" s="269"/>
      <c r="M522" s="269"/>
      <c r="N522" s="269"/>
      <c r="O522" s="269"/>
      <c r="P522" s="219"/>
      <c r="Q522" s="218"/>
      <c r="R522" s="269"/>
      <c r="S522" s="269"/>
      <c r="T522" s="269"/>
      <c r="U522" s="269"/>
      <c r="V522" s="269"/>
      <c r="W522" s="219"/>
      <c r="X522" s="331"/>
      <c r="Y522" s="200" t="s">
        <v>57</v>
      </c>
      <c r="Z522" s="200">
        <v>164.16</v>
      </c>
    </row>
    <row r="523" spans="1:27" ht="13.5" thickBot="1" x14ac:dyDescent="0.25">
      <c r="A523" s="268" t="s">
        <v>26</v>
      </c>
      <c r="B523" s="836"/>
      <c r="C523" s="216">
        <f t="shared" ref="C523:W523" si="214">(C522-C509)</f>
        <v>0</v>
      </c>
      <c r="D523" s="217">
        <f t="shared" si="214"/>
        <v>0</v>
      </c>
      <c r="E523" s="217">
        <f t="shared" si="214"/>
        <v>0</v>
      </c>
      <c r="F523" s="217">
        <f t="shared" si="214"/>
        <v>0</v>
      </c>
      <c r="G523" s="217">
        <f t="shared" si="214"/>
        <v>0</v>
      </c>
      <c r="H523" s="217">
        <f t="shared" si="214"/>
        <v>0</v>
      </c>
      <c r="I523" s="322">
        <f t="shared" si="214"/>
        <v>0</v>
      </c>
      <c r="J523" s="216">
        <f t="shared" si="214"/>
        <v>0</v>
      </c>
      <c r="K523" s="217">
        <f t="shared" si="214"/>
        <v>0</v>
      </c>
      <c r="L523" s="217">
        <f t="shared" si="214"/>
        <v>0</v>
      </c>
      <c r="M523" s="217">
        <f t="shared" si="214"/>
        <v>0</v>
      </c>
      <c r="N523" s="217">
        <f t="shared" si="214"/>
        <v>0</v>
      </c>
      <c r="O523" s="217">
        <f t="shared" si="214"/>
        <v>0</v>
      </c>
      <c r="P523" s="322">
        <f t="shared" si="214"/>
        <v>0</v>
      </c>
      <c r="Q523" s="216">
        <f t="shared" si="214"/>
        <v>0</v>
      </c>
      <c r="R523" s="217">
        <f t="shared" si="214"/>
        <v>0</v>
      </c>
      <c r="S523" s="217">
        <f t="shared" si="214"/>
        <v>0</v>
      </c>
      <c r="T523" s="217">
        <f t="shared" si="214"/>
        <v>0</v>
      </c>
      <c r="U523" s="217">
        <f t="shared" si="214"/>
        <v>0</v>
      </c>
      <c r="V523" s="217">
        <f t="shared" si="214"/>
        <v>0</v>
      </c>
      <c r="W523" s="322">
        <f t="shared" si="214"/>
        <v>0</v>
      </c>
      <c r="X523" s="333"/>
      <c r="Y523" s="200" t="s">
        <v>26</v>
      </c>
      <c r="Z523" s="200">
        <f>Z522-Z509</f>
        <v>0.49000000000000909</v>
      </c>
    </row>
    <row r="526" spans="1:27" ht="13.5" thickBot="1" x14ac:dyDescent="0.25"/>
    <row r="527" spans="1:27" ht="13.5" thickBot="1" x14ac:dyDescent="0.25">
      <c r="A527" s="230" t="s">
        <v>251</v>
      </c>
      <c r="B527" s="230"/>
      <c r="C527" s="921" t="s">
        <v>53</v>
      </c>
      <c r="D527" s="919"/>
      <c r="E527" s="919"/>
      <c r="F527" s="919"/>
      <c r="G527" s="919"/>
      <c r="H527" s="919"/>
      <c r="I527" s="920"/>
      <c r="J527" s="921" t="s">
        <v>114</v>
      </c>
      <c r="K527" s="919"/>
      <c r="L527" s="919"/>
      <c r="M527" s="919"/>
      <c r="N527" s="919"/>
      <c r="O527" s="919"/>
      <c r="P527" s="920"/>
      <c r="Q527" s="921" t="s">
        <v>63</v>
      </c>
      <c r="R527" s="919"/>
      <c r="S527" s="919"/>
      <c r="T527" s="919"/>
      <c r="U527" s="919"/>
      <c r="V527" s="919"/>
      <c r="W527" s="920"/>
      <c r="X527" s="932" t="s">
        <v>55</v>
      </c>
    </row>
    <row r="528" spans="1:27" x14ac:dyDescent="0.2">
      <c r="A528" s="231" t="s">
        <v>54</v>
      </c>
      <c r="B528" s="830"/>
      <c r="C528" s="356">
        <v>1</v>
      </c>
      <c r="D528" s="357">
        <v>2</v>
      </c>
      <c r="E528" s="357">
        <v>3</v>
      </c>
      <c r="F528" s="357">
        <v>4</v>
      </c>
      <c r="G528" s="357">
        <v>5</v>
      </c>
      <c r="H528" s="357">
        <v>6</v>
      </c>
      <c r="I528" s="362">
        <v>7</v>
      </c>
      <c r="J528" s="356">
        <v>1</v>
      </c>
      <c r="K528" s="357">
        <v>2</v>
      </c>
      <c r="L528" s="357">
        <v>3</v>
      </c>
      <c r="M528" s="357">
        <v>4</v>
      </c>
      <c r="N528" s="357">
        <v>5</v>
      </c>
      <c r="O528" s="357">
        <v>6</v>
      </c>
      <c r="P528" s="362">
        <v>7</v>
      </c>
      <c r="Q528" s="356">
        <v>1</v>
      </c>
      <c r="R528" s="357">
        <v>2</v>
      </c>
      <c r="S528" s="357">
        <v>3</v>
      </c>
      <c r="T528" s="357">
        <v>4</v>
      </c>
      <c r="U528" s="357">
        <v>5</v>
      </c>
      <c r="V528" s="357">
        <v>6</v>
      </c>
      <c r="W528" s="362">
        <v>7</v>
      </c>
      <c r="X528" s="1041"/>
    </row>
    <row r="529" spans="1:27" x14ac:dyDescent="0.2">
      <c r="A529" s="236" t="s">
        <v>3</v>
      </c>
      <c r="B529" s="827"/>
      <c r="C529" s="716">
        <v>3960</v>
      </c>
      <c r="D529" s="716">
        <v>3960</v>
      </c>
      <c r="E529" s="716">
        <v>3960</v>
      </c>
      <c r="F529" s="716">
        <v>3960</v>
      </c>
      <c r="G529" s="716">
        <v>3960</v>
      </c>
      <c r="H529" s="716">
        <v>3960</v>
      </c>
      <c r="I529" s="716">
        <v>3960</v>
      </c>
      <c r="J529" s="716">
        <v>3960</v>
      </c>
      <c r="K529" s="716">
        <v>3960</v>
      </c>
      <c r="L529" s="716">
        <v>3960</v>
      </c>
      <c r="M529" s="716">
        <v>3960</v>
      </c>
      <c r="N529" s="716">
        <v>3960</v>
      </c>
      <c r="O529" s="716">
        <v>3960</v>
      </c>
      <c r="P529" s="716">
        <v>3960</v>
      </c>
      <c r="Q529" s="716">
        <v>3960</v>
      </c>
      <c r="R529" s="716">
        <v>3960</v>
      </c>
      <c r="S529" s="716">
        <v>3960</v>
      </c>
      <c r="T529" s="716">
        <v>3960</v>
      </c>
      <c r="U529" s="716">
        <v>3960</v>
      </c>
      <c r="V529" s="716">
        <v>3960</v>
      </c>
      <c r="W529" s="716">
        <v>3960</v>
      </c>
      <c r="X529" s="716">
        <v>3960</v>
      </c>
      <c r="Y529" s="210"/>
      <c r="Z529" s="313"/>
      <c r="AA529" s="313"/>
    </row>
    <row r="530" spans="1:27" x14ac:dyDescent="0.2">
      <c r="A530" s="241" t="s">
        <v>6</v>
      </c>
      <c r="B530" s="841"/>
      <c r="C530" s="243">
        <v>4346</v>
      </c>
      <c r="D530" s="243">
        <v>4418</v>
      </c>
      <c r="E530" s="243">
        <v>4714</v>
      </c>
      <c r="F530" s="243">
        <v>3971</v>
      </c>
      <c r="G530" s="243">
        <v>4564</v>
      </c>
      <c r="H530" s="243">
        <v>4294</v>
      </c>
      <c r="I530" s="244">
        <v>4293</v>
      </c>
      <c r="J530" s="242">
        <v>4527</v>
      </c>
      <c r="K530" s="243">
        <v>4437</v>
      </c>
      <c r="L530" s="243">
        <v>4603</v>
      </c>
      <c r="M530" s="243">
        <v>4202</v>
      </c>
      <c r="N530" s="243">
        <v>4385</v>
      </c>
      <c r="O530" s="243">
        <v>4437</v>
      </c>
      <c r="P530" s="244">
        <v>4461</v>
      </c>
      <c r="Q530" s="242">
        <v>4496</v>
      </c>
      <c r="R530" s="243">
        <v>4507</v>
      </c>
      <c r="S530" s="243">
        <v>4449</v>
      </c>
      <c r="T530" s="243">
        <v>4541</v>
      </c>
      <c r="U530" s="243">
        <v>4491</v>
      </c>
      <c r="V530" s="243">
        <v>4466</v>
      </c>
      <c r="W530" s="244">
        <v>4524</v>
      </c>
      <c r="X530" s="390">
        <v>4455</v>
      </c>
      <c r="Y530" s="228"/>
    </row>
    <row r="531" spans="1:27" x14ac:dyDescent="0.2">
      <c r="A531" s="231" t="s">
        <v>7</v>
      </c>
      <c r="B531" s="829"/>
      <c r="C531" s="245">
        <v>75.599999999999994</v>
      </c>
      <c r="D531" s="246">
        <v>77.8</v>
      </c>
      <c r="E531" s="246">
        <v>82.2</v>
      </c>
      <c r="F531" s="246">
        <v>60</v>
      </c>
      <c r="G531" s="246">
        <v>77.8</v>
      </c>
      <c r="H531" s="246">
        <v>66.7</v>
      </c>
      <c r="I531" s="247">
        <v>57.8</v>
      </c>
      <c r="J531" s="245">
        <v>55.6</v>
      </c>
      <c r="K531" s="246">
        <v>80</v>
      </c>
      <c r="L531" s="246">
        <v>75.599999999999994</v>
      </c>
      <c r="M531" s="246">
        <v>66.7</v>
      </c>
      <c r="N531" s="246">
        <v>64.400000000000006</v>
      </c>
      <c r="O531" s="246">
        <v>66.7</v>
      </c>
      <c r="P531" s="247">
        <v>77.8</v>
      </c>
      <c r="Q531" s="245">
        <v>60.9</v>
      </c>
      <c r="R531" s="246">
        <v>91.1</v>
      </c>
      <c r="S531" s="246">
        <v>80.900000000000006</v>
      </c>
      <c r="T531" s="246">
        <v>75</v>
      </c>
      <c r="U531" s="246">
        <v>71.7</v>
      </c>
      <c r="V531" s="246">
        <v>76.099999999999994</v>
      </c>
      <c r="W531" s="247">
        <v>84.4</v>
      </c>
      <c r="X531" s="441">
        <v>0.71899999999999997</v>
      </c>
      <c r="Y531" s="210"/>
      <c r="Z531" s="210"/>
      <c r="AA531" s="210"/>
    </row>
    <row r="532" spans="1:27" ht="13.5" thickBot="1" x14ac:dyDescent="0.25">
      <c r="A532" s="256" t="s">
        <v>8</v>
      </c>
      <c r="B532" s="833"/>
      <c r="C532" s="245">
        <v>8.1</v>
      </c>
      <c r="D532" s="246">
        <v>9.1</v>
      </c>
      <c r="E532" s="246">
        <v>7.8</v>
      </c>
      <c r="F532" s="246">
        <v>16</v>
      </c>
      <c r="G532" s="680">
        <v>9.2999999999999999E-2</v>
      </c>
      <c r="H532" s="680">
        <v>0.115</v>
      </c>
      <c r="I532" s="681">
        <v>0.11899999999999999</v>
      </c>
      <c r="J532" s="679">
        <v>0.11700000000000001</v>
      </c>
      <c r="K532" s="680">
        <v>9.5000000000000001E-2</v>
      </c>
      <c r="L532" s="680">
        <v>8.4000000000000005E-2</v>
      </c>
      <c r="M532" s="680">
        <v>9.8000000000000004E-2</v>
      </c>
      <c r="N532" s="680">
        <v>0.105</v>
      </c>
      <c r="O532" s="680">
        <v>0.1</v>
      </c>
      <c r="P532" s="681">
        <v>8.7999999999999995E-2</v>
      </c>
      <c r="Q532" s="679">
        <v>9.8000000000000004E-2</v>
      </c>
      <c r="R532" s="680">
        <v>6.4000000000000001E-2</v>
      </c>
      <c r="S532" s="680">
        <v>7.5999999999999998E-2</v>
      </c>
      <c r="T532" s="680">
        <v>8.1000000000000003E-2</v>
      </c>
      <c r="U532" s="680">
        <v>9.4E-2</v>
      </c>
      <c r="V532" s="680">
        <v>8.4000000000000005E-2</v>
      </c>
      <c r="W532" s="681">
        <v>7.2999999999999995E-2</v>
      </c>
      <c r="X532" s="442">
        <v>9.7000000000000003E-2</v>
      </c>
      <c r="Y532" s="228"/>
    </row>
    <row r="533" spans="1:27" x14ac:dyDescent="0.2">
      <c r="A533" s="483" t="s">
        <v>1</v>
      </c>
      <c r="B533" s="842"/>
      <c r="C533" s="691">
        <f t="shared" ref="C533:F533" si="215">C530/C529*100-100</f>
        <v>9.7474747474747545</v>
      </c>
      <c r="D533" s="691">
        <f t="shared" si="215"/>
        <v>11.565656565656553</v>
      </c>
      <c r="E533" s="691">
        <f t="shared" si="215"/>
        <v>19.040404040404042</v>
      </c>
      <c r="F533" s="691">
        <f t="shared" si="215"/>
        <v>0.27777777777777146</v>
      </c>
      <c r="G533" s="691">
        <f>G530/G529*100-100</f>
        <v>15.252525252525245</v>
      </c>
      <c r="H533" s="691">
        <f t="shared" ref="H533:O533" si="216">H530/H529*100-100</f>
        <v>8.4343434343434325</v>
      </c>
      <c r="I533" s="692">
        <f t="shared" si="216"/>
        <v>8.4090909090909065</v>
      </c>
      <c r="J533" s="690">
        <f t="shared" si="216"/>
        <v>14.318181818181813</v>
      </c>
      <c r="K533" s="691">
        <f t="shared" si="216"/>
        <v>12.045454545454533</v>
      </c>
      <c r="L533" s="691">
        <f t="shared" si="216"/>
        <v>16.23737373737373</v>
      </c>
      <c r="M533" s="691">
        <f t="shared" si="216"/>
        <v>6.1111111111111143</v>
      </c>
      <c r="N533" s="691">
        <f t="shared" si="216"/>
        <v>10.732323232323225</v>
      </c>
      <c r="O533" s="691">
        <f t="shared" si="216"/>
        <v>12.045454545454533</v>
      </c>
      <c r="P533" s="692">
        <f>P530/P529*100-100</f>
        <v>12.651515151515142</v>
      </c>
      <c r="Q533" s="690">
        <f t="shared" ref="Q533:X533" si="217">Q530/Q529*100-100</f>
        <v>13.535353535353536</v>
      </c>
      <c r="R533" s="691">
        <f t="shared" si="217"/>
        <v>13.813131313131308</v>
      </c>
      <c r="S533" s="691">
        <f t="shared" si="217"/>
        <v>12.348484848484858</v>
      </c>
      <c r="T533" s="691">
        <f t="shared" si="217"/>
        <v>14.671717171717177</v>
      </c>
      <c r="U533" s="691">
        <f t="shared" si="217"/>
        <v>13.409090909090907</v>
      </c>
      <c r="V533" s="691">
        <f t="shared" si="217"/>
        <v>12.777777777777771</v>
      </c>
      <c r="W533" s="692">
        <f t="shared" si="217"/>
        <v>14.242424242424235</v>
      </c>
      <c r="X533" s="480">
        <f t="shared" si="217"/>
        <v>12.5</v>
      </c>
      <c r="Y533" s="547"/>
      <c r="Z533" s="210"/>
      <c r="AA533" s="210"/>
    </row>
    <row r="534" spans="1:27" ht="13.5" thickBot="1" x14ac:dyDescent="0.25">
      <c r="A534" s="484" t="s">
        <v>27</v>
      </c>
      <c r="B534" s="843"/>
      <c r="C534" s="221">
        <f t="shared" ref="C534:X534" si="218">C530-C517</f>
        <v>4266</v>
      </c>
      <c r="D534" s="221">
        <f t="shared" si="218"/>
        <v>4340.2</v>
      </c>
      <c r="E534" s="221">
        <f t="shared" si="218"/>
        <v>4631.8</v>
      </c>
      <c r="F534" s="221">
        <f t="shared" si="218"/>
        <v>3877.2</v>
      </c>
      <c r="G534" s="221">
        <f t="shared" si="218"/>
        <v>4484</v>
      </c>
      <c r="H534" s="221">
        <f t="shared" si="218"/>
        <v>4227.3</v>
      </c>
      <c r="I534" s="226">
        <f t="shared" si="218"/>
        <v>4230.8</v>
      </c>
      <c r="J534" s="220">
        <f t="shared" si="218"/>
        <v>4453.7</v>
      </c>
      <c r="K534" s="221">
        <f t="shared" si="218"/>
        <v>4354.8</v>
      </c>
      <c r="L534" s="221">
        <f t="shared" si="218"/>
        <v>4534.1000000000004</v>
      </c>
      <c r="M534" s="221">
        <f t="shared" si="218"/>
        <v>4128.7</v>
      </c>
      <c r="N534" s="221">
        <f t="shared" si="218"/>
        <v>4302.8</v>
      </c>
      <c r="O534" s="221">
        <f t="shared" si="218"/>
        <v>4359.2</v>
      </c>
      <c r="P534" s="226">
        <f t="shared" si="218"/>
        <v>4389.8999999999996</v>
      </c>
      <c r="Q534" s="220">
        <f t="shared" si="218"/>
        <v>4431.6000000000004</v>
      </c>
      <c r="R534" s="221">
        <f t="shared" si="218"/>
        <v>4427</v>
      </c>
      <c r="S534" s="221">
        <f t="shared" si="218"/>
        <v>4364.6000000000004</v>
      </c>
      <c r="T534" s="221">
        <f t="shared" si="218"/>
        <v>4474.3</v>
      </c>
      <c r="U534" s="221">
        <f t="shared" si="218"/>
        <v>4413.2</v>
      </c>
      <c r="V534" s="221">
        <f t="shared" si="218"/>
        <v>4397.1000000000004</v>
      </c>
      <c r="W534" s="226">
        <f t="shared" si="218"/>
        <v>4455.1000000000004</v>
      </c>
      <c r="X534" s="370">
        <f t="shared" si="218"/>
        <v>4454.2780000000002</v>
      </c>
      <c r="Y534" s="210"/>
    </row>
    <row r="535" spans="1:27" x14ac:dyDescent="0.2">
      <c r="A535" s="267" t="s">
        <v>51</v>
      </c>
      <c r="B535" s="835"/>
      <c r="C535" s="719">
        <v>586</v>
      </c>
      <c r="D535" s="720">
        <v>588</v>
      </c>
      <c r="E535" s="720">
        <v>586</v>
      </c>
      <c r="F535" s="720">
        <v>93</v>
      </c>
      <c r="G535" s="720">
        <v>580</v>
      </c>
      <c r="H535" s="720">
        <v>586</v>
      </c>
      <c r="I535" s="721">
        <v>584</v>
      </c>
      <c r="J535" s="722">
        <v>564</v>
      </c>
      <c r="K535" s="720">
        <v>564</v>
      </c>
      <c r="L535" s="720">
        <v>581</v>
      </c>
      <c r="M535" s="720">
        <v>132</v>
      </c>
      <c r="N535" s="720">
        <v>586</v>
      </c>
      <c r="O535" s="720">
        <v>573</v>
      </c>
      <c r="P535" s="723">
        <v>568</v>
      </c>
      <c r="Q535" s="719">
        <v>574</v>
      </c>
      <c r="R535" s="720">
        <v>583</v>
      </c>
      <c r="S535" s="720">
        <v>592</v>
      </c>
      <c r="T535" s="720">
        <v>88</v>
      </c>
      <c r="U535" s="720">
        <v>594</v>
      </c>
      <c r="V535" s="720">
        <v>589</v>
      </c>
      <c r="W535" s="721">
        <v>587</v>
      </c>
      <c r="X535" s="371">
        <f>SUM(C535:W535)</f>
        <v>10778</v>
      </c>
      <c r="Y535" s="200" t="s">
        <v>56</v>
      </c>
      <c r="Z535" s="265">
        <f>X521-X535</f>
        <v>676</v>
      </c>
      <c r="AA535" s="266">
        <f>Z535/X535</f>
        <v>6.2720356281313783E-2</v>
      </c>
    </row>
    <row r="536" spans="1:27" x14ac:dyDescent="0.2">
      <c r="A536" s="267" t="s">
        <v>28</v>
      </c>
      <c r="B536" s="835"/>
      <c r="C536" s="218"/>
      <c r="D536" s="269"/>
      <c r="E536" s="269"/>
      <c r="F536" s="269"/>
      <c r="G536" s="269"/>
      <c r="H536" s="269"/>
      <c r="I536" s="219"/>
      <c r="J536" s="218"/>
      <c r="K536" s="269"/>
      <c r="L536" s="269"/>
      <c r="M536" s="269"/>
      <c r="N536" s="269"/>
      <c r="O536" s="269"/>
      <c r="P536" s="219"/>
      <c r="Q536" s="218"/>
      <c r="R536" s="269"/>
      <c r="S536" s="269"/>
      <c r="T536" s="269"/>
      <c r="U536" s="269"/>
      <c r="V536" s="269"/>
      <c r="W536" s="219"/>
      <c r="X536" s="331"/>
      <c r="Y536" s="200" t="s">
        <v>57</v>
      </c>
      <c r="Z536" s="200">
        <v>163.66999999999999</v>
      </c>
    </row>
    <row r="537" spans="1:27" ht="13.5" thickBot="1" x14ac:dyDescent="0.25">
      <c r="A537" s="268" t="s">
        <v>26</v>
      </c>
      <c r="B537" s="836"/>
      <c r="C537" s="216">
        <f t="shared" ref="C537:W537" si="219">(C536-C523)</f>
        <v>0</v>
      </c>
      <c r="D537" s="217">
        <f t="shared" si="219"/>
        <v>0</v>
      </c>
      <c r="E537" s="217">
        <f t="shared" si="219"/>
        <v>0</v>
      </c>
      <c r="F537" s="217">
        <f t="shared" si="219"/>
        <v>0</v>
      </c>
      <c r="G537" s="217">
        <f t="shared" si="219"/>
        <v>0</v>
      </c>
      <c r="H537" s="217">
        <f t="shared" si="219"/>
        <v>0</v>
      </c>
      <c r="I537" s="322">
        <f t="shared" si="219"/>
        <v>0</v>
      </c>
      <c r="J537" s="216">
        <f t="shared" si="219"/>
        <v>0</v>
      </c>
      <c r="K537" s="217">
        <f t="shared" si="219"/>
        <v>0</v>
      </c>
      <c r="L537" s="217">
        <f t="shared" si="219"/>
        <v>0</v>
      </c>
      <c r="M537" s="217">
        <f t="shared" si="219"/>
        <v>0</v>
      </c>
      <c r="N537" s="217">
        <f t="shared" si="219"/>
        <v>0</v>
      </c>
      <c r="O537" s="217">
        <f t="shared" si="219"/>
        <v>0</v>
      </c>
      <c r="P537" s="322">
        <f t="shared" si="219"/>
        <v>0</v>
      </c>
      <c r="Q537" s="216">
        <f t="shared" si="219"/>
        <v>0</v>
      </c>
      <c r="R537" s="217">
        <f t="shared" si="219"/>
        <v>0</v>
      </c>
      <c r="S537" s="217">
        <f t="shared" si="219"/>
        <v>0</v>
      </c>
      <c r="T537" s="217">
        <f t="shared" si="219"/>
        <v>0</v>
      </c>
      <c r="U537" s="217">
        <f t="shared" si="219"/>
        <v>0</v>
      </c>
      <c r="V537" s="217">
        <f t="shared" si="219"/>
        <v>0</v>
      </c>
      <c r="W537" s="322">
        <f t="shared" si="219"/>
        <v>0</v>
      </c>
      <c r="X537" s="333"/>
      <c r="Y537" s="200" t="s">
        <v>26</v>
      </c>
      <c r="Z537" s="200">
        <f>Z536-Z522</f>
        <v>-0.49000000000000909</v>
      </c>
    </row>
    <row r="540" spans="1:27" ht="13.5" thickBot="1" x14ac:dyDescent="0.25"/>
    <row r="541" spans="1:27" ht="13.5" thickBot="1" x14ac:dyDescent="0.25">
      <c r="A541" s="230" t="s">
        <v>252</v>
      </c>
      <c r="B541" s="230"/>
      <c r="C541" s="934" t="s">
        <v>53</v>
      </c>
      <c r="D541" s="935"/>
      <c r="E541" s="935"/>
      <c r="F541" s="935"/>
      <c r="G541" s="935"/>
      <c r="H541" s="935"/>
      <c r="I541" s="936"/>
      <c r="J541" s="934" t="s">
        <v>114</v>
      </c>
      <c r="K541" s="935"/>
      <c r="L541" s="935"/>
      <c r="M541" s="935"/>
      <c r="N541" s="935"/>
      <c r="O541" s="935"/>
      <c r="P541" s="936"/>
      <c r="Q541" s="934" t="s">
        <v>63</v>
      </c>
      <c r="R541" s="935"/>
      <c r="S541" s="935"/>
      <c r="T541" s="935"/>
      <c r="U541" s="935"/>
      <c r="V541" s="935"/>
      <c r="W541" s="936"/>
      <c r="X541" s="932" t="s">
        <v>55</v>
      </c>
      <c r="Y541" s="200">
        <v>856</v>
      </c>
    </row>
    <row r="542" spans="1:27" x14ac:dyDescent="0.2">
      <c r="A542" s="231" t="s">
        <v>54</v>
      </c>
      <c r="B542" s="830"/>
      <c r="C542" s="356">
        <v>1</v>
      </c>
      <c r="D542" s="357">
        <v>2</v>
      </c>
      <c r="E542" s="357">
        <v>3</v>
      </c>
      <c r="F542" s="357">
        <v>4</v>
      </c>
      <c r="G542" s="357">
        <v>5</v>
      </c>
      <c r="H542" s="357">
        <v>6</v>
      </c>
      <c r="I542" s="362">
        <v>7</v>
      </c>
      <c r="J542" s="356">
        <v>1</v>
      </c>
      <c r="K542" s="357">
        <v>2</v>
      </c>
      <c r="L542" s="357">
        <v>3</v>
      </c>
      <c r="M542" s="357">
        <v>4</v>
      </c>
      <c r="N542" s="357">
        <v>5</v>
      </c>
      <c r="O542" s="357">
        <v>6</v>
      </c>
      <c r="P542" s="362">
        <v>7</v>
      </c>
      <c r="Q542" s="356">
        <v>1</v>
      </c>
      <c r="R542" s="357">
        <v>2</v>
      </c>
      <c r="S542" s="357">
        <v>3</v>
      </c>
      <c r="T542" s="357">
        <v>4</v>
      </c>
      <c r="U542" s="357">
        <v>5</v>
      </c>
      <c r="V542" s="357">
        <v>6</v>
      </c>
      <c r="W542" s="362">
        <v>7</v>
      </c>
      <c r="X542" s="933"/>
    </row>
    <row r="543" spans="1:27" x14ac:dyDescent="0.2">
      <c r="A543" s="236" t="s">
        <v>3</v>
      </c>
      <c r="B543" s="831"/>
      <c r="C543" s="734">
        <v>3978</v>
      </c>
      <c r="D543" s="717">
        <v>3978</v>
      </c>
      <c r="E543" s="717">
        <v>3978</v>
      </c>
      <c r="F543" s="717">
        <v>3978</v>
      </c>
      <c r="G543" s="717">
        <v>3978</v>
      </c>
      <c r="H543" s="717">
        <v>3978</v>
      </c>
      <c r="I543" s="716">
        <v>3978</v>
      </c>
      <c r="J543" s="734">
        <v>3978</v>
      </c>
      <c r="K543" s="717">
        <v>3978</v>
      </c>
      <c r="L543" s="717">
        <v>3978</v>
      </c>
      <c r="M543" s="717">
        <v>3978</v>
      </c>
      <c r="N543" s="717">
        <v>3978</v>
      </c>
      <c r="O543" s="717">
        <v>3978</v>
      </c>
      <c r="P543" s="716">
        <v>3978</v>
      </c>
      <c r="Q543" s="734">
        <v>3978</v>
      </c>
      <c r="R543" s="717">
        <v>3978</v>
      </c>
      <c r="S543" s="717">
        <v>3978</v>
      </c>
      <c r="T543" s="717">
        <v>3978</v>
      </c>
      <c r="U543" s="717">
        <v>3978</v>
      </c>
      <c r="V543" s="717">
        <v>3978</v>
      </c>
      <c r="W543" s="716">
        <v>3978</v>
      </c>
      <c r="X543" s="729">
        <v>3978</v>
      </c>
      <c r="Y543" s="210"/>
      <c r="Z543" s="313"/>
      <c r="AA543" s="313"/>
    </row>
    <row r="544" spans="1:27" x14ac:dyDescent="0.2">
      <c r="A544" s="241" t="s">
        <v>6</v>
      </c>
      <c r="B544" s="832"/>
      <c r="C544" s="242">
        <v>4544</v>
      </c>
      <c r="D544" s="243">
        <v>4663</v>
      </c>
      <c r="E544" s="243">
        <v>4520</v>
      </c>
      <c r="F544" s="243">
        <v>4688</v>
      </c>
      <c r="G544" s="243">
        <v>4538</v>
      </c>
      <c r="H544" s="243">
        <v>4429</v>
      </c>
      <c r="I544" s="244">
        <v>4577</v>
      </c>
      <c r="J544" s="242">
        <v>4528</v>
      </c>
      <c r="K544" s="243">
        <v>4488</v>
      </c>
      <c r="L544" s="243">
        <v>4587</v>
      </c>
      <c r="M544" s="243">
        <v>4256</v>
      </c>
      <c r="N544" s="243">
        <v>4532</v>
      </c>
      <c r="O544" s="243">
        <v>4503</v>
      </c>
      <c r="P544" s="244">
        <v>4426</v>
      </c>
      <c r="Q544" s="242">
        <v>4552</v>
      </c>
      <c r="R544" s="243">
        <v>4540</v>
      </c>
      <c r="S544" s="243">
        <v>4856</v>
      </c>
      <c r="T544" s="243">
        <v>4661</v>
      </c>
      <c r="U544" s="243">
        <v>4764</v>
      </c>
      <c r="V544" s="243">
        <v>4394</v>
      </c>
      <c r="W544" s="244">
        <v>4353</v>
      </c>
      <c r="X544" s="390">
        <v>4544</v>
      </c>
      <c r="Y544" s="228"/>
    </row>
    <row r="545" spans="1:27" x14ac:dyDescent="0.2">
      <c r="A545" s="231" t="s">
        <v>7</v>
      </c>
      <c r="B545" s="829"/>
      <c r="C545" s="245">
        <v>75.599999999999994</v>
      </c>
      <c r="D545" s="246">
        <v>75.599999999999994</v>
      </c>
      <c r="E545" s="246">
        <v>80</v>
      </c>
      <c r="F545" s="246">
        <v>68.8</v>
      </c>
      <c r="G545" s="246">
        <v>64.400000000000006</v>
      </c>
      <c r="H545" s="246">
        <v>66.7</v>
      </c>
      <c r="I545" s="247">
        <v>64.400000000000006</v>
      </c>
      <c r="J545" s="245">
        <v>75.599999999999994</v>
      </c>
      <c r="K545" s="246">
        <v>77.8</v>
      </c>
      <c r="L545" s="246">
        <v>75.599999999999994</v>
      </c>
      <c r="M545" s="246">
        <v>50</v>
      </c>
      <c r="N545" s="246">
        <v>82.2</v>
      </c>
      <c r="O545" s="246">
        <v>64.400000000000006</v>
      </c>
      <c r="P545" s="247">
        <v>82.2</v>
      </c>
      <c r="Q545" s="245">
        <v>73.3</v>
      </c>
      <c r="R545" s="246">
        <v>77.8</v>
      </c>
      <c r="S545" s="246">
        <v>88.9</v>
      </c>
      <c r="T545" s="246">
        <v>75</v>
      </c>
      <c r="U545" s="246">
        <v>75.599999999999994</v>
      </c>
      <c r="V545" s="246">
        <v>60</v>
      </c>
      <c r="W545" s="247">
        <v>68.900000000000006</v>
      </c>
      <c r="X545" s="441">
        <v>0.71599999999999997</v>
      </c>
      <c r="Y545" s="210"/>
      <c r="Z545" s="210"/>
      <c r="AA545" s="210"/>
    </row>
    <row r="546" spans="1:27" ht="13.5" thickBot="1" x14ac:dyDescent="0.25">
      <c r="A546" s="256" t="s">
        <v>8</v>
      </c>
      <c r="B546" s="833"/>
      <c r="C546" s="730">
        <v>8.6</v>
      </c>
      <c r="D546" s="731">
        <v>9.1999999999999993</v>
      </c>
      <c r="E546" s="731">
        <v>7.4</v>
      </c>
      <c r="F546" s="731">
        <v>9.9</v>
      </c>
      <c r="G546" s="680">
        <v>0.09</v>
      </c>
      <c r="H546" s="680">
        <v>9.1999999999999998E-2</v>
      </c>
      <c r="I546" s="681">
        <v>0.104</v>
      </c>
      <c r="J546" s="679">
        <v>7.9000000000000001E-2</v>
      </c>
      <c r="K546" s="680">
        <v>8.1000000000000003E-2</v>
      </c>
      <c r="L546" s="680">
        <v>8.5000000000000006E-2</v>
      </c>
      <c r="M546" s="680">
        <v>0.11799999999999999</v>
      </c>
      <c r="N546" s="680">
        <v>7.8E-2</v>
      </c>
      <c r="O546" s="680">
        <v>0.114</v>
      </c>
      <c r="P546" s="681">
        <v>7.5999999999999998E-2</v>
      </c>
      <c r="Q546" s="679">
        <v>8.8999999999999996E-2</v>
      </c>
      <c r="R546" s="680">
        <v>7.4999999999999997E-2</v>
      </c>
      <c r="S546" s="680">
        <v>6.2E-2</v>
      </c>
      <c r="T546" s="680">
        <v>8.8999999999999996E-2</v>
      </c>
      <c r="U546" s="680">
        <v>8.4000000000000005E-2</v>
      </c>
      <c r="V546" s="680">
        <v>0.104</v>
      </c>
      <c r="W546" s="681">
        <v>9.0999999999999998E-2</v>
      </c>
      <c r="X546" s="442">
        <v>9.0999999999999998E-2</v>
      </c>
      <c r="Y546" s="228"/>
    </row>
    <row r="547" spans="1:27" x14ac:dyDescent="0.2">
      <c r="A547" s="483" t="s">
        <v>1</v>
      </c>
      <c r="B547" s="834"/>
      <c r="C547" s="690">
        <f t="shared" ref="C547:F547" si="220">C544/C543*100-100</f>
        <v>14.228255404725985</v>
      </c>
      <c r="D547" s="691">
        <f t="shared" si="220"/>
        <v>17.219708396178987</v>
      </c>
      <c r="E547" s="691">
        <f t="shared" si="220"/>
        <v>13.624937154348913</v>
      </c>
      <c r="F547" s="691">
        <f t="shared" si="220"/>
        <v>17.848164906988444</v>
      </c>
      <c r="G547" s="691">
        <f>G544/G543*100-100</f>
        <v>14.077425842131717</v>
      </c>
      <c r="H547" s="691">
        <f t="shared" ref="H547:O547" si="221">H544/H543*100-100</f>
        <v>11.337355455002523</v>
      </c>
      <c r="I547" s="692">
        <f t="shared" si="221"/>
        <v>15.057817998994466</v>
      </c>
      <c r="J547" s="690">
        <f t="shared" si="221"/>
        <v>13.826043237807937</v>
      </c>
      <c r="K547" s="691">
        <f t="shared" si="221"/>
        <v>12.820512820512818</v>
      </c>
      <c r="L547" s="691">
        <f t="shared" si="221"/>
        <v>15.309200603318246</v>
      </c>
      <c r="M547" s="691">
        <f t="shared" si="221"/>
        <v>6.9884364002011097</v>
      </c>
      <c r="N547" s="691">
        <f t="shared" si="221"/>
        <v>13.926596279537449</v>
      </c>
      <c r="O547" s="691">
        <f t="shared" si="221"/>
        <v>13.197586726998495</v>
      </c>
      <c r="P547" s="692">
        <f>P544/P543*100-100</f>
        <v>11.261940673705382</v>
      </c>
      <c r="Q547" s="690">
        <f t="shared" ref="Q547:X547" si="222">Q544/Q543*100-100</f>
        <v>14.429361488185009</v>
      </c>
      <c r="R547" s="691">
        <f t="shared" si="222"/>
        <v>14.127702362996473</v>
      </c>
      <c r="S547" s="691">
        <f t="shared" si="222"/>
        <v>22.071392659627961</v>
      </c>
      <c r="T547" s="691">
        <f t="shared" si="222"/>
        <v>17.169431875314231</v>
      </c>
      <c r="U547" s="691">
        <f t="shared" si="222"/>
        <v>19.758672699849171</v>
      </c>
      <c r="V547" s="691">
        <f t="shared" si="222"/>
        <v>10.457516339869287</v>
      </c>
      <c r="W547" s="692">
        <f t="shared" si="222"/>
        <v>9.426847662141796</v>
      </c>
      <c r="X547" s="480">
        <f t="shared" si="222"/>
        <v>14.228255404725985</v>
      </c>
      <c r="Y547" s="547"/>
      <c r="Z547" s="210"/>
      <c r="AA547" s="210"/>
    </row>
    <row r="548" spans="1:27" ht="13.5" thickBot="1" x14ac:dyDescent="0.25">
      <c r="A548" s="484" t="s">
        <v>27</v>
      </c>
      <c r="B548" s="484"/>
      <c r="C548" s="220">
        <f t="shared" ref="C548:X548" si="223">C544-C531</f>
        <v>4468.3999999999996</v>
      </c>
      <c r="D548" s="221">
        <f t="shared" si="223"/>
        <v>4585.2</v>
      </c>
      <c r="E548" s="221">
        <f t="shared" si="223"/>
        <v>4437.8</v>
      </c>
      <c r="F548" s="221">
        <f t="shared" si="223"/>
        <v>4628</v>
      </c>
      <c r="G548" s="221">
        <f t="shared" si="223"/>
        <v>4460.2</v>
      </c>
      <c r="H548" s="221">
        <f t="shared" si="223"/>
        <v>4362.3</v>
      </c>
      <c r="I548" s="226">
        <f t="shared" si="223"/>
        <v>4519.2</v>
      </c>
      <c r="J548" s="220">
        <f t="shared" si="223"/>
        <v>4472.3999999999996</v>
      </c>
      <c r="K548" s="221">
        <f t="shared" si="223"/>
        <v>4408</v>
      </c>
      <c r="L548" s="221">
        <f t="shared" si="223"/>
        <v>4511.3999999999996</v>
      </c>
      <c r="M548" s="221">
        <f t="shared" si="223"/>
        <v>4189.3</v>
      </c>
      <c r="N548" s="221">
        <f t="shared" si="223"/>
        <v>4467.6000000000004</v>
      </c>
      <c r="O548" s="221">
        <f t="shared" si="223"/>
        <v>4436.3</v>
      </c>
      <c r="P548" s="226">
        <f t="shared" si="223"/>
        <v>4348.2</v>
      </c>
      <c r="Q548" s="220">
        <f t="shared" si="223"/>
        <v>4491.1000000000004</v>
      </c>
      <c r="R548" s="221">
        <f t="shared" si="223"/>
        <v>4448.8999999999996</v>
      </c>
      <c r="S548" s="221">
        <f t="shared" si="223"/>
        <v>4775.1000000000004</v>
      </c>
      <c r="T548" s="221">
        <f t="shared" si="223"/>
        <v>4586</v>
      </c>
      <c r="U548" s="221">
        <f t="shared" si="223"/>
        <v>4692.3</v>
      </c>
      <c r="V548" s="221">
        <f t="shared" si="223"/>
        <v>4317.8999999999996</v>
      </c>
      <c r="W548" s="226">
        <f t="shared" si="223"/>
        <v>4268.6000000000004</v>
      </c>
      <c r="X548" s="370">
        <f t="shared" si="223"/>
        <v>4543.2809999999999</v>
      </c>
      <c r="Y548" s="210"/>
    </row>
    <row r="549" spans="1:27" x14ac:dyDescent="0.2">
      <c r="A549" s="267" t="s">
        <v>51</v>
      </c>
      <c r="B549" s="835"/>
      <c r="C549" s="719">
        <v>601</v>
      </c>
      <c r="D549" s="720">
        <v>614</v>
      </c>
      <c r="E549" s="720">
        <v>612</v>
      </c>
      <c r="F549" s="720">
        <v>139</v>
      </c>
      <c r="G549" s="720">
        <v>605</v>
      </c>
      <c r="H549" s="720">
        <v>610</v>
      </c>
      <c r="I549" s="721">
        <v>608</v>
      </c>
      <c r="J549" s="722">
        <v>604</v>
      </c>
      <c r="K549" s="720">
        <v>609</v>
      </c>
      <c r="L549" s="720">
        <v>606</v>
      </c>
      <c r="M549" s="720">
        <v>146</v>
      </c>
      <c r="N549" s="720">
        <v>607</v>
      </c>
      <c r="O549" s="720">
        <v>608</v>
      </c>
      <c r="P549" s="723">
        <v>604</v>
      </c>
      <c r="Q549" s="719">
        <v>614</v>
      </c>
      <c r="R549" s="720">
        <v>604</v>
      </c>
      <c r="S549" s="720">
        <v>613</v>
      </c>
      <c r="T549" s="720">
        <v>135</v>
      </c>
      <c r="U549" s="720">
        <v>613</v>
      </c>
      <c r="V549" s="720">
        <v>605</v>
      </c>
      <c r="W549" s="721">
        <v>612</v>
      </c>
      <c r="X549" s="371">
        <f>SUM(C549:W549)</f>
        <v>11369</v>
      </c>
      <c r="Y549" s="200" t="s">
        <v>56</v>
      </c>
      <c r="Z549" s="265">
        <f>X535-X549</f>
        <v>-591</v>
      </c>
      <c r="AA549" s="266">
        <f>Z549/X549</f>
        <v>-5.1983463805084E-2</v>
      </c>
    </row>
    <row r="550" spans="1:27" x14ac:dyDescent="0.2">
      <c r="A550" s="267" t="s">
        <v>28</v>
      </c>
      <c r="B550" s="835"/>
      <c r="C550" s="218"/>
      <c r="D550" s="269"/>
      <c r="E550" s="269"/>
      <c r="F550" s="269"/>
      <c r="G550" s="269"/>
      <c r="H550" s="269"/>
      <c r="I550" s="219"/>
      <c r="J550" s="218"/>
      <c r="K550" s="269"/>
      <c r="L550" s="269"/>
      <c r="M550" s="269"/>
      <c r="N550" s="269"/>
      <c r="O550" s="269"/>
      <c r="P550" s="219"/>
      <c r="Q550" s="218"/>
      <c r="R550" s="269"/>
      <c r="S550" s="269"/>
      <c r="T550" s="269"/>
      <c r="U550" s="269"/>
      <c r="V550" s="269"/>
      <c r="W550" s="219"/>
      <c r="X550" s="331"/>
      <c r="Y550" s="200" t="s">
        <v>57</v>
      </c>
      <c r="Z550" s="200">
        <v>163.19999999999999</v>
      </c>
    </row>
    <row r="551" spans="1:27" ht="13.5" thickBot="1" x14ac:dyDescent="0.25">
      <c r="A551" s="268" t="s">
        <v>26</v>
      </c>
      <c r="B551" s="836"/>
      <c r="C551" s="216">
        <f t="shared" ref="C551:W551" si="224">(C550-C537)</f>
        <v>0</v>
      </c>
      <c r="D551" s="217">
        <f t="shared" si="224"/>
        <v>0</v>
      </c>
      <c r="E551" s="217">
        <f t="shared" si="224"/>
        <v>0</v>
      </c>
      <c r="F551" s="217">
        <f t="shared" si="224"/>
        <v>0</v>
      </c>
      <c r="G551" s="217">
        <f t="shared" si="224"/>
        <v>0</v>
      </c>
      <c r="H551" s="217">
        <f t="shared" si="224"/>
        <v>0</v>
      </c>
      <c r="I551" s="322">
        <f t="shared" si="224"/>
        <v>0</v>
      </c>
      <c r="J551" s="216">
        <f t="shared" si="224"/>
        <v>0</v>
      </c>
      <c r="K551" s="217">
        <f t="shared" si="224"/>
        <v>0</v>
      </c>
      <c r="L551" s="217">
        <f t="shared" si="224"/>
        <v>0</v>
      </c>
      <c r="M551" s="217">
        <f t="shared" si="224"/>
        <v>0</v>
      </c>
      <c r="N551" s="217">
        <f t="shared" si="224"/>
        <v>0</v>
      </c>
      <c r="O551" s="217">
        <f t="shared" si="224"/>
        <v>0</v>
      </c>
      <c r="P551" s="322">
        <f t="shared" si="224"/>
        <v>0</v>
      </c>
      <c r="Q551" s="216">
        <f t="shared" si="224"/>
        <v>0</v>
      </c>
      <c r="R551" s="217">
        <f t="shared" si="224"/>
        <v>0</v>
      </c>
      <c r="S551" s="217">
        <f t="shared" si="224"/>
        <v>0</v>
      </c>
      <c r="T551" s="217">
        <f t="shared" si="224"/>
        <v>0</v>
      </c>
      <c r="U551" s="217">
        <f t="shared" si="224"/>
        <v>0</v>
      </c>
      <c r="V551" s="217">
        <f t="shared" si="224"/>
        <v>0</v>
      </c>
      <c r="W551" s="322">
        <f t="shared" si="224"/>
        <v>0</v>
      </c>
      <c r="X551" s="333"/>
      <c r="Y551" s="200" t="s">
        <v>26</v>
      </c>
      <c r="Z551" s="200">
        <f>Z550-Z536</f>
        <v>-0.46999999999999886</v>
      </c>
    </row>
    <row r="554" spans="1:27" ht="13.5" thickBot="1" x14ac:dyDescent="0.25"/>
    <row r="555" spans="1:27" ht="13.5" thickBot="1" x14ac:dyDescent="0.25">
      <c r="A555" s="230" t="s">
        <v>253</v>
      </c>
      <c r="B555" s="230"/>
      <c r="C555" s="934" t="s">
        <v>53</v>
      </c>
      <c r="D555" s="935"/>
      <c r="E555" s="935"/>
      <c r="F555" s="935"/>
      <c r="G555" s="935"/>
      <c r="H555" s="935"/>
      <c r="I555" s="936"/>
      <c r="J555" s="934" t="s">
        <v>114</v>
      </c>
      <c r="K555" s="935"/>
      <c r="L555" s="935"/>
      <c r="M555" s="935"/>
      <c r="N555" s="935"/>
      <c r="O555" s="935"/>
      <c r="P555" s="936"/>
      <c r="Q555" s="934" t="s">
        <v>63</v>
      </c>
      <c r="R555" s="935"/>
      <c r="S555" s="935"/>
      <c r="T555" s="935"/>
      <c r="U555" s="935"/>
      <c r="V555" s="935"/>
      <c r="W555" s="936"/>
      <c r="X555" s="932" t="s">
        <v>55</v>
      </c>
      <c r="Y555" s="200">
        <v>855</v>
      </c>
    </row>
    <row r="556" spans="1:27" x14ac:dyDescent="0.2">
      <c r="A556" s="231" t="s">
        <v>54</v>
      </c>
      <c r="B556" s="830"/>
      <c r="C556" s="356">
        <v>1</v>
      </c>
      <c r="D556" s="357">
        <v>2</v>
      </c>
      <c r="E556" s="357">
        <v>3</v>
      </c>
      <c r="F556" s="357">
        <v>4</v>
      </c>
      <c r="G556" s="357">
        <v>5</v>
      </c>
      <c r="H556" s="357">
        <v>6</v>
      </c>
      <c r="I556" s="362">
        <v>7</v>
      </c>
      <c r="J556" s="356">
        <v>1</v>
      </c>
      <c r="K556" s="357">
        <v>2</v>
      </c>
      <c r="L556" s="357">
        <v>3</v>
      </c>
      <c r="M556" s="357">
        <v>4</v>
      </c>
      <c r="N556" s="357">
        <v>5</v>
      </c>
      <c r="O556" s="357">
        <v>6</v>
      </c>
      <c r="P556" s="362">
        <v>7</v>
      </c>
      <c r="Q556" s="356">
        <v>1</v>
      </c>
      <c r="R556" s="357">
        <v>2</v>
      </c>
      <c r="S556" s="357">
        <v>3</v>
      </c>
      <c r="T556" s="357">
        <v>4</v>
      </c>
      <c r="U556" s="357">
        <v>5</v>
      </c>
      <c r="V556" s="357">
        <v>6</v>
      </c>
      <c r="W556" s="362">
        <v>7</v>
      </c>
      <c r="X556" s="933"/>
    </row>
    <row r="557" spans="1:27" x14ac:dyDescent="0.2">
      <c r="A557" s="236" t="s">
        <v>3</v>
      </c>
      <c r="B557" s="831"/>
      <c r="C557" s="734">
        <v>3996</v>
      </c>
      <c r="D557" s="717">
        <v>3996</v>
      </c>
      <c r="E557" s="717">
        <v>3996</v>
      </c>
      <c r="F557" s="717">
        <v>3996</v>
      </c>
      <c r="G557" s="717">
        <v>3996</v>
      </c>
      <c r="H557" s="717">
        <v>3996</v>
      </c>
      <c r="I557" s="716">
        <v>3996</v>
      </c>
      <c r="J557" s="734">
        <v>3996</v>
      </c>
      <c r="K557" s="717">
        <v>3996</v>
      </c>
      <c r="L557" s="717">
        <v>3996</v>
      </c>
      <c r="M557" s="717">
        <v>3996</v>
      </c>
      <c r="N557" s="717">
        <v>3996</v>
      </c>
      <c r="O557" s="717">
        <v>3996</v>
      </c>
      <c r="P557" s="716">
        <v>3996</v>
      </c>
      <c r="Q557" s="734">
        <v>3996</v>
      </c>
      <c r="R557" s="717">
        <v>3996</v>
      </c>
      <c r="S557" s="717">
        <v>3996</v>
      </c>
      <c r="T557" s="717">
        <v>3996</v>
      </c>
      <c r="U557" s="717">
        <v>3996</v>
      </c>
      <c r="V557" s="717">
        <v>3996</v>
      </c>
      <c r="W557" s="716">
        <v>3996</v>
      </c>
      <c r="X557" s="729">
        <v>3996</v>
      </c>
      <c r="Y557" s="210"/>
      <c r="Z557" s="313"/>
      <c r="AA557" s="313"/>
    </row>
    <row r="558" spans="1:27" x14ac:dyDescent="0.2">
      <c r="A558" s="241" t="s">
        <v>6</v>
      </c>
      <c r="B558" s="832"/>
      <c r="C558" s="242">
        <v>4453</v>
      </c>
      <c r="D558" s="243">
        <v>4706</v>
      </c>
      <c r="E558" s="243">
        <v>4746</v>
      </c>
      <c r="F558" s="243">
        <v>4551</v>
      </c>
      <c r="G558" s="243">
        <v>4730</v>
      </c>
      <c r="H558" s="243">
        <v>4410</v>
      </c>
      <c r="I558" s="244">
        <v>4505</v>
      </c>
      <c r="J558" s="242">
        <v>4553</v>
      </c>
      <c r="K558" s="243">
        <v>4587</v>
      </c>
      <c r="L558" s="243">
        <v>4540</v>
      </c>
      <c r="M558" s="243">
        <v>3987</v>
      </c>
      <c r="N558" s="243">
        <v>4646</v>
      </c>
      <c r="O558" s="243">
        <v>4671</v>
      </c>
      <c r="P558" s="244">
        <v>4694</v>
      </c>
      <c r="Q558" s="242">
        <v>4634</v>
      </c>
      <c r="R558" s="243">
        <v>4743</v>
      </c>
      <c r="S558" s="243">
        <v>4666</v>
      </c>
      <c r="T558" s="243">
        <v>4587</v>
      </c>
      <c r="U558" s="243">
        <v>4737</v>
      </c>
      <c r="V558" s="243">
        <v>4618</v>
      </c>
      <c r="W558" s="244">
        <v>4644</v>
      </c>
      <c r="X558" s="390">
        <v>4614</v>
      </c>
      <c r="Y558" s="228"/>
    </row>
    <row r="559" spans="1:27" x14ac:dyDescent="0.2">
      <c r="A559" s="231" t="s">
        <v>7</v>
      </c>
      <c r="B559" s="829"/>
      <c r="C559" s="245">
        <v>73.3</v>
      </c>
      <c r="D559" s="246">
        <v>73.3</v>
      </c>
      <c r="E559" s="246">
        <v>77.8</v>
      </c>
      <c r="F559" s="246">
        <v>73.3</v>
      </c>
      <c r="G559" s="246">
        <v>77.8</v>
      </c>
      <c r="H559" s="246">
        <v>71.099999999999994</v>
      </c>
      <c r="I559" s="247">
        <v>68.900000000000006</v>
      </c>
      <c r="J559" s="245">
        <v>77.8</v>
      </c>
      <c r="K559" s="246">
        <v>64.400000000000006</v>
      </c>
      <c r="L559" s="246">
        <v>64.400000000000006</v>
      </c>
      <c r="M559" s="246">
        <v>53.3</v>
      </c>
      <c r="N559" s="246">
        <v>80</v>
      </c>
      <c r="O559" s="246">
        <v>66.7</v>
      </c>
      <c r="P559" s="247">
        <v>77.8</v>
      </c>
      <c r="Q559" s="245">
        <v>77.8</v>
      </c>
      <c r="R559" s="246">
        <v>82.2</v>
      </c>
      <c r="S559" s="246">
        <v>82.2</v>
      </c>
      <c r="T559" s="246">
        <v>93.3</v>
      </c>
      <c r="U559" s="246">
        <v>82.2</v>
      </c>
      <c r="V559" s="246">
        <v>75.599999999999994</v>
      </c>
      <c r="W559" s="247">
        <v>80</v>
      </c>
      <c r="X559" s="441">
        <v>0.72199999999999998</v>
      </c>
      <c r="Y559" s="210"/>
      <c r="Z559" s="210"/>
      <c r="AA559" s="210"/>
    </row>
    <row r="560" spans="1:27" ht="13.5" thickBot="1" x14ac:dyDescent="0.25">
      <c r="A560" s="256" t="s">
        <v>8</v>
      </c>
      <c r="B560" s="833"/>
      <c r="C560" s="740">
        <v>0.1</v>
      </c>
      <c r="D560" s="741">
        <v>0.10299999999999999</v>
      </c>
      <c r="E560" s="741">
        <v>7.3999999999999996E-2</v>
      </c>
      <c r="F560" s="741">
        <v>8.1000000000000003E-2</v>
      </c>
      <c r="G560" s="680">
        <v>8.1000000000000003E-2</v>
      </c>
      <c r="H560" s="680">
        <v>8.6999999999999994E-2</v>
      </c>
      <c r="I560" s="681">
        <v>9.8000000000000004E-2</v>
      </c>
      <c r="J560" s="679">
        <v>8.3000000000000004E-2</v>
      </c>
      <c r="K560" s="680">
        <v>9.6000000000000002E-2</v>
      </c>
      <c r="L560" s="680">
        <v>9.5000000000000001E-2</v>
      </c>
      <c r="M560" s="680">
        <v>9.9000000000000005E-2</v>
      </c>
      <c r="N560" s="680">
        <v>7.0000000000000007E-2</v>
      </c>
      <c r="O560" s="680">
        <v>8.7999999999999995E-2</v>
      </c>
      <c r="P560" s="681">
        <v>9.1999999999999998E-2</v>
      </c>
      <c r="Q560" s="679">
        <v>8.6</v>
      </c>
      <c r="R560" s="680">
        <v>8.1</v>
      </c>
      <c r="S560" s="680">
        <v>7.7</v>
      </c>
      <c r="T560" s="680">
        <v>8.4</v>
      </c>
      <c r="U560" s="680">
        <v>0.08</v>
      </c>
      <c r="V560" s="680">
        <v>8.5999999999999993E-2</v>
      </c>
      <c r="W560" s="681">
        <v>8.2000000000000003E-2</v>
      </c>
      <c r="X560" s="442">
        <v>0.09</v>
      </c>
      <c r="Y560" s="228"/>
    </row>
    <row r="561" spans="1:27" x14ac:dyDescent="0.2">
      <c r="A561" s="483" t="s">
        <v>1</v>
      </c>
      <c r="B561" s="834"/>
      <c r="C561" s="690">
        <f t="shared" ref="C561:F561" si="225">C558/C557*100-100</f>
        <v>11.436436436436438</v>
      </c>
      <c r="D561" s="691">
        <f t="shared" si="225"/>
        <v>17.767767767767765</v>
      </c>
      <c r="E561" s="691">
        <f t="shared" si="225"/>
        <v>18.768768768768766</v>
      </c>
      <c r="F561" s="691">
        <f t="shared" si="225"/>
        <v>13.888888888888886</v>
      </c>
      <c r="G561" s="691">
        <f>G558/G557*100-100</f>
        <v>18.368368368368365</v>
      </c>
      <c r="H561" s="691">
        <f t="shared" ref="H561:O561" si="226">H558/H557*100-100</f>
        <v>10.36036036036036</v>
      </c>
      <c r="I561" s="692">
        <f t="shared" si="226"/>
        <v>12.737737737737746</v>
      </c>
      <c r="J561" s="690">
        <f t="shared" si="226"/>
        <v>13.938938938938932</v>
      </c>
      <c r="K561" s="691">
        <f t="shared" si="226"/>
        <v>14.789789789789793</v>
      </c>
      <c r="L561" s="691">
        <f t="shared" si="226"/>
        <v>13.613613613613623</v>
      </c>
      <c r="M561" s="691">
        <f t="shared" si="226"/>
        <v>-0.22522522522521626</v>
      </c>
      <c r="N561" s="691">
        <f t="shared" si="226"/>
        <v>16.266266266266257</v>
      </c>
      <c r="O561" s="691">
        <f t="shared" si="226"/>
        <v>16.891891891891888</v>
      </c>
      <c r="P561" s="692">
        <f>P558/P557*100-100</f>
        <v>17.467467467467458</v>
      </c>
      <c r="Q561" s="690">
        <f t="shared" ref="Q561:X561" si="227">Q558/Q557*100-100</f>
        <v>15.96596596596595</v>
      </c>
      <c r="R561" s="691">
        <f t="shared" si="227"/>
        <v>18.693693693693689</v>
      </c>
      <c r="S561" s="691">
        <f t="shared" si="227"/>
        <v>16.766766766766764</v>
      </c>
      <c r="T561" s="691">
        <f t="shared" si="227"/>
        <v>14.789789789789793</v>
      </c>
      <c r="U561" s="691">
        <f t="shared" si="227"/>
        <v>18.543543543543549</v>
      </c>
      <c r="V561" s="691">
        <f t="shared" si="227"/>
        <v>15.565565565565564</v>
      </c>
      <c r="W561" s="692">
        <f t="shared" si="227"/>
        <v>16.21621621621621</v>
      </c>
      <c r="X561" s="480">
        <f t="shared" si="227"/>
        <v>15.465465465465456</v>
      </c>
      <c r="Y561" s="547"/>
      <c r="Z561" s="210"/>
      <c r="AA561" s="210"/>
    </row>
    <row r="562" spans="1:27" ht="13.5" thickBot="1" x14ac:dyDescent="0.25">
      <c r="A562" s="484" t="s">
        <v>27</v>
      </c>
      <c r="B562" s="484"/>
      <c r="C562" s="220">
        <f>C558-C544</f>
        <v>-91</v>
      </c>
      <c r="D562" s="221">
        <f t="shared" ref="D562:X562" si="228">D558-D544</f>
        <v>43</v>
      </c>
      <c r="E562" s="221">
        <f t="shared" si="228"/>
        <v>226</v>
      </c>
      <c r="F562" s="221">
        <f t="shared" si="228"/>
        <v>-137</v>
      </c>
      <c r="G562" s="221">
        <f t="shared" si="228"/>
        <v>192</v>
      </c>
      <c r="H562" s="221">
        <f t="shared" si="228"/>
        <v>-19</v>
      </c>
      <c r="I562" s="226">
        <f t="shared" si="228"/>
        <v>-72</v>
      </c>
      <c r="J562" s="220">
        <f t="shared" si="228"/>
        <v>25</v>
      </c>
      <c r="K562" s="221">
        <f t="shared" si="228"/>
        <v>99</v>
      </c>
      <c r="L562" s="221">
        <f t="shared" si="228"/>
        <v>-47</v>
      </c>
      <c r="M562" s="221">
        <f t="shared" si="228"/>
        <v>-269</v>
      </c>
      <c r="N562" s="221">
        <f t="shared" si="228"/>
        <v>114</v>
      </c>
      <c r="O562" s="221">
        <f t="shared" si="228"/>
        <v>168</v>
      </c>
      <c r="P562" s="226">
        <f t="shared" si="228"/>
        <v>268</v>
      </c>
      <c r="Q562" s="220">
        <f t="shared" si="228"/>
        <v>82</v>
      </c>
      <c r="R562" s="221">
        <f t="shared" si="228"/>
        <v>203</v>
      </c>
      <c r="S562" s="221">
        <f t="shared" si="228"/>
        <v>-190</v>
      </c>
      <c r="T562" s="221">
        <f t="shared" si="228"/>
        <v>-74</v>
      </c>
      <c r="U562" s="221">
        <f t="shared" si="228"/>
        <v>-27</v>
      </c>
      <c r="V562" s="221">
        <f t="shared" si="228"/>
        <v>224</v>
      </c>
      <c r="W562" s="226">
        <f t="shared" si="228"/>
        <v>291</v>
      </c>
      <c r="X562" s="370">
        <f t="shared" si="228"/>
        <v>70</v>
      </c>
      <c r="Y562" s="210"/>
    </row>
    <row r="563" spans="1:27" x14ac:dyDescent="0.2">
      <c r="A563" s="267" t="s">
        <v>51</v>
      </c>
      <c r="B563" s="835"/>
      <c r="C563" s="719">
        <v>600</v>
      </c>
      <c r="D563" s="720">
        <v>612</v>
      </c>
      <c r="E563" s="720">
        <v>611</v>
      </c>
      <c r="F563" s="720">
        <v>132</v>
      </c>
      <c r="G563" s="720">
        <v>604</v>
      </c>
      <c r="H563" s="720">
        <v>608</v>
      </c>
      <c r="I563" s="721">
        <v>604</v>
      </c>
      <c r="J563" s="722">
        <v>597</v>
      </c>
      <c r="K563" s="720">
        <v>607</v>
      </c>
      <c r="L563" s="720">
        <v>604</v>
      </c>
      <c r="M563" s="720">
        <v>142</v>
      </c>
      <c r="N563" s="720">
        <v>607</v>
      </c>
      <c r="O563" s="720">
        <v>606</v>
      </c>
      <c r="P563" s="723">
        <v>599</v>
      </c>
      <c r="Q563" s="719">
        <v>612</v>
      </c>
      <c r="R563" s="720">
        <v>603</v>
      </c>
      <c r="S563" s="720">
        <v>610</v>
      </c>
      <c r="T563" s="720">
        <v>126</v>
      </c>
      <c r="U563" s="720">
        <v>613</v>
      </c>
      <c r="V563" s="720">
        <v>605</v>
      </c>
      <c r="W563" s="721">
        <v>611</v>
      </c>
      <c r="X563" s="371">
        <f>SUM(C563:W563)</f>
        <v>11313</v>
      </c>
      <c r="Y563" s="200" t="s">
        <v>56</v>
      </c>
      <c r="Z563" s="265">
        <f>X549-X563</f>
        <v>56</v>
      </c>
      <c r="AA563" s="266">
        <f>Z563/X563</f>
        <v>4.9500574560240431E-3</v>
      </c>
    </row>
    <row r="564" spans="1:27" x14ac:dyDescent="0.2">
      <c r="A564" s="267" t="s">
        <v>28</v>
      </c>
      <c r="B564" s="835"/>
      <c r="C564" s="218"/>
      <c r="D564" s="269"/>
      <c r="E564" s="269"/>
      <c r="F564" s="269"/>
      <c r="G564" s="269"/>
      <c r="H564" s="269"/>
      <c r="I564" s="219"/>
      <c r="J564" s="218"/>
      <c r="K564" s="269"/>
      <c r="L564" s="269"/>
      <c r="M564" s="269"/>
      <c r="N564" s="269"/>
      <c r="O564" s="269"/>
      <c r="P564" s="219"/>
      <c r="Q564" s="218"/>
      <c r="R564" s="269"/>
      <c r="S564" s="269"/>
      <c r="T564" s="269"/>
      <c r="U564" s="269"/>
      <c r="V564" s="269"/>
      <c r="W564" s="219"/>
      <c r="X564" s="331"/>
      <c r="Y564" s="200" t="s">
        <v>57</v>
      </c>
      <c r="Z564" s="200">
        <v>162.79</v>
      </c>
    </row>
    <row r="565" spans="1:27" ht="13.5" thickBot="1" x14ac:dyDescent="0.25">
      <c r="A565" s="268" t="s">
        <v>26</v>
      </c>
      <c r="B565" s="836"/>
      <c r="C565" s="216">
        <f t="shared" ref="C565:W565" si="229">(C564-C551)</f>
        <v>0</v>
      </c>
      <c r="D565" s="217">
        <f t="shared" si="229"/>
        <v>0</v>
      </c>
      <c r="E565" s="217">
        <f t="shared" si="229"/>
        <v>0</v>
      </c>
      <c r="F565" s="217">
        <f t="shared" si="229"/>
        <v>0</v>
      </c>
      <c r="G565" s="217">
        <f t="shared" si="229"/>
        <v>0</v>
      </c>
      <c r="H565" s="217">
        <f t="shared" si="229"/>
        <v>0</v>
      </c>
      <c r="I565" s="322">
        <f t="shared" si="229"/>
        <v>0</v>
      </c>
      <c r="J565" s="216">
        <f t="shared" si="229"/>
        <v>0</v>
      </c>
      <c r="K565" s="217">
        <f t="shared" si="229"/>
        <v>0</v>
      </c>
      <c r="L565" s="217">
        <f t="shared" si="229"/>
        <v>0</v>
      </c>
      <c r="M565" s="217">
        <f t="shared" si="229"/>
        <v>0</v>
      </c>
      <c r="N565" s="217">
        <f t="shared" si="229"/>
        <v>0</v>
      </c>
      <c r="O565" s="217">
        <f t="shared" si="229"/>
        <v>0</v>
      </c>
      <c r="P565" s="322">
        <f t="shared" si="229"/>
        <v>0</v>
      </c>
      <c r="Q565" s="216">
        <f t="shared" si="229"/>
        <v>0</v>
      </c>
      <c r="R565" s="217">
        <f t="shared" si="229"/>
        <v>0</v>
      </c>
      <c r="S565" s="217">
        <f t="shared" si="229"/>
        <v>0</v>
      </c>
      <c r="T565" s="217">
        <f t="shared" si="229"/>
        <v>0</v>
      </c>
      <c r="U565" s="217">
        <f t="shared" si="229"/>
        <v>0</v>
      </c>
      <c r="V565" s="217">
        <f t="shared" si="229"/>
        <v>0</v>
      </c>
      <c r="W565" s="322">
        <f t="shared" si="229"/>
        <v>0</v>
      </c>
      <c r="X565" s="333"/>
      <c r="Y565" s="200" t="s">
        <v>26</v>
      </c>
      <c r="Z565" s="200">
        <f>Z564-Z550</f>
        <v>-0.40999999999999659</v>
      </c>
    </row>
    <row r="567" spans="1:27" ht="13.5" thickBot="1" x14ac:dyDescent="0.25"/>
    <row r="568" spans="1:27" ht="13.5" thickBot="1" x14ac:dyDescent="0.25">
      <c r="A568" s="230" t="s">
        <v>254</v>
      </c>
      <c r="B568" s="230"/>
      <c r="C568" s="934" t="s">
        <v>53</v>
      </c>
      <c r="D568" s="935"/>
      <c r="E568" s="935"/>
      <c r="F568" s="935"/>
      <c r="G568" s="935"/>
      <c r="H568" s="935"/>
      <c r="I568" s="936"/>
      <c r="J568" s="934" t="s">
        <v>114</v>
      </c>
      <c r="K568" s="935"/>
      <c r="L568" s="935"/>
      <c r="M568" s="935"/>
      <c r="N568" s="935"/>
      <c r="O568" s="935"/>
      <c r="P568" s="936"/>
      <c r="Q568" s="934" t="s">
        <v>63</v>
      </c>
      <c r="R568" s="935"/>
      <c r="S568" s="935"/>
      <c r="T568" s="935"/>
      <c r="U568" s="935"/>
      <c r="V568" s="935"/>
      <c r="W568" s="936"/>
      <c r="X568" s="932" t="s">
        <v>55</v>
      </c>
      <c r="Y568" s="200">
        <v>781</v>
      </c>
    </row>
    <row r="569" spans="1:27" x14ac:dyDescent="0.2">
      <c r="A569" s="231" t="s">
        <v>54</v>
      </c>
      <c r="B569" s="830"/>
      <c r="C569" s="356">
        <v>1</v>
      </c>
      <c r="D569" s="357">
        <v>2</v>
      </c>
      <c r="E569" s="357">
        <v>3</v>
      </c>
      <c r="F569" s="357">
        <v>4</v>
      </c>
      <c r="G569" s="357">
        <v>5</v>
      </c>
      <c r="H569" s="357">
        <v>6</v>
      </c>
      <c r="I569" s="362">
        <v>7</v>
      </c>
      <c r="J569" s="356">
        <v>1</v>
      </c>
      <c r="K569" s="357">
        <v>2</v>
      </c>
      <c r="L569" s="357">
        <v>3</v>
      </c>
      <c r="M569" s="357">
        <v>4</v>
      </c>
      <c r="N569" s="357">
        <v>5</v>
      </c>
      <c r="O569" s="357">
        <v>6</v>
      </c>
      <c r="P569" s="362">
        <v>7</v>
      </c>
      <c r="Q569" s="356">
        <v>1</v>
      </c>
      <c r="R569" s="357">
        <v>2</v>
      </c>
      <c r="S569" s="357">
        <v>3</v>
      </c>
      <c r="T569" s="357">
        <v>4</v>
      </c>
      <c r="U569" s="357">
        <v>5</v>
      </c>
      <c r="V569" s="357">
        <v>6</v>
      </c>
      <c r="W569" s="362">
        <v>7</v>
      </c>
      <c r="X569" s="933"/>
    </row>
    <row r="570" spans="1:27" x14ac:dyDescent="0.2">
      <c r="A570" s="236" t="s">
        <v>3</v>
      </c>
      <c r="B570" s="831"/>
      <c r="C570" s="734">
        <v>4014</v>
      </c>
      <c r="D570" s="717">
        <v>4014</v>
      </c>
      <c r="E570" s="717">
        <v>4014</v>
      </c>
      <c r="F570" s="717">
        <v>4014</v>
      </c>
      <c r="G570" s="717">
        <v>4014</v>
      </c>
      <c r="H570" s="717">
        <v>4014</v>
      </c>
      <c r="I570" s="716">
        <v>4014</v>
      </c>
      <c r="J570" s="734">
        <v>4014</v>
      </c>
      <c r="K570" s="717">
        <v>4014</v>
      </c>
      <c r="L570" s="717">
        <v>4014</v>
      </c>
      <c r="M570" s="717">
        <v>4014</v>
      </c>
      <c r="N570" s="717">
        <v>4014</v>
      </c>
      <c r="O570" s="717">
        <v>4014</v>
      </c>
      <c r="P570" s="716">
        <v>4014</v>
      </c>
      <c r="Q570" s="734">
        <v>4014</v>
      </c>
      <c r="R570" s="717">
        <v>4014</v>
      </c>
      <c r="S570" s="717">
        <v>4014</v>
      </c>
      <c r="T570" s="717">
        <v>4014</v>
      </c>
      <c r="U570" s="717">
        <v>4014</v>
      </c>
      <c r="V570" s="717">
        <v>4014</v>
      </c>
      <c r="W570" s="716">
        <v>4014</v>
      </c>
      <c r="X570" s="729">
        <v>4014</v>
      </c>
      <c r="Y570" s="210"/>
      <c r="Z570" s="313"/>
      <c r="AA570" s="313"/>
    </row>
    <row r="571" spans="1:27" x14ac:dyDescent="0.2">
      <c r="A571" s="241" t="s">
        <v>6</v>
      </c>
      <c r="B571" s="832"/>
      <c r="C571" s="242">
        <v>4446</v>
      </c>
      <c r="D571" s="243">
        <v>4328</v>
      </c>
      <c r="E571" s="243">
        <v>4710</v>
      </c>
      <c r="F571" s="243">
        <v>4346</v>
      </c>
      <c r="G571" s="243">
        <v>5007</v>
      </c>
      <c r="H571" s="243">
        <v>4487</v>
      </c>
      <c r="I571" s="244">
        <v>4404</v>
      </c>
      <c r="J571" s="242">
        <v>4685</v>
      </c>
      <c r="K571" s="243">
        <v>4617</v>
      </c>
      <c r="L571" s="243">
        <v>4780</v>
      </c>
      <c r="M571" s="243">
        <v>4227</v>
      </c>
      <c r="N571" s="243">
        <v>4520</v>
      </c>
      <c r="O571" s="243">
        <v>4484</v>
      </c>
      <c r="P571" s="244">
        <v>4525</v>
      </c>
      <c r="Q571" s="242">
        <v>4812</v>
      </c>
      <c r="R571" s="243">
        <v>4763</v>
      </c>
      <c r="S571" s="243">
        <v>4657</v>
      </c>
      <c r="T571" s="243">
        <v>4367</v>
      </c>
      <c r="U571" s="243">
        <v>4687</v>
      </c>
      <c r="V571" s="243">
        <v>4722</v>
      </c>
      <c r="W571" s="244">
        <v>4687</v>
      </c>
      <c r="X571" s="390">
        <v>4612</v>
      </c>
      <c r="Y571" s="228"/>
    </row>
    <row r="572" spans="1:27" x14ac:dyDescent="0.2">
      <c r="A572" s="231" t="s">
        <v>7</v>
      </c>
      <c r="B572" s="829"/>
      <c r="C572" s="245">
        <v>60.5</v>
      </c>
      <c r="D572" s="246">
        <v>65</v>
      </c>
      <c r="E572" s="246">
        <v>77.5</v>
      </c>
      <c r="F572" s="246">
        <v>64.3</v>
      </c>
      <c r="G572" s="246">
        <v>87.5</v>
      </c>
      <c r="H572" s="246">
        <v>72</v>
      </c>
      <c r="I572" s="247">
        <v>75</v>
      </c>
      <c r="J572" s="245">
        <v>72.5</v>
      </c>
      <c r="K572" s="246">
        <v>80</v>
      </c>
      <c r="L572" s="246">
        <v>78.3</v>
      </c>
      <c r="M572" s="246">
        <v>64.3</v>
      </c>
      <c r="N572" s="246">
        <v>72.5</v>
      </c>
      <c r="O572" s="246">
        <v>55</v>
      </c>
      <c r="P572" s="247">
        <v>77.5</v>
      </c>
      <c r="Q572" s="245">
        <v>83.3</v>
      </c>
      <c r="R572" s="246">
        <v>72.5</v>
      </c>
      <c r="S572" s="246">
        <v>75</v>
      </c>
      <c r="T572" s="246">
        <v>25</v>
      </c>
      <c r="U572" s="246">
        <v>75</v>
      </c>
      <c r="V572" s="246">
        <v>75</v>
      </c>
      <c r="W572" s="247">
        <v>67.5</v>
      </c>
      <c r="X572" s="441">
        <v>0.70199999999999996</v>
      </c>
      <c r="Y572" s="210"/>
      <c r="Z572" s="210"/>
      <c r="AA572" s="210"/>
    </row>
    <row r="573" spans="1:27" ht="13.5" thickBot="1" x14ac:dyDescent="0.25">
      <c r="A573" s="256" t="s">
        <v>8</v>
      </c>
      <c r="B573" s="833"/>
      <c r="C573" s="740">
        <v>0.109</v>
      </c>
      <c r="D573" s="741">
        <v>0.105</v>
      </c>
      <c r="E573" s="741">
        <v>9.9000000000000005E-2</v>
      </c>
      <c r="F573" s="741">
        <v>0.16400000000000001</v>
      </c>
      <c r="G573" s="680">
        <v>7.0000000000000007E-2</v>
      </c>
      <c r="H573" s="680">
        <v>9.1999999999999998E-2</v>
      </c>
      <c r="I573" s="681">
        <v>0.10299999999999999</v>
      </c>
      <c r="J573" s="679">
        <v>0.105</v>
      </c>
      <c r="K573" s="680">
        <v>8.6999999999999994E-2</v>
      </c>
      <c r="L573" s="680">
        <v>9.2999999999999999E-2</v>
      </c>
      <c r="M573" s="680">
        <v>9.1999999999999998E-2</v>
      </c>
      <c r="N573" s="680">
        <v>0.09</v>
      </c>
      <c r="O573" s="680">
        <v>0.11899999999999999</v>
      </c>
      <c r="P573" s="681">
        <v>9.4E-2</v>
      </c>
      <c r="Q573" s="679">
        <v>8.4000000000000005E-2</v>
      </c>
      <c r="R573" s="680">
        <v>0.10100000000000001</v>
      </c>
      <c r="S573" s="680">
        <v>7.0999999999999994E-2</v>
      </c>
      <c r="T573" s="680">
        <v>0.17399999999999999</v>
      </c>
      <c r="U573" s="680">
        <v>7.4999999999999997E-2</v>
      </c>
      <c r="V573" s="680">
        <v>9.1999999999999998E-2</v>
      </c>
      <c r="W573" s="681">
        <v>0.11</v>
      </c>
      <c r="X573" s="442">
        <v>0.104</v>
      </c>
      <c r="Y573" s="228"/>
    </row>
    <row r="574" spans="1:27" x14ac:dyDescent="0.2">
      <c r="A574" s="483" t="s">
        <v>1</v>
      </c>
      <c r="B574" s="834"/>
      <c r="C574" s="690">
        <f t="shared" ref="C574:F574" si="230">C571/C570*100-100</f>
        <v>10.762331838565032</v>
      </c>
      <c r="D574" s="691">
        <f t="shared" si="230"/>
        <v>7.8226208271051405</v>
      </c>
      <c r="E574" s="691">
        <f t="shared" si="230"/>
        <v>17.33931240657698</v>
      </c>
      <c r="F574" s="691">
        <f t="shared" si="230"/>
        <v>8.2710513203786604</v>
      </c>
      <c r="G574" s="691">
        <f>G571/G570*100-100</f>
        <v>24.738415545590442</v>
      </c>
      <c r="H574" s="691">
        <f t="shared" ref="H574:O574" si="231">H571/H570*100-100</f>
        <v>11.783756851021423</v>
      </c>
      <c r="I574" s="692">
        <f t="shared" si="231"/>
        <v>9.7159940209267575</v>
      </c>
      <c r="J574" s="690">
        <f t="shared" si="231"/>
        <v>16.716492277030397</v>
      </c>
      <c r="K574" s="691">
        <f t="shared" si="231"/>
        <v>15.022421524663685</v>
      </c>
      <c r="L574" s="691">
        <f t="shared" si="231"/>
        <v>19.083208769307419</v>
      </c>
      <c r="M574" s="691">
        <f t="shared" si="231"/>
        <v>5.3064275037369129</v>
      </c>
      <c r="N574" s="691">
        <f t="shared" si="231"/>
        <v>12.605879422022909</v>
      </c>
      <c r="O574" s="691">
        <f t="shared" si="231"/>
        <v>11.709018435475826</v>
      </c>
      <c r="P574" s="692">
        <f>P571/P570*100-100</f>
        <v>12.730443447932231</v>
      </c>
      <c r="Q574" s="690">
        <f t="shared" ref="Q574:X574" si="232">Q571/Q570*100-100</f>
        <v>19.880418535127049</v>
      </c>
      <c r="R574" s="691">
        <f t="shared" si="232"/>
        <v>18.65969108121574</v>
      </c>
      <c r="S574" s="691">
        <f t="shared" si="232"/>
        <v>16.018933731938205</v>
      </c>
      <c r="T574" s="691">
        <f t="shared" si="232"/>
        <v>8.7942202291978049</v>
      </c>
      <c r="U574" s="691">
        <f t="shared" si="232"/>
        <v>16.766317887394109</v>
      </c>
      <c r="V574" s="691">
        <f t="shared" si="232"/>
        <v>17.638266068759336</v>
      </c>
      <c r="W574" s="692">
        <f t="shared" si="232"/>
        <v>16.766317887394109</v>
      </c>
      <c r="X574" s="480">
        <f t="shared" si="232"/>
        <v>14.897857498754362</v>
      </c>
      <c r="Y574" s="547"/>
      <c r="Z574" s="210"/>
      <c r="AA574" s="210"/>
    </row>
    <row r="575" spans="1:27" ht="13.5" thickBot="1" x14ac:dyDescent="0.25">
      <c r="A575" s="484" t="s">
        <v>27</v>
      </c>
      <c r="B575" s="484"/>
      <c r="C575" s="220">
        <f t="shared" ref="C575:X575" si="233">C571-C558</f>
        <v>-7</v>
      </c>
      <c r="D575" s="221">
        <f t="shared" si="233"/>
        <v>-378</v>
      </c>
      <c r="E575" s="221">
        <f t="shared" si="233"/>
        <v>-36</v>
      </c>
      <c r="F575" s="221">
        <f t="shared" si="233"/>
        <v>-205</v>
      </c>
      <c r="G575" s="221">
        <f t="shared" si="233"/>
        <v>277</v>
      </c>
      <c r="H575" s="221">
        <f t="shared" si="233"/>
        <v>77</v>
      </c>
      <c r="I575" s="226">
        <f t="shared" si="233"/>
        <v>-101</v>
      </c>
      <c r="J575" s="220">
        <f t="shared" si="233"/>
        <v>132</v>
      </c>
      <c r="K575" s="221">
        <f t="shared" si="233"/>
        <v>30</v>
      </c>
      <c r="L575" s="221">
        <f t="shared" si="233"/>
        <v>240</v>
      </c>
      <c r="M575" s="221">
        <f t="shared" si="233"/>
        <v>240</v>
      </c>
      <c r="N575" s="221">
        <f t="shared" si="233"/>
        <v>-126</v>
      </c>
      <c r="O575" s="221">
        <f t="shared" si="233"/>
        <v>-187</v>
      </c>
      <c r="P575" s="226">
        <f t="shared" si="233"/>
        <v>-169</v>
      </c>
      <c r="Q575" s="220">
        <f t="shared" si="233"/>
        <v>178</v>
      </c>
      <c r="R575" s="221">
        <f t="shared" si="233"/>
        <v>20</v>
      </c>
      <c r="S575" s="221">
        <f t="shared" si="233"/>
        <v>-9</v>
      </c>
      <c r="T575" s="221">
        <f t="shared" si="233"/>
        <v>-220</v>
      </c>
      <c r="U575" s="221">
        <f t="shared" si="233"/>
        <v>-50</v>
      </c>
      <c r="V575" s="221">
        <f t="shared" si="233"/>
        <v>104</v>
      </c>
      <c r="W575" s="226">
        <f t="shared" si="233"/>
        <v>43</v>
      </c>
      <c r="X575" s="370">
        <f t="shared" si="233"/>
        <v>-2</v>
      </c>
      <c r="Y575" s="210"/>
    </row>
    <row r="576" spans="1:27" x14ac:dyDescent="0.2">
      <c r="A576" s="267" t="s">
        <v>51</v>
      </c>
      <c r="B576" s="835"/>
      <c r="C576" s="719">
        <v>595</v>
      </c>
      <c r="D576" s="720">
        <v>611</v>
      </c>
      <c r="E576" s="720">
        <v>610</v>
      </c>
      <c r="F576" s="720">
        <v>130</v>
      </c>
      <c r="G576" s="720">
        <v>603</v>
      </c>
      <c r="H576" s="720">
        <v>605</v>
      </c>
      <c r="I576" s="721">
        <v>601</v>
      </c>
      <c r="J576" s="722">
        <v>592</v>
      </c>
      <c r="K576" s="720">
        <v>605</v>
      </c>
      <c r="L576" s="720">
        <v>604</v>
      </c>
      <c r="M576" s="720">
        <v>137</v>
      </c>
      <c r="N576" s="720">
        <v>604</v>
      </c>
      <c r="O576" s="720">
        <v>605</v>
      </c>
      <c r="P576" s="723">
        <v>598</v>
      </c>
      <c r="Q576" s="719">
        <v>609</v>
      </c>
      <c r="R576" s="720">
        <v>603</v>
      </c>
      <c r="S576" s="720">
        <v>609</v>
      </c>
      <c r="T576" s="720">
        <v>113</v>
      </c>
      <c r="U576" s="720">
        <v>612</v>
      </c>
      <c r="V576" s="720">
        <v>604</v>
      </c>
      <c r="W576" s="721">
        <v>610</v>
      </c>
      <c r="X576" s="371">
        <f>SUM(C576:W576)</f>
        <v>11260</v>
      </c>
      <c r="Y576" s="200" t="s">
        <v>56</v>
      </c>
      <c r="Z576" s="265">
        <f>X563-X576</f>
        <v>53</v>
      </c>
      <c r="AA576" s="266">
        <f>Z576/X576</f>
        <v>4.7069271758436943E-3</v>
      </c>
    </row>
    <row r="577" spans="1:27" x14ac:dyDescent="0.2">
      <c r="A577" s="267" t="s">
        <v>28</v>
      </c>
      <c r="B577" s="835"/>
      <c r="C577" s="218">
        <v>162.20000000000002</v>
      </c>
      <c r="D577" s="269">
        <v>162.20000000000002</v>
      </c>
      <c r="E577" s="269">
        <v>162.20000000000002</v>
      </c>
      <c r="F577" s="269">
        <v>162.20000000000002</v>
      </c>
      <c r="G577" s="269">
        <v>162.19999999999999</v>
      </c>
      <c r="H577" s="269">
        <v>162.20000000000002</v>
      </c>
      <c r="I577" s="219">
        <v>162.20000000000002</v>
      </c>
      <c r="J577" s="218">
        <v>162.20000000000002</v>
      </c>
      <c r="K577" s="269">
        <v>162.20000000000002</v>
      </c>
      <c r="L577" s="269">
        <v>162.20000000000002</v>
      </c>
      <c r="M577" s="269">
        <v>162.20000000000002</v>
      </c>
      <c r="N577" s="269">
        <v>162.20000000000002</v>
      </c>
      <c r="O577" s="269">
        <v>162.20000000000002</v>
      </c>
      <c r="P577" s="219">
        <v>162.20000000000002</v>
      </c>
      <c r="Q577" s="218">
        <v>162.20000000000002</v>
      </c>
      <c r="R577" s="269">
        <v>162.20000000000002</v>
      </c>
      <c r="S577" s="269">
        <v>162.20000000000002</v>
      </c>
      <c r="T577" s="269">
        <v>162.20000000000002</v>
      </c>
      <c r="U577" s="269">
        <v>162.20000000000002</v>
      </c>
      <c r="V577" s="269">
        <v>162.20000000000002</v>
      </c>
      <c r="W577" s="219">
        <v>162.20000000000002</v>
      </c>
      <c r="X577" s="331"/>
      <c r="Y577" s="200" t="s">
        <v>57</v>
      </c>
      <c r="Z577" s="200">
        <v>161.24</v>
      </c>
    </row>
    <row r="578" spans="1:27" ht="13.5" thickBot="1" x14ac:dyDescent="0.25">
      <c r="A578" s="268" t="s">
        <v>26</v>
      </c>
      <c r="B578" s="836"/>
      <c r="C578" s="216">
        <f>(C577-C564)</f>
        <v>162.20000000000002</v>
      </c>
      <c r="D578" s="217">
        <f t="shared" ref="D578:W578" si="234">(D577-D564)</f>
        <v>162.20000000000002</v>
      </c>
      <c r="E578" s="217">
        <f t="shared" si="234"/>
        <v>162.20000000000002</v>
      </c>
      <c r="F578" s="217">
        <f t="shared" si="234"/>
        <v>162.20000000000002</v>
      </c>
      <c r="G578" s="217">
        <f t="shared" si="234"/>
        <v>162.19999999999999</v>
      </c>
      <c r="H578" s="217">
        <f t="shared" si="234"/>
        <v>162.20000000000002</v>
      </c>
      <c r="I578" s="322">
        <f t="shared" si="234"/>
        <v>162.20000000000002</v>
      </c>
      <c r="J578" s="216">
        <f t="shared" si="234"/>
        <v>162.20000000000002</v>
      </c>
      <c r="K578" s="217">
        <f t="shared" si="234"/>
        <v>162.20000000000002</v>
      </c>
      <c r="L578" s="217">
        <f t="shared" si="234"/>
        <v>162.20000000000002</v>
      </c>
      <c r="M578" s="217">
        <f t="shared" si="234"/>
        <v>162.20000000000002</v>
      </c>
      <c r="N578" s="217">
        <f t="shared" si="234"/>
        <v>162.20000000000002</v>
      </c>
      <c r="O578" s="217">
        <f t="shared" si="234"/>
        <v>162.20000000000002</v>
      </c>
      <c r="P578" s="322">
        <f t="shared" si="234"/>
        <v>162.20000000000002</v>
      </c>
      <c r="Q578" s="216">
        <f t="shared" si="234"/>
        <v>162.20000000000002</v>
      </c>
      <c r="R578" s="217">
        <f t="shared" si="234"/>
        <v>162.20000000000002</v>
      </c>
      <c r="S578" s="217">
        <f t="shared" si="234"/>
        <v>162.20000000000002</v>
      </c>
      <c r="T578" s="217">
        <f t="shared" si="234"/>
        <v>162.20000000000002</v>
      </c>
      <c r="U578" s="217">
        <f t="shared" si="234"/>
        <v>162.20000000000002</v>
      </c>
      <c r="V578" s="217">
        <f t="shared" si="234"/>
        <v>162.20000000000002</v>
      </c>
      <c r="W578" s="322">
        <f t="shared" si="234"/>
        <v>162.20000000000002</v>
      </c>
      <c r="X578" s="333"/>
      <c r="Y578" s="200" t="s">
        <v>26</v>
      </c>
      <c r="Z578" s="200">
        <f>Z577-Z564</f>
        <v>-1.5499999999999829</v>
      </c>
    </row>
    <row r="581" spans="1:27" ht="13.5" thickBot="1" x14ac:dyDescent="0.25"/>
    <row r="582" spans="1:27" ht="13.5" thickBot="1" x14ac:dyDescent="0.25">
      <c r="A582" s="230" t="s">
        <v>255</v>
      </c>
      <c r="B582" s="230"/>
      <c r="C582" s="934" t="s">
        <v>53</v>
      </c>
      <c r="D582" s="935"/>
      <c r="E582" s="935"/>
      <c r="F582" s="935"/>
      <c r="G582" s="935"/>
      <c r="H582" s="935"/>
      <c r="I582" s="936"/>
      <c r="J582" s="934" t="s">
        <v>114</v>
      </c>
      <c r="K582" s="935"/>
      <c r="L582" s="935"/>
      <c r="M582" s="935"/>
      <c r="N582" s="935"/>
      <c r="O582" s="935"/>
      <c r="P582" s="936"/>
      <c r="Q582" s="934" t="s">
        <v>63</v>
      </c>
      <c r="R582" s="935"/>
      <c r="S582" s="935"/>
      <c r="T582" s="935"/>
      <c r="U582" s="935"/>
      <c r="V582" s="935"/>
      <c r="W582" s="936"/>
      <c r="X582" s="932" t="s">
        <v>55</v>
      </c>
      <c r="Y582" s="200">
        <v>781</v>
      </c>
    </row>
    <row r="583" spans="1:27" x14ac:dyDescent="0.2">
      <c r="A583" s="231" t="s">
        <v>54</v>
      </c>
      <c r="B583" s="830"/>
      <c r="C583" s="356">
        <v>1</v>
      </c>
      <c r="D583" s="357">
        <v>2</v>
      </c>
      <c r="E583" s="357">
        <v>3</v>
      </c>
      <c r="F583" s="357">
        <v>4</v>
      </c>
      <c r="G583" s="357">
        <v>5</v>
      </c>
      <c r="H583" s="357">
        <v>6</v>
      </c>
      <c r="I583" s="362">
        <v>7</v>
      </c>
      <c r="J583" s="356">
        <v>1</v>
      </c>
      <c r="K583" s="357">
        <v>2</v>
      </c>
      <c r="L583" s="357">
        <v>3</v>
      </c>
      <c r="M583" s="357">
        <v>4</v>
      </c>
      <c r="N583" s="357">
        <v>5</v>
      </c>
      <c r="O583" s="357">
        <v>6</v>
      </c>
      <c r="P583" s="362">
        <v>7</v>
      </c>
      <c r="Q583" s="356">
        <v>1</v>
      </c>
      <c r="R583" s="357">
        <v>2</v>
      </c>
      <c r="S583" s="357">
        <v>3</v>
      </c>
      <c r="T583" s="357">
        <v>4</v>
      </c>
      <c r="U583" s="357">
        <v>5</v>
      </c>
      <c r="V583" s="357">
        <v>6</v>
      </c>
      <c r="W583" s="362">
        <v>7</v>
      </c>
      <c r="X583" s="933"/>
    </row>
    <row r="584" spans="1:27" x14ac:dyDescent="0.2">
      <c r="A584" s="236" t="s">
        <v>3</v>
      </c>
      <c r="B584" s="827"/>
      <c r="C584" s="717">
        <v>4032</v>
      </c>
      <c r="D584" s="717">
        <v>4032</v>
      </c>
      <c r="E584" s="717">
        <v>4032</v>
      </c>
      <c r="F584" s="717">
        <v>4032</v>
      </c>
      <c r="G584" s="717">
        <v>4032</v>
      </c>
      <c r="H584" s="717">
        <v>4032</v>
      </c>
      <c r="I584" s="716">
        <v>4032</v>
      </c>
      <c r="J584" s="734">
        <v>4032</v>
      </c>
      <c r="K584" s="717">
        <v>4032</v>
      </c>
      <c r="L584" s="717">
        <v>4032</v>
      </c>
      <c r="M584" s="717">
        <v>4032</v>
      </c>
      <c r="N584" s="717">
        <v>4032</v>
      </c>
      <c r="O584" s="717">
        <v>4032</v>
      </c>
      <c r="P584" s="716">
        <v>4032</v>
      </c>
      <c r="Q584" s="734">
        <v>4032</v>
      </c>
      <c r="R584" s="717">
        <v>4032</v>
      </c>
      <c r="S584" s="717">
        <v>4032</v>
      </c>
      <c r="T584" s="717">
        <v>4032</v>
      </c>
      <c r="U584" s="717">
        <v>4032</v>
      </c>
      <c r="V584" s="717">
        <v>4032</v>
      </c>
      <c r="W584" s="716">
        <v>4032</v>
      </c>
      <c r="X584" s="729">
        <v>4032</v>
      </c>
      <c r="Y584" s="210"/>
      <c r="Z584" s="313"/>
      <c r="AA584" s="313"/>
    </row>
    <row r="585" spans="1:27" x14ac:dyDescent="0.2">
      <c r="A585" s="241" t="s">
        <v>6</v>
      </c>
      <c r="B585" s="832"/>
      <c r="C585" s="242">
        <v>4477</v>
      </c>
      <c r="D585" s="243">
        <v>4558</v>
      </c>
      <c r="E585" s="243">
        <v>4968</v>
      </c>
      <c r="F585" s="243">
        <v>4406</v>
      </c>
      <c r="G585" s="243">
        <v>4738</v>
      </c>
      <c r="H585" s="243">
        <v>4597</v>
      </c>
      <c r="I585" s="244">
        <v>4617</v>
      </c>
      <c r="J585" s="242">
        <v>4749</v>
      </c>
      <c r="K585" s="243">
        <v>4730</v>
      </c>
      <c r="L585" s="243">
        <v>4778</v>
      </c>
      <c r="M585" s="243">
        <v>4423</v>
      </c>
      <c r="N585" s="243">
        <v>4755</v>
      </c>
      <c r="O585" s="243">
        <v>4614</v>
      </c>
      <c r="P585" s="244">
        <v>4661</v>
      </c>
      <c r="Q585" s="242">
        <v>4646</v>
      </c>
      <c r="R585" s="243">
        <v>4721</v>
      </c>
      <c r="S585" s="243">
        <v>4613</v>
      </c>
      <c r="T585" s="243">
        <v>4748</v>
      </c>
      <c r="U585" s="243">
        <v>4678</v>
      </c>
      <c r="V585" s="243">
        <v>4767</v>
      </c>
      <c r="W585" s="244">
        <v>4800</v>
      </c>
      <c r="X585" s="390">
        <v>4684</v>
      </c>
      <c r="Y585" s="228"/>
    </row>
    <row r="586" spans="1:27" x14ac:dyDescent="0.2">
      <c r="A586" s="231" t="s">
        <v>7</v>
      </c>
      <c r="B586" s="829"/>
      <c r="C586" s="245">
        <v>68.900000000000006</v>
      </c>
      <c r="D586" s="246">
        <v>70.5</v>
      </c>
      <c r="E586" s="246">
        <v>88.6</v>
      </c>
      <c r="F586" s="246">
        <v>73.3</v>
      </c>
      <c r="G586" s="246">
        <v>68.2</v>
      </c>
      <c r="H586" s="246">
        <v>65.900000000000006</v>
      </c>
      <c r="I586" s="247">
        <v>72.7</v>
      </c>
      <c r="J586" s="245">
        <v>73.3</v>
      </c>
      <c r="K586" s="246">
        <v>80</v>
      </c>
      <c r="L586" s="246">
        <v>77.8</v>
      </c>
      <c r="M586" s="246">
        <v>73.3</v>
      </c>
      <c r="N586" s="246">
        <v>64.400000000000006</v>
      </c>
      <c r="O586" s="246">
        <v>71.099999999999994</v>
      </c>
      <c r="P586" s="247">
        <v>66.7</v>
      </c>
      <c r="Q586" s="245">
        <v>86.7</v>
      </c>
      <c r="R586" s="246">
        <v>73.3</v>
      </c>
      <c r="S586" s="246">
        <v>84.4</v>
      </c>
      <c r="T586" s="246">
        <v>60</v>
      </c>
      <c r="U586" s="246">
        <v>80</v>
      </c>
      <c r="V586" s="246">
        <v>77.8</v>
      </c>
      <c r="W586" s="247">
        <v>75.599999999999994</v>
      </c>
      <c r="X586" s="441">
        <v>0.71599999999999997</v>
      </c>
      <c r="Y586" s="210"/>
      <c r="Z586" s="210"/>
      <c r="AA586" s="210"/>
    </row>
    <row r="587" spans="1:27" ht="13.5" thickBot="1" x14ac:dyDescent="0.25">
      <c r="A587" s="256" t="s">
        <v>8</v>
      </c>
      <c r="B587" s="833"/>
      <c r="C587" s="740">
        <v>9.7000000000000003E-2</v>
      </c>
      <c r="D587" s="741">
        <v>8.5999999999999993E-2</v>
      </c>
      <c r="E587" s="741">
        <v>7.8E-2</v>
      </c>
      <c r="F587" s="741">
        <v>9.0999999999999998E-2</v>
      </c>
      <c r="G587" s="680">
        <v>9.5000000000000001E-2</v>
      </c>
      <c r="H587" s="680">
        <v>9.6000000000000002E-2</v>
      </c>
      <c r="I587" s="681">
        <v>0.10299999999999999</v>
      </c>
      <c r="J587" s="679">
        <v>8.3000000000000004E-2</v>
      </c>
      <c r="K587" s="680">
        <v>8.4000000000000005E-2</v>
      </c>
      <c r="L587" s="680">
        <v>8.2000000000000003E-2</v>
      </c>
      <c r="M587" s="680">
        <v>8.5000000000000006E-2</v>
      </c>
      <c r="N587" s="680">
        <v>9.2999999999999999E-2</v>
      </c>
      <c r="O587" s="680">
        <v>9.6000000000000002E-2</v>
      </c>
      <c r="P587" s="681">
        <v>9.1999999999999998E-2</v>
      </c>
      <c r="Q587" s="679">
        <v>7.3999999999999996E-2</v>
      </c>
      <c r="R587" s="680">
        <v>0.09</v>
      </c>
      <c r="S587" s="680">
        <v>7.8E-2</v>
      </c>
      <c r="T587" s="680">
        <v>0.11600000000000001</v>
      </c>
      <c r="U587" s="680">
        <v>8.5000000000000006E-2</v>
      </c>
      <c r="V587" s="680">
        <v>8.7999999999999995E-2</v>
      </c>
      <c r="W587" s="681">
        <v>0.09</v>
      </c>
      <c r="X587" s="442">
        <v>9.0999999999999998E-2</v>
      </c>
      <c r="Y587" s="228"/>
    </row>
    <row r="588" spans="1:27" x14ac:dyDescent="0.2">
      <c r="A588" s="483" t="s">
        <v>1</v>
      </c>
      <c r="B588" s="834"/>
      <c r="C588" s="690">
        <f t="shared" ref="C588:F588" si="235">C585/C584*100-100</f>
        <v>11.036706349206355</v>
      </c>
      <c r="D588" s="691">
        <f t="shared" si="235"/>
        <v>13.045634920634924</v>
      </c>
      <c r="E588" s="691">
        <f t="shared" si="235"/>
        <v>23.214285714285722</v>
      </c>
      <c r="F588" s="691">
        <f t="shared" si="235"/>
        <v>9.2757936507936449</v>
      </c>
      <c r="G588" s="691">
        <f>G585/G584*100-100</f>
        <v>17.509920634920633</v>
      </c>
      <c r="H588" s="691">
        <f t="shared" ref="H588:O588" si="236">H585/H584*100-100</f>
        <v>14.012896825396808</v>
      </c>
      <c r="I588" s="692">
        <f t="shared" si="236"/>
        <v>14.508928571428584</v>
      </c>
      <c r="J588" s="690">
        <f t="shared" si="236"/>
        <v>17.782738095238088</v>
      </c>
      <c r="K588" s="691">
        <f t="shared" si="236"/>
        <v>17.311507936507937</v>
      </c>
      <c r="L588" s="691">
        <f t="shared" si="236"/>
        <v>18.501984126984112</v>
      </c>
      <c r="M588" s="691">
        <f t="shared" si="236"/>
        <v>9.6974206349206327</v>
      </c>
      <c r="N588" s="691">
        <f t="shared" si="236"/>
        <v>17.93154761904762</v>
      </c>
      <c r="O588" s="691">
        <f t="shared" si="236"/>
        <v>14.43452380952381</v>
      </c>
      <c r="P588" s="692">
        <f>P585/P584*100-100</f>
        <v>15.600198412698418</v>
      </c>
      <c r="Q588" s="690">
        <f t="shared" ref="Q588:X588" si="237">Q585/Q584*100-100</f>
        <v>15.228174603174608</v>
      </c>
      <c r="R588" s="691">
        <f t="shared" si="237"/>
        <v>17.088293650793645</v>
      </c>
      <c r="S588" s="691">
        <f t="shared" si="237"/>
        <v>14.409722222222229</v>
      </c>
      <c r="T588" s="691">
        <f t="shared" si="237"/>
        <v>17.757936507936506</v>
      </c>
      <c r="U588" s="691">
        <f t="shared" si="237"/>
        <v>16.021825396825392</v>
      </c>
      <c r="V588" s="691">
        <f t="shared" si="237"/>
        <v>18.229166666666671</v>
      </c>
      <c r="W588" s="692">
        <f t="shared" si="237"/>
        <v>19.047619047619051</v>
      </c>
      <c r="X588" s="480">
        <f t="shared" si="237"/>
        <v>16.170634920634924</v>
      </c>
      <c r="Y588" s="547"/>
      <c r="Z588" s="210"/>
      <c r="AA588" s="210"/>
    </row>
    <row r="589" spans="1:27" ht="13.5" thickBot="1" x14ac:dyDescent="0.25">
      <c r="A589" s="484" t="s">
        <v>27</v>
      </c>
      <c r="B589" s="484"/>
      <c r="C589" s="220">
        <f>C585-C571</f>
        <v>31</v>
      </c>
      <c r="D589" s="221">
        <f t="shared" ref="D589:W589" si="238">D585-D571</f>
        <v>230</v>
      </c>
      <c r="E589" s="221">
        <f t="shared" si="238"/>
        <v>258</v>
      </c>
      <c r="F589" s="221">
        <f t="shared" si="238"/>
        <v>60</v>
      </c>
      <c r="G589" s="221">
        <f t="shared" si="238"/>
        <v>-269</v>
      </c>
      <c r="H589" s="221">
        <f t="shared" si="238"/>
        <v>110</v>
      </c>
      <c r="I589" s="226">
        <f t="shared" si="238"/>
        <v>213</v>
      </c>
      <c r="J589" s="220">
        <f t="shared" si="238"/>
        <v>64</v>
      </c>
      <c r="K589" s="221">
        <f t="shared" si="238"/>
        <v>113</v>
      </c>
      <c r="L589" s="221">
        <f t="shared" si="238"/>
        <v>-2</v>
      </c>
      <c r="M589" s="221">
        <f t="shared" si="238"/>
        <v>196</v>
      </c>
      <c r="N589" s="221">
        <f t="shared" si="238"/>
        <v>235</v>
      </c>
      <c r="O589" s="221">
        <f t="shared" si="238"/>
        <v>130</v>
      </c>
      <c r="P589" s="226">
        <f t="shared" si="238"/>
        <v>136</v>
      </c>
      <c r="Q589" s="220">
        <f t="shared" si="238"/>
        <v>-166</v>
      </c>
      <c r="R589" s="221">
        <f t="shared" si="238"/>
        <v>-42</v>
      </c>
      <c r="S589" s="221">
        <f t="shared" si="238"/>
        <v>-44</v>
      </c>
      <c r="T589" s="221">
        <f t="shared" si="238"/>
        <v>381</v>
      </c>
      <c r="U589" s="221">
        <f t="shared" si="238"/>
        <v>-9</v>
      </c>
      <c r="V589" s="221">
        <f t="shared" si="238"/>
        <v>45</v>
      </c>
      <c r="W589" s="226">
        <f t="shared" si="238"/>
        <v>113</v>
      </c>
      <c r="X589" s="370">
        <f t="shared" ref="X589" si="239">X585-X572</f>
        <v>4683.2979999999998</v>
      </c>
      <c r="Y589" s="210"/>
    </row>
    <row r="590" spans="1:27" x14ac:dyDescent="0.2">
      <c r="A590" s="267" t="s">
        <v>51</v>
      </c>
      <c r="B590" s="835"/>
      <c r="C590" s="719">
        <v>595</v>
      </c>
      <c r="D590" s="720">
        <v>611</v>
      </c>
      <c r="E590" s="720">
        <v>610</v>
      </c>
      <c r="F590" s="720">
        <v>128</v>
      </c>
      <c r="G590" s="720">
        <v>600</v>
      </c>
      <c r="H590" s="720">
        <v>603</v>
      </c>
      <c r="I590" s="721">
        <v>599</v>
      </c>
      <c r="J590" s="722">
        <v>591</v>
      </c>
      <c r="K590" s="720">
        <v>601</v>
      </c>
      <c r="L590" s="720">
        <v>601</v>
      </c>
      <c r="M590" s="720">
        <v>133</v>
      </c>
      <c r="N590" s="720">
        <v>603</v>
      </c>
      <c r="O590" s="720">
        <v>602</v>
      </c>
      <c r="P590" s="723">
        <v>596</v>
      </c>
      <c r="Q590" s="719">
        <v>605</v>
      </c>
      <c r="R590" s="720">
        <v>603</v>
      </c>
      <c r="S590" s="720">
        <v>608</v>
      </c>
      <c r="T590" s="720">
        <v>106</v>
      </c>
      <c r="U590" s="720">
        <v>612</v>
      </c>
      <c r="V590" s="720">
        <v>604</v>
      </c>
      <c r="W590" s="721">
        <v>609</v>
      </c>
      <c r="X590" s="371">
        <f>SUM(C590:W590)</f>
        <v>11220</v>
      </c>
      <c r="Y590" s="200" t="s">
        <v>56</v>
      </c>
      <c r="Z590" s="265">
        <f>X576-X590</f>
        <v>40</v>
      </c>
      <c r="AA590" s="266">
        <f>Z590/X590</f>
        <v>3.5650623885918001E-3</v>
      </c>
    </row>
    <row r="591" spans="1:27" x14ac:dyDescent="0.2">
      <c r="A591" s="267" t="s">
        <v>28</v>
      </c>
      <c r="B591" s="835"/>
      <c r="C591" s="218">
        <v>161.00000000000003</v>
      </c>
      <c r="D591" s="269">
        <v>161.00000000000003</v>
      </c>
      <c r="E591" s="269">
        <v>161.00000000000003</v>
      </c>
      <c r="F591" s="269">
        <v>161.00000000000003</v>
      </c>
      <c r="G591" s="269">
        <v>161.00000000000003</v>
      </c>
      <c r="H591" s="269">
        <v>161.00000000000003</v>
      </c>
      <c r="I591" s="219">
        <v>161.00000000000003</v>
      </c>
      <c r="J591" s="218">
        <v>161.00000000000003</v>
      </c>
      <c r="K591" s="269">
        <v>161.00000000000003</v>
      </c>
      <c r="L591" s="269">
        <v>161.00000000000003</v>
      </c>
      <c r="M591" s="269">
        <v>161.00000000000003</v>
      </c>
      <c r="N591" s="269">
        <v>161.00000000000003</v>
      </c>
      <c r="O591" s="269">
        <v>161.00000000000003</v>
      </c>
      <c r="P591" s="219">
        <v>161.00000000000003</v>
      </c>
      <c r="Q591" s="218">
        <v>161.00000000000003</v>
      </c>
      <c r="R591" s="269">
        <v>161.00000000000003</v>
      </c>
      <c r="S591" s="269">
        <v>161.00000000000003</v>
      </c>
      <c r="T591" s="269">
        <v>161.00000000000003</v>
      </c>
      <c r="U591" s="269">
        <v>161.00000000000003</v>
      </c>
      <c r="V591" s="269">
        <v>161.00000000000003</v>
      </c>
      <c r="W591" s="219">
        <v>161.00000000000003</v>
      </c>
      <c r="X591" s="331"/>
      <c r="Y591" s="200" t="s">
        <v>57</v>
      </c>
      <c r="Z591" s="200">
        <v>160.83000000000001</v>
      </c>
    </row>
    <row r="592" spans="1:27" ht="13.5" thickBot="1" x14ac:dyDescent="0.25">
      <c r="A592" s="268" t="s">
        <v>26</v>
      </c>
      <c r="B592" s="836"/>
      <c r="C592" s="216">
        <f>(C591-C578)</f>
        <v>-1.1999999999999886</v>
      </c>
      <c r="D592" s="217">
        <f t="shared" ref="D592" si="240">(D591-D578)</f>
        <v>-1.1999999999999886</v>
      </c>
      <c r="E592" s="217">
        <f t="shared" ref="E592" si="241">(E591-E578)</f>
        <v>-1.1999999999999886</v>
      </c>
      <c r="F592" s="217">
        <f t="shared" ref="F592" si="242">(F591-F578)</f>
        <v>-1.1999999999999886</v>
      </c>
      <c r="G592" s="217">
        <f t="shared" ref="G592" si="243">(G591-G578)</f>
        <v>-1.1999999999999602</v>
      </c>
      <c r="H592" s="217">
        <f t="shared" ref="H592" si="244">(H591-H578)</f>
        <v>-1.1999999999999886</v>
      </c>
      <c r="I592" s="322">
        <f t="shared" ref="I592" si="245">(I591-I578)</f>
        <v>-1.1999999999999886</v>
      </c>
      <c r="J592" s="216">
        <f t="shared" ref="J592" si="246">(J591-J578)</f>
        <v>-1.1999999999999886</v>
      </c>
      <c r="K592" s="217">
        <f t="shared" ref="K592" si="247">(K591-K578)</f>
        <v>-1.1999999999999886</v>
      </c>
      <c r="L592" s="217">
        <f t="shared" ref="L592" si="248">(L591-L578)</f>
        <v>-1.1999999999999886</v>
      </c>
      <c r="M592" s="217">
        <f t="shared" ref="M592" si="249">(M591-M578)</f>
        <v>-1.1999999999999886</v>
      </c>
      <c r="N592" s="217">
        <f t="shared" ref="N592" si="250">(N591-N578)</f>
        <v>-1.1999999999999886</v>
      </c>
      <c r="O592" s="217">
        <f t="shared" ref="O592" si="251">(O591-O578)</f>
        <v>-1.1999999999999886</v>
      </c>
      <c r="P592" s="322">
        <f t="shared" ref="P592" si="252">(P591-P578)</f>
        <v>-1.1999999999999886</v>
      </c>
      <c r="Q592" s="216">
        <f t="shared" ref="Q592" si="253">(Q591-Q578)</f>
        <v>-1.1999999999999886</v>
      </c>
      <c r="R592" s="217">
        <f t="shared" ref="R592" si="254">(R591-R578)</f>
        <v>-1.1999999999999886</v>
      </c>
      <c r="S592" s="217">
        <f t="shared" ref="S592" si="255">(S591-S578)</f>
        <v>-1.1999999999999886</v>
      </c>
      <c r="T592" s="217">
        <f t="shared" ref="T592" si="256">(T591-T578)</f>
        <v>-1.1999999999999886</v>
      </c>
      <c r="U592" s="217">
        <f t="shared" ref="U592" si="257">(U591-U578)</f>
        <v>-1.1999999999999886</v>
      </c>
      <c r="V592" s="217">
        <f t="shared" ref="V592" si="258">(V591-V578)</f>
        <v>-1.1999999999999886</v>
      </c>
      <c r="W592" s="322">
        <f t="shared" ref="W592" si="259">(W591-W578)</f>
        <v>-1.1999999999999886</v>
      </c>
      <c r="X592" s="333"/>
      <c r="Y592" s="200" t="s">
        <v>26</v>
      </c>
      <c r="Z592" s="200">
        <f>Z591-Z577</f>
        <v>-0.40999999999999659</v>
      </c>
    </row>
    <row r="595" spans="1:27" ht="13.5" thickBot="1" x14ac:dyDescent="0.25"/>
    <row r="596" spans="1:27" ht="13.5" thickBot="1" x14ac:dyDescent="0.25">
      <c r="A596" s="230" t="s">
        <v>256</v>
      </c>
      <c r="B596" s="230"/>
      <c r="C596" s="934" t="s">
        <v>53</v>
      </c>
      <c r="D596" s="935"/>
      <c r="E596" s="935"/>
      <c r="F596" s="935"/>
      <c r="G596" s="935"/>
      <c r="H596" s="935"/>
      <c r="I596" s="936"/>
      <c r="J596" s="934" t="s">
        <v>114</v>
      </c>
      <c r="K596" s="935"/>
      <c r="L596" s="935"/>
      <c r="M596" s="935"/>
      <c r="N596" s="935"/>
      <c r="O596" s="935"/>
      <c r="P596" s="936"/>
      <c r="Q596" s="934" t="s">
        <v>63</v>
      </c>
      <c r="R596" s="935"/>
      <c r="S596" s="935"/>
      <c r="T596" s="935"/>
      <c r="U596" s="935"/>
      <c r="V596" s="935"/>
      <c r="W596" s="936"/>
      <c r="X596" s="932" t="s">
        <v>55</v>
      </c>
      <c r="Y596" s="200">
        <v>781</v>
      </c>
    </row>
    <row r="597" spans="1:27" x14ac:dyDescent="0.2">
      <c r="A597" s="231" t="s">
        <v>54</v>
      </c>
      <c r="B597" s="830"/>
      <c r="C597" s="356">
        <v>1</v>
      </c>
      <c r="D597" s="357">
        <v>2</v>
      </c>
      <c r="E597" s="357">
        <v>3</v>
      </c>
      <c r="F597" s="357">
        <v>4</v>
      </c>
      <c r="G597" s="357">
        <v>5</v>
      </c>
      <c r="H597" s="357">
        <v>6</v>
      </c>
      <c r="I597" s="362">
        <v>7</v>
      </c>
      <c r="J597" s="356">
        <v>1</v>
      </c>
      <c r="K597" s="357">
        <v>2</v>
      </c>
      <c r="L597" s="357">
        <v>3</v>
      </c>
      <c r="M597" s="357">
        <v>4</v>
      </c>
      <c r="N597" s="357">
        <v>5</v>
      </c>
      <c r="O597" s="357">
        <v>6</v>
      </c>
      <c r="P597" s="362">
        <v>7</v>
      </c>
      <c r="Q597" s="356">
        <v>1</v>
      </c>
      <c r="R597" s="357">
        <v>2</v>
      </c>
      <c r="S597" s="357">
        <v>3</v>
      </c>
      <c r="T597" s="357">
        <v>4</v>
      </c>
      <c r="U597" s="357">
        <v>5</v>
      </c>
      <c r="V597" s="357">
        <v>6</v>
      </c>
      <c r="W597" s="362">
        <v>7</v>
      </c>
      <c r="X597" s="933"/>
    </row>
    <row r="598" spans="1:27" x14ac:dyDescent="0.2">
      <c r="A598" s="236" t="s">
        <v>3</v>
      </c>
      <c r="B598" s="827"/>
      <c r="C598" s="717">
        <v>4050</v>
      </c>
      <c r="D598" s="717">
        <v>4050</v>
      </c>
      <c r="E598" s="717">
        <v>4050</v>
      </c>
      <c r="F598" s="717">
        <v>4050</v>
      </c>
      <c r="G598" s="717">
        <v>4050</v>
      </c>
      <c r="H598" s="717">
        <v>4050</v>
      </c>
      <c r="I598" s="716">
        <v>4050</v>
      </c>
      <c r="J598" s="734">
        <v>4050</v>
      </c>
      <c r="K598" s="717">
        <v>4050</v>
      </c>
      <c r="L598" s="717">
        <v>4050</v>
      </c>
      <c r="M598" s="717">
        <v>4050</v>
      </c>
      <c r="N598" s="717">
        <v>4050</v>
      </c>
      <c r="O598" s="717">
        <v>4050</v>
      </c>
      <c r="P598" s="716">
        <v>4050</v>
      </c>
      <c r="Q598" s="734">
        <v>4050</v>
      </c>
      <c r="R598" s="717">
        <v>4050</v>
      </c>
      <c r="S598" s="717">
        <v>4050</v>
      </c>
      <c r="T598" s="717">
        <v>4050</v>
      </c>
      <c r="U598" s="717">
        <v>4050</v>
      </c>
      <c r="V598" s="717">
        <v>4050</v>
      </c>
      <c r="W598" s="716">
        <v>4050</v>
      </c>
      <c r="X598" s="729">
        <v>4050</v>
      </c>
      <c r="Y598" s="210"/>
      <c r="Z598" s="313"/>
      <c r="AA598" s="313"/>
    </row>
    <row r="599" spans="1:27" x14ac:dyDescent="0.2">
      <c r="A599" s="241" t="s">
        <v>6</v>
      </c>
      <c r="B599" s="832"/>
      <c r="C599" s="242">
        <v>4491</v>
      </c>
      <c r="D599" s="243">
        <v>4576</v>
      </c>
      <c r="E599" s="243">
        <v>5025</v>
      </c>
      <c r="F599" s="243">
        <v>4446</v>
      </c>
      <c r="G599" s="243">
        <v>4819</v>
      </c>
      <c r="H599" s="243">
        <v>4594</v>
      </c>
      <c r="I599" s="244">
        <v>4611</v>
      </c>
      <c r="J599" s="242">
        <v>4842</v>
      </c>
      <c r="K599" s="243">
        <v>4772</v>
      </c>
      <c r="L599" s="243">
        <v>4894</v>
      </c>
      <c r="M599" s="243">
        <v>4185</v>
      </c>
      <c r="N599" s="243">
        <v>4725</v>
      </c>
      <c r="O599" s="243">
        <v>4603</v>
      </c>
      <c r="P599" s="244">
        <v>4836</v>
      </c>
      <c r="Q599" s="242">
        <v>4835</v>
      </c>
      <c r="R599" s="243">
        <v>4820</v>
      </c>
      <c r="S599" s="243">
        <v>4638</v>
      </c>
      <c r="T599" s="243">
        <v>4643</v>
      </c>
      <c r="U599" s="243">
        <v>4856</v>
      </c>
      <c r="V599" s="243">
        <v>4694</v>
      </c>
      <c r="W599" s="244">
        <v>4584</v>
      </c>
      <c r="X599" s="390">
        <v>4718</v>
      </c>
      <c r="Y599" s="228"/>
    </row>
    <row r="600" spans="1:27" x14ac:dyDescent="0.2">
      <c r="A600" s="231" t="s">
        <v>7</v>
      </c>
      <c r="B600" s="829"/>
      <c r="C600" s="245">
        <v>80</v>
      </c>
      <c r="D600" s="246">
        <v>75.599999999999994</v>
      </c>
      <c r="E600" s="246">
        <v>71.099999999999994</v>
      </c>
      <c r="F600" s="246">
        <v>46.7</v>
      </c>
      <c r="G600" s="246">
        <v>71.099999999999994</v>
      </c>
      <c r="H600" s="246">
        <v>66.7</v>
      </c>
      <c r="I600" s="247">
        <v>62.2</v>
      </c>
      <c r="J600" s="245">
        <v>68.900000000000006</v>
      </c>
      <c r="K600" s="246">
        <v>60</v>
      </c>
      <c r="L600" s="246">
        <v>80</v>
      </c>
      <c r="M600" s="246">
        <v>73.3</v>
      </c>
      <c r="N600" s="246">
        <v>82.2</v>
      </c>
      <c r="O600" s="246">
        <v>64.400000000000006</v>
      </c>
      <c r="P600" s="247">
        <v>73.3</v>
      </c>
      <c r="Q600" s="245">
        <v>60</v>
      </c>
      <c r="R600" s="246">
        <v>66.7</v>
      </c>
      <c r="S600" s="246">
        <v>64.400000000000006</v>
      </c>
      <c r="T600" s="246">
        <v>80</v>
      </c>
      <c r="U600" s="246">
        <v>68.900000000000006</v>
      </c>
      <c r="V600" s="246">
        <v>77.8</v>
      </c>
      <c r="W600" s="247">
        <v>64.400000000000006</v>
      </c>
      <c r="X600" s="441">
        <v>0.67700000000000005</v>
      </c>
      <c r="Y600" s="210"/>
      <c r="Z600" s="210"/>
      <c r="AA600" s="210"/>
    </row>
    <row r="601" spans="1:27" ht="13.5" thickBot="1" x14ac:dyDescent="0.25">
      <c r="A601" s="256" t="s">
        <v>8</v>
      </c>
      <c r="B601" s="833"/>
      <c r="C601" s="740">
        <v>8.6999999999999994E-2</v>
      </c>
      <c r="D601" s="741">
        <v>8.7999999999999995E-2</v>
      </c>
      <c r="E601" s="741">
        <v>9.8000000000000004E-2</v>
      </c>
      <c r="F601" s="741">
        <v>0.17499999999999999</v>
      </c>
      <c r="G601" s="680">
        <v>9.2999999999999999E-2</v>
      </c>
      <c r="H601" s="680">
        <v>0.107</v>
      </c>
      <c r="I601" s="681">
        <v>0.104</v>
      </c>
      <c r="J601" s="679">
        <v>9.7000000000000003E-2</v>
      </c>
      <c r="K601" s="680">
        <v>0.113</v>
      </c>
      <c r="L601" s="680">
        <v>7.9000000000000001E-2</v>
      </c>
      <c r="M601" s="680">
        <v>9.8000000000000004E-2</v>
      </c>
      <c r="N601" s="680">
        <v>7.9000000000000001E-2</v>
      </c>
      <c r="O601" s="680">
        <v>0.107</v>
      </c>
      <c r="P601" s="681">
        <v>0.109</v>
      </c>
      <c r="Q601" s="679">
        <v>0.11700000000000001</v>
      </c>
      <c r="R601" s="680">
        <v>0.1</v>
      </c>
      <c r="S601" s="680">
        <v>0.109</v>
      </c>
      <c r="T601" s="680">
        <v>7.0000000000000007E-2</v>
      </c>
      <c r="U601" s="680">
        <v>8.2000000000000003E-2</v>
      </c>
      <c r="V601" s="680">
        <v>9.7000000000000003E-2</v>
      </c>
      <c r="W601" s="681">
        <v>9.5000000000000001E-2</v>
      </c>
      <c r="X601" s="442">
        <v>0.104</v>
      </c>
      <c r="Y601" s="228"/>
    </row>
    <row r="602" spans="1:27" x14ac:dyDescent="0.2">
      <c r="A602" s="483" t="s">
        <v>1</v>
      </c>
      <c r="B602" s="834"/>
      <c r="C602" s="690">
        <f t="shared" ref="C602:F602" si="260">C599/C598*100-100</f>
        <v>10.888888888888886</v>
      </c>
      <c r="D602" s="691">
        <f t="shared" si="260"/>
        <v>12.987654320987644</v>
      </c>
      <c r="E602" s="691">
        <f t="shared" si="260"/>
        <v>24.074074074074076</v>
      </c>
      <c r="F602" s="691">
        <f t="shared" si="260"/>
        <v>9.7777777777777715</v>
      </c>
      <c r="G602" s="691">
        <f>G599/G598*100-100</f>
        <v>18.987654320987659</v>
      </c>
      <c r="H602" s="691">
        <f t="shared" ref="H602:O602" si="261">H599/H598*100-100</f>
        <v>13.432098765432102</v>
      </c>
      <c r="I602" s="692">
        <f t="shared" si="261"/>
        <v>13.851851851851848</v>
      </c>
      <c r="J602" s="690">
        <f t="shared" si="261"/>
        <v>19.555555555555543</v>
      </c>
      <c r="K602" s="691">
        <f t="shared" si="261"/>
        <v>17.827160493827151</v>
      </c>
      <c r="L602" s="691">
        <f t="shared" si="261"/>
        <v>20.839506172839521</v>
      </c>
      <c r="M602" s="691">
        <f t="shared" si="261"/>
        <v>3.3333333333333428</v>
      </c>
      <c r="N602" s="691">
        <f t="shared" si="261"/>
        <v>16.666666666666671</v>
      </c>
      <c r="O602" s="691">
        <f t="shared" si="261"/>
        <v>13.654320987654316</v>
      </c>
      <c r="P602" s="692">
        <f>P599/P598*100-100</f>
        <v>19.407407407407405</v>
      </c>
      <c r="Q602" s="690">
        <f t="shared" ref="Q602:X602" si="262">Q599/Q598*100-100</f>
        <v>19.382716049382708</v>
      </c>
      <c r="R602" s="691">
        <f t="shared" si="262"/>
        <v>19.012345679012356</v>
      </c>
      <c r="S602" s="691">
        <f t="shared" si="262"/>
        <v>14.518518518518505</v>
      </c>
      <c r="T602" s="691">
        <f t="shared" si="262"/>
        <v>14.641975308641975</v>
      </c>
      <c r="U602" s="691">
        <f t="shared" si="262"/>
        <v>19.901234567901227</v>
      </c>
      <c r="V602" s="691">
        <f t="shared" si="262"/>
        <v>15.901234567901227</v>
      </c>
      <c r="W602" s="692">
        <f t="shared" si="262"/>
        <v>13.18518518518519</v>
      </c>
      <c r="X602" s="480">
        <f t="shared" si="262"/>
        <v>16.493827160493836</v>
      </c>
      <c r="Y602" s="547"/>
      <c r="Z602" s="210"/>
      <c r="AA602" s="210"/>
    </row>
    <row r="603" spans="1:27" ht="13.5" thickBot="1" x14ac:dyDescent="0.25">
      <c r="A603" s="484" t="s">
        <v>27</v>
      </c>
      <c r="B603" s="484"/>
      <c r="C603" s="220">
        <f>C599-C585</f>
        <v>14</v>
      </c>
      <c r="D603" s="221">
        <f t="shared" ref="D603:X603" si="263">D599-D585</f>
        <v>18</v>
      </c>
      <c r="E603" s="221">
        <f t="shared" si="263"/>
        <v>57</v>
      </c>
      <c r="F603" s="221">
        <f t="shared" si="263"/>
        <v>40</v>
      </c>
      <c r="G603" s="221">
        <f t="shared" si="263"/>
        <v>81</v>
      </c>
      <c r="H603" s="221">
        <f t="shared" si="263"/>
        <v>-3</v>
      </c>
      <c r="I603" s="226">
        <f t="shared" si="263"/>
        <v>-6</v>
      </c>
      <c r="J603" s="220">
        <f t="shared" si="263"/>
        <v>93</v>
      </c>
      <c r="K603" s="221">
        <f t="shared" si="263"/>
        <v>42</v>
      </c>
      <c r="L603" s="221">
        <f t="shared" si="263"/>
        <v>116</v>
      </c>
      <c r="M603" s="221">
        <f t="shared" si="263"/>
        <v>-238</v>
      </c>
      <c r="N603" s="221">
        <f t="shared" si="263"/>
        <v>-30</v>
      </c>
      <c r="O603" s="221">
        <f t="shared" si="263"/>
        <v>-11</v>
      </c>
      <c r="P603" s="226">
        <f t="shared" si="263"/>
        <v>175</v>
      </c>
      <c r="Q603" s="220">
        <f t="shared" si="263"/>
        <v>189</v>
      </c>
      <c r="R603" s="221">
        <f t="shared" si="263"/>
        <v>99</v>
      </c>
      <c r="S603" s="221">
        <f t="shared" si="263"/>
        <v>25</v>
      </c>
      <c r="T603" s="221">
        <f t="shared" si="263"/>
        <v>-105</v>
      </c>
      <c r="U603" s="221">
        <f t="shared" si="263"/>
        <v>178</v>
      </c>
      <c r="V603" s="221">
        <f t="shared" si="263"/>
        <v>-73</v>
      </c>
      <c r="W603" s="226">
        <f t="shared" si="263"/>
        <v>-216</v>
      </c>
      <c r="X603" s="370">
        <f t="shared" si="263"/>
        <v>34</v>
      </c>
      <c r="Y603" s="210"/>
    </row>
    <row r="604" spans="1:27" x14ac:dyDescent="0.2">
      <c r="A604" s="267" t="s">
        <v>51</v>
      </c>
      <c r="B604" s="835"/>
      <c r="C604" s="719">
        <v>591</v>
      </c>
      <c r="D604" s="720">
        <v>601</v>
      </c>
      <c r="E604" s="720">
        <v>601</v>
      </c>
      <c r="F604" s="720">
        <v>158</v>
      </c>
      <c r="G604" s="720">
        <v>593</v>
      </c>
      <c r="H604" s="720">
        <v>595</v>
      </c>
      <c r="I604" s="721">
        <v>592</v>
      </c>
      <c r="J604" s="722">
        <v>588</v>
      </c>
      <c r="K604" s="720">
        <v>594</v>
      </c>
      <c r="L604" s="720">
        <v>595</v>
      </c>
      <c r="M604" s="720">
        <v>158</v>
      </c>
      <c r="N604" s="720">
        <v>600</v>
      </c>
      <c r="O604" s="720">
        <v>588</v>
      </c>
      <c r="P604" s="723">
        <v>592</v>
      </c>
      <c r="Q604" s="719">
        <v>603</v>
      </c>
      <c r="R604" s="720">
        <v>602</v>
      </c>
      <c r="S604" s="720">
        <v>608</v>
      </c>
      <c r="T604" s="720">
        <v>102</v>
      </c>
      <c r="U604" s="720">
        <v>612</v>
      </c>
      <c r="V604" s="720">
        <v>603</v>
      </c>
      <c r="W604" s="721">
        <v>606</v>
      </c>
      <c r="X604" s="371">
        <f>SUM(C604:W604)</f>
        <v>11182</v>
      </c>
      <c r="Y604" s="200" t="s">
        <v>56</v>
      </c>
      <c r="Z604" s="265">
        <f>X590-X604</f>
        <v>38</v>
      </c>
      <c r="AA604" s="266">
        <f>Z604/X604</f>
        <v>3.3983187265247718E-3</v>
      </c>
    </row>
    <row r="605" spans="1:27" x14ac:dyDescent="0.2">
      <c r="A605" s="267" t="s">
        <v>28</v>
      </c>
      <c r="B605" s="835"/>
      <c r="C605" s="218">
        <v>159.80000000000004</v>
      </c>
      <c r="D605" s="269">
        <v>159.80000000000004</v>
      </c>
      <c r="E605" s="269">
        <v>159.80000000000004</v>
      </c>
      <c r="F605" s="269">
        <v>159.80000000000004</v>
      </c>
      <c r="G605" s="269">
        <v>159.80000000000004</v>
      </c>
      <c r="H605" s="269">
        <v>159.80000000000004</v>
      </c>
      <c r="I605" s="219">
        <v>159.80000000000004</v>
      </c>
      <c r="J605" s="218">
        <v>159.80000000000004</v>
      </c>
      <c r="K605" s="269">
        <v>159.80000000000004</v>
      </c>
      <c r="L605" s="269">
        <v>159.80000000000004</v>
      </c>
      <c r="M605" s="269">
        <v>159.80000000000004</v>
      </c>
      <c r="N605" s="269">
        <v>159.80000000000004</v>
      </c>
      <c r="O605" s="269">
        <v>159.80000000000004</v>
      </c>
      <c r="P605" s="219">
        <v>159.80000000000004</v>
      </c>
      <c r="Q605" s="218">
        <v>159.80000000000004</v>
      </c>
      <c r="R605" s="269">
        <v>159.80000000000004</v>
      </c>
      <c r="S605" s="269">
        <v>159.80000000000004</v>
      </c>
      <c r="T605" s="269">
        <v>159.80000000000004</v>
      </c>
      <c r="U605" s="269">
        <v>159.80000000000004</v>
      </c>
      <c r="V605" s="269">
        <v>159.80000000000004</v>
      </c>
      <c r="W605" s="219">
        <v>159.80000000000004</v>
      </c>
      <c r="X605" s="331"/>
      <c r="Y605" s="200" t="s">
        <v>57</v>
      </c>
      <c r="Z605" s="200">
        <v>160.1</v>
      </c>
    </row>
    <row r="606" spans="1:27" ht="13.5" thickBot="1" x14ac:dyDescent="0.25">
      <c r="A606" s="268" t="s">
        <v>26</v>
      </c>
      <c r="B606" s="836"/>
      <c r="C606" s="216">
        <f>(C605-C591)</f>
        <v>-1.1999999999999886</v>
      </c>
      <c r="D606" s="217">
        <f t="shared" ref="D606:W606" si="264">(D605-D591)</f>
        <v>-1.1999999999999886</v>
      </c>
      <c r="E606" s="217">
        <f t="shared" si="264"/>
        <v>-1.1999999999999886</v>
      </c>
      <c r="F606" s="217">
        <f t="shared" si="264"/>
        <v>-1.1999999999999886</v>
      </c>
      <c r="G606" s="217">
        <f t="shared" si="264"/>
        <v>-1.1999999999999886</v>
      </c>
      <c r="H606" s="217">
        <f t="shared" si="264"/>
        <v>-1.1999999999999886</v>
      </c>
      <c r="I606" s="322">
        <f t="shared" si="264"/>
        <v>-1.1999999999999886</v>
      </c>
      <c r="J606" s="216">
        <f t="shared" si="264"/>
        <v>-1.1999999999999886</v>
      </c>
      <c r="K606" s="217">
        <f t="shared" si="264"/>
        <v>-1.1999999999999886</v>
      </c>
      <c r="L606" s="217">
        <f t="shared" si="264"/>
        <v>-1.1999999999999886</v>
      </c>
      <c r="M606" s="217">
        <f t="shared" si="264"/>
        <v>-1.1999999999999886</v>
      </c>
      <c r="N606" s="217">
        <f t="shared" si="264"/>
        <v>-1.1999999999999886</v>
      </c>
      <c r="O606" s="217">
        <f t="shared" si="264"/>
        <v>-1.1999999999999886</v>
      </c>
      <c r="P606" s="322">
        <f t="shared" si="264"/>
        <v>-1.1999999999999886</v>
      </c>
      <c r="Q606" s="216">
        <f t="shared" si="264"/>
        <v>-1.1999999999999886</v>
      </c>
      <c r="R606" s="217">
        <f t="shared" si="264"/>
        <v>-1.1999999999999886</v>
      </c>
      <c r="S606" s="217">
        <f t="shared" si="264"/>
        <v>-1.1999999999999886</v>
      </c>
      <c r="T606" s="217">
        <f t="shared" si="264"/>
        <v>-1.1999999999999886</v>
      </c>
      <c r="U606" s="217">
        <f t="shared" si="264"/>
        <v>-1.1999999999999886</v>
      </c>
      <c r="V606" s="217">
        <f t="shared" si="264"/>
        <v>-1.1999999999999886</v>
      </c>
      <c r="W606" s="322">
        <f t="shared" si="264"/>
        <v>-1.1999999999999886</v>
      </c>
      <c r="X606" s="333"/>
      <c r="Y606" s="200" t="s">
        <v>26</v>
      </c>
      <c r="Z606" s="200">
        <f>Z605-Z591</f>
        <v>-0.73000000000001819</v>
      </c>
    </row>
    <row r="609" spans="1:27" ht="13.5" thickBot="1" x14ac:dyDescent="0.25"/>
    <row r="610" spans="1:27" ht="13.5" thickBot="1" x14ac:dyDescent="0.25">
      <c r="A610" s="230" t="s">
        <v>257</v>
      </c>
      <c r="B610" s="230"/>
      <c r="C610" s="934" t="s">
        <v>53</v>
      </c>
      <c r="D610" s="935"/>
      <c r="E610" s="935"/>
      <c r="F610" s="935"/>
      <c r="G610" s="935"/>
      <c r="H610" s="935"/>
      <c r="I610" s="936"/>
      <c r="J610" s="934" t="s">
        <v>114</v>
      </c>
      <c r="K610" s="935"/>
      <c r="L610" s="935"/>
      <c r="M610" s="935"/>
      <c r="N610" s="935"/>
      <c r="O610" s="935"/>
      <c r="P610" s="936"/>
      <c r="Q610" s="934" t="s">
        <v>63</v>
      </c>
      <c r="R610" s="935"/>
      <c r="S610" s="935"/>
      <c r="T610" s="935"/>
      <c r="U610" s="935"/>
      <c r="V610" s="935"/>
      <c r="W610" s="936"/>
      <c r="X610" s="932" t="s">
        <v>55</v>
      </c>
      <c r="Y610" s="200">
        <v>781</v>
      </c>
    </row>
    <row r="611" spans="1:27" x14ac:dyDescent="0.2">
      <c r="A611" s="231" t="s">
        <v>54</v>
      </c>
      <c r="B611" s="830"/>
      <c r="C611" s="356">
        <v>1</v>
      </c>
      <c r="D611" s="357">
        <v>2</v>
      </c>
      <c r="E611" s="357">
        <v>3</v>
      </c>
      <c r="F611" s="357">
        <v>4</v>
      </c>
      <c r="G611" s="357">
        <v>5</v>
      </c>
      <c r="H611" s="357">
        <v>6</v>
      </c>
      <c r="I611" s="362">
        <v>7</v>
      </c>
      <c r="J611" s="356">
        <v>1</v>
      </c>
      <c r="K611" s="357">
        <v>2</v>
      </c>
      <c r="L611" s="357">
        <v>3</v>
      </c>
      <c r="M611" s="357">
        <v>4</v>
      </c>
      <c r="N611" s="357">
        <v>5</v>
      </c>
      <c r="O611" s="357">
        <v>6</v>
      </c>
      <c r="P611" s="362">
        <v>7</v>
      </c>
      <c r="Q611" s="356">
        <v>1</v>
      </c>
      <c r="R611" s="357">
        <v>2</v>
      </c>
      <c r="S611" s="357">
        <v>3</v>
      </c>
      <c r="T611" s="357">
        <v>4</v>
      </c>
      <c r="U611" s="357">
        <v>5</v>
      </c>
      <c r="V611" s="357">
        <v>6</v>
      </c>
      <c r="W611" s="362">
        <v>7</v>
      </c>
      <c r="X611" s="933"/>
    </row>
    <row r="612" spans="1:27" x14ac:dyDescent="0.2">
      <c r="A612" s="236" t="s">
        <v>3</v>
      </c>
      <c r="B612" s="827"/>
      <c r="C612" s="717"/>
      <c r="D612" s="717"/>
      <c r="E612" s="717"/>
      <c r="F612" s="717"/>
      <c r="G612" s="717"/>
      <c r="H612" s="717"/>
      <c r="I612" s="716"/>
      <c r="J612" s="734"/>
      <c r="K612" s="717"/>
      <c r="L612" s="717"/>
      <c r="M612" s="717"/>
      <c r="N612" s="717"/>
      <c r="O612" s="717"/>
      <c r="P612" s="716"/>
      <c r="Q612" s="734"/>
      <c r="R612" s="717"/>
      <c r="S612" s="717"/>
      <c r="T612" s="717"/>
      <c r="U612" s="717"/>
      <c r="V612" s="717"/>
      <c r="W612" s="716"/>
      <c r="X612" s="729"/>
      <c r="Y612" s="210"/>
      <c r="Z612" s="313"/>
      <c r="AA612" s="313"/>
    </row>
    <row r="613" spans="1:27" x14ac:dyDescent="0.2">
      <c r="A613" s="241" t="s">
        <v>6</v>
      </c>
      <c r="B613" s="832"/>
      <c r="C613" s="242"/>
      <c r="D613" s="243"/>
      <c r="E613" s="243"/>
      <c r="F613" s="243"/>
      <c r="G613" s="243"/>
      <c r="H613" s="243"/>
      <c r="I613" s="244"/>
      <c r="J613" s="242"/>
      <c r="K613" s="243"/>
      <c r="L613" s="243"/>
      <c r="M613" s="243"/>
      <c r="N613" s="243"/>
      <c r="O613" s="243"/>
      <c r="P613" s="244"/>
      <c r="Q613" s="242"/>
      <c r="R613" s="243"/>
      <c r="S613" s="243"/>
      <c r="T613" s="243"/>
      <c r="U613" s="243"/>
      <c r="V613" s="243"/>
      <c r="W613" s="244"/>
      <c r="X613" s="390"/>
      <c r="Y613" s="228"/>
    </row>
    <row r="614" spans="1:27" x14ac:dyDescent="0.2">
      <c r="A614" s="231" t="s">
        <v>7</v>
      </c>
      <c r="B614" s="829"/>
      <c r="C614" s="245"/>
      <c r="D614" s="246"/>
      <c r="E614" s="246"/>
      <c r="F614" s="246"/>
      <c r="G614" s="246"/>
      <c r="H614" s="246"/>
      <c r="I614" s="247"/>
      <c r="J614" s="245"/>
      <c r="K614" s="246"/>
      <c r="L614" s="246"/>
      <c r="M614" s="246"/>
      <c r="N614" s="246"/>
      <c r="O614" s="246"/>
      <c r="P614" s="247"/>
      <c r="Q614" s="245"/>
      <c r="R614" s="246"/>
      <c r="S614" s="246"/>
      <c r="T614" s="246"/>
      <c r="U614" s="246"/>
      <c r="V614" s="246"/>
      <c r="W614" s="247"/>
      <c r="X614" s="441"/>
      <c r="Y614" s="210"/>
      <c r="Z614" s="210"/>
      <c r="AA614" s="210"/>
    </row>
    <row r="615" spans="1:27" ht="13.5" thickBot="1" x14ac:dyDescent="0.25">
      <c r="A615" s="256" t="s">
        <v>8</v>
      </c>
      <c r="B615" s="833"/>
      <c r="C615" s="740"/>
      <c r="D615" s="741"/>
      <c r="E615" s="741"/>
      <c r="F615" s="741"/>
      <c r="G615" s="680"/>
      <c r="H615" s="680"/>
      <c r="I615" s="681"/>
      <c r="J615" s="679"/>
      <c r="K615" s="680"/>
      <c r="L615" s="680"/>
      <c r="M615" s="680"/>
      <c r="N615" s="680"/>
      <c r="O615" s="680"/>
      <c r="P615" s="681"/>
      <c r="Q615" s="679"/>
      <c r="R615" s="680"/>
      <c r="S615" s="680"/>
      <c r="T615" s="680"/>
      <c r="U615" s="680"/>
      <c r="V615" s="680"/>
      <c r="W615" s="681"/>
      <c r="X615" s="442"/>
      <c r="Y615" s="228"/>
    </row>
    <row r="616" spans="1:27" x14ac:dyDescent="0.2">
      <c r="A616" s="483" t="s">
        <v>1</v>
      </c>
      <c r="B616" s="834"/>
      <c r="C616" s="690" t="e">
        <f t="shared" ref="C616:F616" si="265">C613/C612*100-100</f>
        <v>#DIV/0!</v>
      </c>
      <c r="D616" s="691" t="e">
        <f t="shared" si="265"/>
        <v>#DIV/0!</v>
      </c>
      <c r="E616" s="691" t="e">
        <f t="shared" si="265"/>
        <v>#DIV/0!</v>
      </c>
      <c r="F616" s="691" t="e">
        <f t="shared" si="265"/>
        <v>#DIV/0!</v>
      </c>
      <c r="G616" s="691" t="e">
        <f>G613/G612*100-100</f>
        <v>#DIV/0!</v>
      </c>
      <c r="H616" s="691" t="e">
        <f t="shared" ref="H616:O616" si="266">H613/H612*100-100</f>
        <v>#DIV/0!</v>
      </c>
      <c r="I616" s="692" t="e">
        <f t="shared" si="266"/>
        <v>#DIV/0!</v>
      </c>
      <c r="J616" s="690" t="e">
        <f t="shared" si="266"/>
        <v>#DIV/0!</v>
      </c>
      <c r="K616" s="691" t="e">
        <f t="shared" si="266"/>
        <v>#DIV/0!</v>
      </c>
      <c r="L616" s="691" t="e">
        <f t="shared" si="266"/>
        <v>#DIV/0!</v>
      </c>
      <c r="M616" s="691" t="e">
        <f t="shared" si="266"/>
        <v>#DIV/0!</v>
      </c>
      <c r="N616" s="691" t="e">
        <f t="shared" si="266"/>
        <v>#DIV/0!</v>
      </c>
      <c r="O616" s="691" t="e">
        <f t="shared" si="266"/>
        <v>#DIV/0!</v>
      </c>
      <c r="P616" s="692" t="e">
        <f>P613/P612*100-100</f>
        <v>#DIV/0!</v>
      </c>
      <c r="Q616" s="690" t="e">
        <f t="shared" ref="Q616:X616" si="267">Q613/Q612*100-100</f>
        <v>#DIV/0!</v>
      </c>
      <c r="R616" s="691" t="e">
        <f t="shared" si="267"/>
        <v>#DIV/0!</v>
      </c>
      <c r="S616" s="691" t="e">
        <f t="shared" si="267"/>
        <v>#DIV/0!</v>
      </c>
      <c r="T616" s="691" t="e">
        <f t="shared" si="267"/>
        <v>#DIV/0!</v>
      </c>
      <c r="U616" s="691" t="e">
        <f t="shared" si="267"/>
        <v>#DIV/0!</v>
      </c>
      <c r="V616" s="691" t="e">
        <f t="shared" si="267"/>
        <v>#DIV/0!</v>
      </c>
      <c r="W616" s="692" t="e">
        <f t="shared" si="267"/>
        <v>#DIV/0!</v>
      </c>
      <c r="X616" s="480" t="e">
        <f t="shared" si="267"/>
        <v>#DIV/0!</v>
      </c>
      <c r="Y616" s="547"/>
      <c r="Z616" s="210"/>
      <c r="AA616" s="210"/>
    </row>
    <row r="617" spans="1:27" ht="13.5" thickBot="1" x14ac:dyDescent="0.25">
      <c r="A617" s="484" t="s">
        <v>27</v>
      </c>
      <c r="B617" s="484"/>
      <c r="C617" s="220">
        <f>C613-C599</f>
        <v>-4491</v>
      </c>
      <c r="D617" s="221">
        <f t="shared" ref="D617:X617" si="268">D613-D599</f>
        <v>-4576</v>
      </c>
      <c r="E617" s="221">
        <f t="shared" si="268"/>
        <v>-5025</v>
      </c>
      <c r="F617" s="221">
        <f t="shared" si="268"/>
        <v>-4446</v>
      </c>
      <c r="G617" s="221">
        <f t="shared" si="268"/>
        <v>-4819</v>
      </c>
      <c r="H617" s="221">
        <f t="shared" si="268"/>
        <v>-4594</v>
      </c>
      <c r="I617" s="226">
        <f t="shared" si="268"/>
        <v>-4611</v>
      </c>
      <c r="J617" s="220">
        <f t="shared" si="268"/>
        <v>-4842</v>
      </c>
      <c r="K617" s="221">
        <f t="shared" si="268"/>
        <v>-4772</v>
      </c>
      <c r="L617" s="221">
        <f t="shared" si="268"/>
        <v>-4894</v>
      </c>
      <c r="M617" s="221">
        <f t="shared" si="268"/>
        <v>-4185</v>
      </c>
      <c r="N617" s="221">
        <f t="shared" si="268"/>
        <v>-4725</v>
      </c>
      <c r="O617" s="221">
        <f t="shared" si="268"/>
        <v>-4603</v>
      </c>
      <c r="P617" s="226">
        <f t="shared" si="268"/>
        <v>-4836</v>
      </c>
      <c r="Q617" s="220">
        <f t="shared" si="268"/>
        <v>-4835</v>
      </c>
      <c r="R617" s="221">
        <f t="shared" si="268"/>
        <v>-4820</v>
      </c>
      <c r="S617" s="221">
        <f t="shared" si="268"/>
        <v>-4638</v>
      </c>
      <c r="T617" s="221">
        <f t="shared" si="268"/>
        <v>-4643</v>
      </c>
      <c r="U617" s="221">
        <f t="shared" si="268"/>
        <v>-4856</v>
      </c>
      <c r="V617" s="221">
        <f t="shared" si="268"/>
        <v>-4694</v>
      </c>
      <c r="W617" s="226">
        <f t="shared" si="268"/>
        <v>-4584</v>
      </c>
      <c r="X617" s="370">
        <f t="shared" si="268"/>
        <v>-4718</v>
      </c>
      <c r="Y617" s="210"/>
    </row>
    <row r="618" spans="1:27" x14ac:dyDescent="0.2">
      <c r="A618" s="267" t="s">
        <v>51</v>
      </c>
      <c r="B618" s="835"/>
      <c r="C618" s="719"/>
      <c r="D618" s="720"/>
      <c r="E618" s="720"/>
      <c r="F618" s="720"/>
      <c r="G618" s="720"/>
      <c r="H618" s="720"/>
      <c r="I618" s="721"/>
      <c r="J618" s="722"/>
      <c r="K618" s="720"/>
      <c r="L618" s="720"/>
      <c r="M618" s="720"/>
      <c r="N618" s="720"/>
      <c r="O618" s="720"/>
      <c r="P618" s="723"/>
      <c r="Q618" s="719"/>
      <c r="R618" s="720"/>
      <c r="S618" s="720"/>
      <c r="T618" s="720"/>
      <c r="U618" s="720"/>
      <c r="V618" s="720"/>
      <c r="W618" s="721"/>
      <c r="X618" s="371">
        <f>SUM(C618:W618)</f>
        <v>0</v>
      </c>
      <c r="Y618" s="200" t="s">
        <v>56</v>
      </c>
      <c r="Z618" s="265">
        <f>X605-X618</f>
        <v>0</v>
      </c>
      <c r="AA618" s="266" t="e">
        <f>Z618/X618</f>
        <v>#DIV/0!</v>
      </c>
    </row>
    <row r="619" spans="1:27" x14ac:dyDescent="0.2">
      <c r="A619" s="267" t="s">
        <v>28</v>
      </c>
      <c r="B619" s="835"/>
      <c r="C619" s="218">
        <v>159.80000000000004</v>
      </c>
      <c r="D619" s="269">
        <v>159.80000000000004</v>
      </c>
      <c r="E619" s="269">
        <v>159.80000000000004</v>
      </c>
      <c r="F619" s="269">
        <v>159.80000000000004</v>
      </c>
      <c r="G619" s="269">
        <v>159.80000000000004</v>
      </c>
      <c r="H619" s="269">
        <v>159.80000000000004</v>
      </c>
      <c r="I619" s="219">
        <v>159.80000000000004</v>
      </c>
      <c r="J619" s="218">
        <v>159.80000000000004</v>
      </c>
      <c r="K619" s="269">
        <v>159.80000000000004</v>
      </c>
      <c r="L619" s="269">
        <v>159.80000000000004</v>
      </c>
      <c r="M619" s="269">
        <v>159.80000000000004</v>
      </c>
      <c r="N619" s="269">
        <v>159.80000000000004</v>
      </c>
      <c r="O619" s="269">
        <v>159.80000000000004</v>
      </c>
      <c r="P619" s="219">
        <v>159.80000000000004</v>
      </c>
      <c r="Q619" s="218">
        <v>159.80000000000004</v>
      </c>
      <c r="R619" s="269">
        <v>159.80000000000004</v>
      </c>
      <c r="S619" s="269">
        <v>159.80000000000004</v>
      </c>
      <c r="T619" s="269">
        <v>159.80000000000004</v>
      </c>
      <c r="U619" s="269">
        <v>159.80000000000004</v>
      </c>
      <c r="V619" s="269">
        <v>159.80000000000004</v>
      </c>
      <c r="W619" s="219">
        <v>159.80000000000004</v>
      </c>
      <c r="X619" s="331"/>
      <c r="Y619" s="200" t="s">
        <v>57</v>
      </c>
    </row>
    <row r="620" spans="1:27" ht="13.5" thickBot="1" x14ac:dyDescent="0.25">
      <c r="A620" s="268" t="s">
        <v>26</v>
      </c>
      <c r="B620" s="836"/>
      <c r="C620" s="216">
        <f>(C619-C605)</f>
        <v>0</v>
      </c>
      <c r="D620" s="217">
        <f t="shared" ref="D620" si="269">(D619-D605)</f>
        <v>0</v>
      </c>
      <c r="E620" s="217">
        <f t="shared" ref="E620" si="270">(E619-E605)</f>
        <v>0</v>
      </c>
      <c r="F620" s="217">
        <f t="shared" ref="F620" si="271">(F619-F605)</f>
        <v>0</v>
      </c>
      <c r="G620" s="217">
        <f t="shared" ref="G620" si="272">(G619-G605)</f>
        <v>0</v>
      </c>
      <c r="H620" s="217">
        <f t="shared" ref="H620" si="273">(H619-H605)</f>
        <v>0</v>
      </c>
      <c r="I620" s="322">
        <f t="shared" ref="I620" si="274">(I619-I605)</f>
        <v>0</v>
      </c>
      <c r="J620" s="216">
        <f t="shared" ref="J620" si="275">(J619-J605)</f>
        <v>0</v>
      </c>
      <c r="K620" s="217">
        <f t="shared" ref="K620" si="276">(K619-K605)</f>
        <v>0</v>
      </c>
      <c r="L620" s="217">
        <f t="shared" ref="L620" si="277">(L619-L605)</f>
        <v>0</v>
      </c>
      <c r="M620" s="217">
        <f t="shared" ref="M620" si="278">(M619-M605)</f>
        <v>0</v>
      </c>
      <c r="N620" s="217">
        <f t="shared" ref="N620" si="279">(N619-N605)</f>
        <v>0</v>
      </c>
      <c r="O620" s="217">
        <f t="shared" ref="O620" si="280">(O619-O605)</f>
        <v>0</v>
      </c>
      <c r="P620" s="322">
        <f t="shared" ref="P620" si="281">(P619-P605)</f>
        <v>0</v>
      </c>
      <c r="Q620" s="216">
        <f t="shared" ref="Q620" si="282">(Q619-Q605)</f>
        <v>0</v>
      </c>
      <c r="R620" s="217">
        <f t="shared" ref="R620" si="283">(R619-R605)</f>
        <v>0</v>
      </c>
      <c r="S620" s="217">
        <f t="shared" ref="S620" si="284">(S619-S605)</f>
        <v>0</v>
      </c>
      <c r="T620" s="217">
        <f t="shared" ref="T620" si="285">(T619-T605)</f>
        <v>0</v>
      </c>
      <c r="U620" s="217">
        <f t="shared" ref="U620" si="286">(U619-U605)</f>
        <v>0</v>
      </c>
      <c r="V620" s="217">
        <f t="shared" ref="V620" si="287">(V619-V605)</f>
        <v>0</v>
      </c>
      <c r="W620" s="322">
        <f t="shared" ref="W620" si="288">(W619-W605)</f>
        <v>0</v>
      </c>
      <c r="X620" s="333"/>
      <c r="Y620" s="200" t="s">
        <v>26</v>
      </c>
      <c r="Z620" s="200">
        <f>Z619-Z605</f>
        <v>-160.1</v>
      </c>
    </row>
    <row r="623" spans="1:27" ht="13.5" thickBot="1" x14ac:dyDescent="0.25"/>
    <row r="624" spans="1:27" ht="13.5" thickBot="1" x14ac:dyDescent="0.25">
      <c r="A624" s="230" t="s">
        <v>258</v>
      </c>
      <c r="B624" s="230"/>
      <c r="C624" s="934" t="s">
        <v>53</v>
      </c>
      <c r="D624" s="935"/>
      <c r="E624" s="935"/>
      <c r="F624" s="935"/>
      <c r="G624" s="935"/>
      <c r="H624" s="935"/>
      <c r="I624" s="936"/>
      <c r="J624" s="934" t="s">
        <v>114</v>
      </c>
      <c r="K624" s="935"/>
      <c r="L624" s="935"/>
      <c r="M624" s="935"/>
      <c r="N624" s="935"/>
      <c r="O624" s="935"/>
      <c r="P624" s="936"/>
      <c r="Q624" s="934" t="s">
        <v>63</v>
      </c>
      <c r="R624" s="935"/>
      <c r="S624" s="935"/>
      <c r="T624" s="935"/>
      <c r="U624" s="935"/>
      <c r="V624" s="935"/>
      <c r="W624" s="936"/>
      <c r="X624" s="932" t="s">
        <v>55</v>
      </c>
      <c r="Y624" s="200">
        <v>781</v>
      </c>
    </row>
    <row r="625" spans="1:27" x14ac:dyDescent="0.2">
      <c r="A625" s="231" t="s">
        <v>54</v>
      </c>
      <c r="B625" s="830"/>
      <c r="C625" s="356">
        <v>1</v>
      </c>
      <c r="D625" s="357">
        <v>2</v>
      </c>
      <c r="E625" s="357">
        <v>3</v>
      </c>
      <c r="F625" s="357">
        <v>4</v>
      </c>
      <c r="G625" s="357">
        <v>5</v>
      </c>
      <c r="H625" s="357">
        <v>6</v>
      </c>
      <c r="I625" s="362">
        <v>7</v>
      </c>
      <c r="J625" s="356">
        <v>1</v>
      </c>
      <c r="K625" s="357">
        <v>2</v>
      </c>
      <c r="L625" s="357">
        <v>3</v>
      </c>
      <c r="M625" s="357">
        <v>4</v>
      </c>
      <c r="N625" s="357">
        <v>5</v>
      </c>
      <c r="O625" s="357">
        <v>6</v>
      </c>
      <c r="P625" s="362">
        <v>7</v>
      </c>
      <c r="Q625" s="356">
        <v>1</v>
      </c>
      <c r="R625" s="357">
        <v>2</v>
      </c>
      <c r="S625" s="357">
        <v>3</v>
      </c>
      <c r="T625" s="357">
        <v>4</v>
      </c>
      <c r="U625" s="357">
        <v>5</v>
      </c>
      <c r="V625" s="357">
        <v>6</v>
      </c>
      <c r="W625" s="362">
        <v>7</v>
      </c>
      <c r="X625" s="933"/>
    </row>
    <row r="626" spans="1:27" x14ac:dyDescent="0.2">
      <c r="A626" s="236" t="s">
        <v>3</v>
      </c>
      <c r="B626" s="827"/>
      <c r="C626" s="717">
        <v>4086</v>
      </c>
      <c r="D626" s="717">
        <v>4086</v>
      </c>
      <c r="E626" s="717">
        <v>4086</v>
      </c>
      <c r="F626" s="717">
        <v>4086</v>
      </c>
      <c r="G626" s="717">
        <v>4086</v>
      </c>
      <c r="H626" s="717">
        <v>4086</v>
      </c>
      <c r="I626" s="716">
        <v>4086</v>
      </c>
      <c r="J626" s="734">
        <v>4086</v>
      </c>
      <c r="K626" s="717">
        <v>4086</v>
      </c>
      <c r="L626" s="717">
        <v>4086</v>
      </c>
      <c r="M626" s="717">
        <v>4086</v>
      </c>
      <c r="N626" s="717">
        <v>4086</v>
      </c>
      <c r="O626" s="717">
        <v>4086</v>
      </c>
      <c r="P626" s="716">
        <v>4086</v>
      </c>
      <c r="Q626" s="734">
        <v>4086</v>
      </c>
      <c r="R626" s="717">
        <v>4086</v>
      </c>
      <c r="S626" s="717">
        <v>4086</v>
      </c>
      <c r="T626" s="717">
        <v>4086</v>
      </c>
      <c r="U626" s="717">
        <v>4086</v>
      </c>
      <c r="V626" s="717">
        <v>4086</v>
      </c>
      <c r="W626" s="716">
        <v>4086</v>
      </c>
      <c r="X626" s="729">
        <v>4086</v>
      </c>
      <c r="Y626" s="210"/>
      <c r="Z626" s="313"/>
      <c r="AA626" s="313"/>
    </row>
    <row r="627" spans="1:27" x14ac:dyDescent="0.2">
      <c r="A627" s="241" t="s">
        <v>6</v>
      </c>
      <c r="B627" s="832"/>
      <c r="C627" s="300">
        <v>4624</v>
      </c>
      <c r="D627" s="301">
        <v>4752</v>
      </c>
      <c r="E627" s="301">
        <v>5059</v>
      </c>
      <c r="F627" s="301">
        <v>4537</v>
      </c>
      <c r="G627" s="301">
        <v>4873</v>
      </c>
      <c r="H627" s="301">
        <v>4691</v>
      </c>
      <c r="I627" s="394">
        <v>4727</v>
      </c>
      <c r="J627" s="300">
        <v>4773</v>
      </c>
      <c r="K627" s="301">
        <v>4903</v>
      </c>
      <c r="L627" s="301">
        <v>5022</v>
      </c>
      <c r="M627" s="301">
        <v>4008</v>
      </c>
      <c r="N627" s="301">
        <v>4736</v>
      </c>
      <c r="O627" s="301">
        <v>4639</v>
      </c>
      <c r="P627" s="394">
        <v>4716</v>
      </c>
      <c r="Q627" s="300">
        <v>4964</v>
      </c>
      <c r="R627" s="301">
        <v>4929</v>
      </c>
      <c r="S627" s="301">
        <v>4941</v>
      </c>
      <c r="T627" s="301">
        <v>4782</v>
      </c>
      <c r="U627" s="301">
        <v>4808</v>
      </c>
      <c r="V627" s="301">
        <v>4803</v>
      </c>
      <c r="W627" s="394">
        <v>4661</v>
      </c>
      <c r="X627" s="317">
        <v>4792</v>
      </c>
      <c r="Y627" s="228"/>
    </row>
    <row r="628" spans="1:27" x14ac:dyDescent="0.2">
      <c r="A628" s="231" t="s">
        <v>7</v>
      </c>
      <c r="B628" s="829"/>
      <c r="C628" s="302">
        <v>73.3</v>
      </c>
      <c r="D628" s="303">
        <v>77.8</v>
      </c>
      <c r="E628" s="304">
        <v>84.4</v>
      </c>
      <c r="F628" s="304">
        <v>50</v>
      </c>
      <c r="G628" s="304">
        <v>71.099999999999994</v>
      </c>
      <c r="H628" s="304">
        <v>75.599999999999994</v>
      </c>
      <c r="I628" s="395">
        <v>77.8</v>
      </c>
      <c r="J628" s="548">
        <v>80</v>
      </c>
      <c r="K628" s="304">
        <v>75.599999999999994</v>
      </c>
      <c r="L628" s="304">
        <v>68.900000000000006</v>
      </c>
      <c r="M628" s="304">
        <v>62.5</v>
      </c>
      <c r="N628" s="304">
        <v>73.3</v>
      </c>
      <c r="O628" s="304">
        <v>84.4</v>
      </c>
      <c r="P628" s="395">
        <v>68.900000000000006</v>
      </c>
      <c r="Q628" s="548">
        <v>77.8</v>
      </c>
      <c r="R628" s="304">
        <v>77.78</v>
      </c>
      <c r="S628" s="304">
        <v>84.4</v>
      </c>
      <c r="T628" s="304">
        <v>50</v>
      </c>
      <c r="U628" s="304">
        <v>75.599999999999994</v>
      </c>
      <c r="V628" s="304">
        <v>68.900000000000006</v>
      </c>
      <c r="W628" s="395">
        <v>86.7</v>
      </c>
      <c r="X628" s="248">
        <v>71.2</v>
      </c>
      <c r="Y628" s="210"/>
      <c r="Z628" s="210"/>
      <c r="AA628" s="210"/>
    </row>
    <row r="629" spans="1:27" ht="13.5" thickBot="1" x14ac:dyDescent="0.25">
      <c r="A629" s="256" t="s">
        <v>8</v>
      </c>
      <c r="B629" s="833"/>
      <c r="C629" s="679">
        <v>9.2999999999999999E-2</v>
      </c>
      <c r="D629" s="680">
        <v>8.5999999999999993E-2</v>
      </c>
      <c r="E629" s="706">
        <v>7.6999999999999999E-2</v>
      </c>
      <c r="F629" s="706">
        <v>0.11</v>
      </c>
      <c r="G629" s="706">
        <v>8.5999999999999993E-2</v>
      </c>
      <c r="H629" s="706">
        <v>8.5000000000000006E-2</v>
      </c>
      <c r="I629" s="707">
        <v>8.5999999999999993E-2</v>
      </c>
      <c r="J629" s="714">
        <v>7.8E-2</v>
      </c>
      <c r="K629" s="706">
        <v>8.7999999999999995E-2</v>
      </c>
      <c r="L629" s="706">
        <v>8.5999999999999993E-2</v>
      </c>
      <c r="M629" s="706">
        <v>0.13300000000000001</v>
      </c>
      <c r="N629" s="706">
        <v>8.7999999999999995E-2</v>
      </c>
      <c r="O629" s="706">
        <v>7.3999999999999996E-2</v>
      </c>
      <c r="P629" s="707">
        <v>9.6000000000000002E-2</v>
      </c>
      <c r="Q629" s="714">
        <v>9.6000000000000002E-2</v>
      </c>
      <c r="R629" s="706">
        <v>0.08</v>
      </c>
      <c r="S629" s="706">
        <v>7.1999999999999995E-2</v>
      </c>
      <c r="T629" s="706">
        <v>0.123</v>
      </c>
      <c r="U629" s="706">
        <v>8.8999999999999996E-2</v>
      </c>
      <c r="V629" s="706">
        <v>9.6000000000000002E-2</v>
      </c>
      <c r="W629" s="707">
        <v>7.6999999999999999E-2</v>
      </c>
      <c r="X629" s="739">
        <v>9.4E-2</v>
      </c>
      <c r="Y629" s="228"/>
    </row>
    <row r="630" spans="1:27" x14ac:dyDescent="0.2">
      <c r="A630" s="483" t="s">
        <v>1</v>
      </c>
      <c r="B630" s="834"/>
      <c r="C630" s="690">
        <f t="shared" ref="C630:F630" si="289">C627/C626*100-100</f>
        <v>13.166911404796863</v>
      </c>
      <c r="D630" s="691">
        <f t="shared" si="289"/>
        <v>16.299559471365626</v>
      </c>
      <c r="E630" s="691">
        <f t="shared" si="289"/>
        <v>23.813020068526683</v>
      </c>
      <c r="F630" s="691">
        <f t="shared" si="289"/>
        <v>11.037689672050902</v>
      </c>
      <c r="G630" s="691">
        <f>G627/G626*100-100</f>
        <v>19.260890846793927</v>
      </c>
      <c r="H630" s="691">
        <f t="shared" ref="H630:O630" si="290">H627/H626*100-100</f>
        <v>14.806656877141464</v>
      </c>
      <c r="I630" s="692">
        <f t="shared" si="290"/>
        <v>15.687714145863922</v>
      </c>
      <c r="J630" s="690">
        <f t="shared" si="290"/>
        <v>16.813509544787081</v>
      </c>
      <c r="K630" s="691">
        <f t="shared" si="290"/>
        <v>19.99510523739599</v>
      </c>
      <c r="L630" s="691">
        <f t="shared" si="290"/>
        <v>22.907488986784145</v>
      </c>
      <c r="M630" s="691">
        <f t="shared" si="290"/>
        <v>-1.9089574155653537</v>
      </c>
      <c r="N630" s="691">
        <f t="shared" si="290"/>
        <v>15.907978463044543</v>
      </c>
      <c r="O630" s="691">
        <f t="shared" si="290"/>
        <v>13.53401860009788</v>
      </c>
      <c r="P630" s="692">
        <f>P627/P626*100-100</f>
        <v>15.418502202643182</v>
      </c>
      <c r="Q630" s="690">
        <f t="shared" ref="Q630:X630" si="291">Q627/Q626*100-100</f>
        <v>21.488007831620166</v>
      </c>
      <c r="R630" s="691">
        <f t="shared" si="291"/>
        <v>20.63142437591776</v>
      </c>
      <c r="S630" s="691">
        <f t="shared" si="291"/>
        <v>20.925110132158579</v>
      </c>
      <c r="T630" s="691">
        <f t="shared" si="291"/>
        <v>17.033773861967688</v>
      </c>
      <c r="U630" s="691">
        <f t="shared" si="291"/>
        <v>17.670093000489473</v>
      </c>
      <c r="V630" s="691">
        <f t="shared" si="291"/>
        <v>17.547723935389129</v>
      </c>
      <c r="W630" s="692">
        <f t="shared" si="291"/>
        <v>14.072442486539401</v>
      </c>
      <c r="X630" s="480">
        <f t="shared" si="291"/>
        <v>17.27851199216839</v>
      </c>
      <c r="Y630" s="547"/>
      <c r="Z630" s="210"/>
      <c r="AA630" s="210"/>
    </row>
    <row r="631" spans="1:27" ht="13.5" thickBot="1" x14ac:dyDescent="0.25">
      <c r="A631" s="484" t="s">
        <v>27</v>
      </c>
      <c r="B631" s="484"/>
      <c r="C631" s="220">
        <f>C627-C599</f>
        <v>133</v>
      </c>
      <c r="D631" s="221">
        <f t="shared" ref="D631:X631" si="292">D627-D599</f>
        <v>176</v>
      </c>
      <c r="E631" s="221">
        <f t="shared" si="292"/>
        <v>34</v>
      </c>
      <c r="F631" s="221">
        <f t="shared" si="292"/>
        <v>91</v>
      </c>
      <c r="G631" s="221">
        <f t="shared" si="292"/>
        <v>54</v>
      </c>
      <c r="H631" s="221">
        <f t="shared" si="292"/>
        <v>97</v>
      </c>
      <c r="I631" s="226">
        <f t="shared" si="292"/>
        <v>116</v>
      </c>
      <c r="J631" s="220">
        <f t="shared" si="292"/>
        <v>-69</v>
      </c>
      <c r="K631" s="221">
        <f t="shared" si="292"/>
        <v>131</v>
      </c>
      <c r="L631" s="221">
        <f t="shared" si="292"/>
        <v>128</v>
      </c>
      <c r="M631" s="221">
        <f t="shared" si="292"/>
        <v>-177</v>
      </c>
      <c r="N631" s="221">
        <f t="shared" si="292"/>
        <v>11</v>
      </c>
      <c r="O631" s="221">
        <f t="shared" si="292"/>
        <v>36</v>
      </c>
      <c r="P631" s="226">
        <f t="shared" si="292"/>
        <v>-120</v>
      </c>
      <c r="Q631" s="220">
        <f t="shared" si="292"/>
        <v>129</v>
      </c>
      <c r="R631" s="221">
        <f t="shared" si="292"/>
        <v>109</v>
      </c>
      <c r="S631" s="221">
        <f t="shared" si="292"/>
        <v>303</v>
      </c>
      <c r="T631" s="221">
        <f t="shared" si="292"/>
        <v>139</v>
      </c>
      <c r="U631" s="221">
        <f t="shared" si="292"/>
        <v>-48</v>
      </c>
      <c r="V631" s="221">
        <f t="shared" si="292"/>
        <v>109</v>
      </c>
      <c r="W631" s="226">
        <f t="shared" si="292"/>
        <v>77</v>
      </c>
      <c r="X631" s="370">
        <f t="shared" si="292"/>
        <v>74</v>
      </c>
      <c r="Y631" s="210"/>
    </row>
    <row r="632" spans="1:27" x14ac:dyDescent="0.2">
      <c r="A632" s="267" t="s">
        <v>51</v>
      </c>
      <c r="B632" s="835"/>
      <c r="C632" s="719">
        <v>590</v>
      </c>
      <c r="D632" s="720">
        <v>596</v>
      </c>
      <c r="E632" s="720">
        <v>597</v>
      </c>
      <c r="F632" s="720">
        <v>140</v>
      </c>
      <c r="G632" s="720">
        <v>589</v>
      </c>
      <c r="H632" s="720">
        <v>594</v>
      </c>
      <c r="I632" s="721">
        <v>590</v>
      </c>
      <c r="J632" s="722">
        <v>582</v>
      </c>
      <c r="K632" s="720">
        <v>590</v>
      </c>
      <c r="L632" s="720">
        <v>592</v>
      </c>
      <c r="M632" s="720">
        <v>151</v>
      </c>
      <c r="N632" s="720">
        <v>597</v>
      </c>
      <c r="O632" s="720">
        <v>583</v>
      </c>
      <c r="P632" s="723">
        <v>588</v>
      </c>
      <c r="Q632" s="719">
        <v>601</v>
      </c>
      <c r="R632" s="720">
        <v>601</v>
      </c>
      <c r="S632" s="720">
        <v>606</v>
      </c>
      <c r="T632" s="720">
        <v>87</v>
      </c>
      <c r="U632" s="720">
        <v>610</v>
      </c>
      <c r="V632" s="720">
        <v>601</v>
      </c>
      <c r="W632" s="721">
        <v>603</v>
      </c>
      <c r="X632" s="371">
        <f>SUM(C632:W632)</f>
        <v>11088</v>
      </c>
      <c r="Y632" s="200" t="s">
        <v>56</v>
      </c>
      <c r="Z632" s="265">
        <f>X604-X632</f>
        <v>94</v>
      </c>
      <c r="AA632" s="266">
        <f>Z632/X632</f>
        <v>8.477633477633478E-3</v>
      </c>
    </row>
    <row r="633" spans="1:27" x14ac:dyDescent="0.2">
      <c r="A633" s="267" t="s">
        <v>28</v>
      </c>
      <c r="B633" s="835"/>
      <c r="C633" s="218">
        <v>159.80000000000004</v>
      </c>
      <c r="D633" s="269">
        <v>159.80000000000004</v>
      </c>
      <c r="E633" s="269">
        <v>159.80000000000004</v>
      </c>
      <c r="F633" s="269">
        <v>159.80000000000004</v>
      </c>
      <c r="G633" s="269">
        <v>159.80000000000004</v>
      </c>
      <c r="H633" s="269">
        <v>159.80000000000004</v>
      </c>
      <c r="I633" s="219">
        <v>159.80000000000004</v>
      </c>
      <c r="J633" s="218">
        <v>159.80000000000004</v>
      </c>
      <c r="K633" s="269">
        <v>159.80000000000004</v>
      </c>
      <c r="L633" s="269">
        <v>159.80000000000004</v>
      </c>
      <c r="M633" s="269">
        <v>159.80000000000004</v>
      </c>
      <c r="N633" s="269">
        <v>159.80000000000004</v>
      </c>
      <c r="O633" s="269">
        <v>159.80000000000004</v>
      </c>
      <c r="P633" s="219">
        <v>159.80000000000004</v>
      </c>
      <c r="Q633" s="218">
        <v>159.80000000000004</v>
      </c>
      <c r="R633" s="269">
        <v>159.80000000000004</v>
      </c>
      <c r="S633" s="269">
        <v>159.80000000000004</v>
      </c>
      <c r="T633" s="269">
        <v>159.80000000000004</v>
      </c>
      <c r="U633" s="269">
        <v>159.80000000000004</v>
      </c>
      <c r="V633" s="269">
        <v>159.80000000000004</v>
      </c>
      <c r="W633" s="219">
        <v>159.80000000000004</v>
      </c>
      <c r="X633" s="331"/>
      <c r="Y633" s="200" t="s">
        <v>57</v>
      </c>
      <c r="Z633" s="200">
        <v>159.66</v>
      </c>
    </row>
    <row r="634" spans="1:27" ht="13.5" thickBot="1" x14ac:dyDescent="0.25">
      <c r="A634" s="268" t="s">
        <v>26</v>
      </c>
      <c r="B634" s="836"/>
      <c r="C634" s="216">
        <f>(C633-C619)</f>
        <v>0</v>
      </c>
      <c r="D634" s="217">
        <f t="shared" ref="D634" si="293">(D633-D619)</f>
        <v>0</v>
      </c>
      <c r="E634" s="217">
        <f t="shared" ref="E634" si="294">(E633-E619)</f>
        <v>0</v>
      </c>
      <c r="F634" s="217">
        <f t="shared" ref="F634" si="295">(F633-F619)</f>
        <v>0</v>
      </c>
      <c r="G634" s="217">
        <f t="shared" ref="G634" si="296">(G633-G619)</f>
        <v>0</v>
      </c>
      <c r="H634" s="217">
        <f t="shared" ref="H634" si="297">(H633-H619)</f>
        <v>0</v>
      </c>
      <c r="I634" s="322">
        <f t="shared" ref="I634" si="298">(I633-I619)</f>
        <v>0</v>
      </c>
      <c r="J634" s="216">
        <f t="shared" ref="J634" si="299">(J633-J619)</f>
        <v>0</v>
      </c>
      <c r="K634" s="217">
        <f t="shared" ref="K634" si="300">(K633-K619)</f>
        <v>0</v>
      </c>
      <c r="L634" s="217">
        <f t="shared" ref="L634" si="301">(L633-L619)</f>
        <v>0</v>
      </c>
      <c r="M634" s="217">
        <f t="shared" ref="M634" si="302">(M633-M619)</f>
        <v>0</v>
      </c>
      <c r="N634" s="217">
        <f t="shared" ref="N634" si="303">(N633-N619)</f>
        <v>0</v>
      </c>
      <c r="O634" s="217">
        <f t="shared" ref="O634" si="304">(O633-O619)</f>
        <v>0</v>
      </c>
      <c r="P634" s="322">
        <f t="shared" ref="P634" si="305">(P633-P619)</f>
        <v>0</v>
      </c>
      <c r="Q634" s="216">
        <f t="shared" ref="Q634" si="306">(Q633-Q619)</f>
        <v>0</v>
      </c>
      <c r="R634" s="217">
        <f t="shared" ref="R634" si="307">(R633-R619)</f>
        <v>0</v>
      </c>
      <c r="S634" s="217">
        <f t="shared" ref="S634" si="308">(S633-S619)</f>
        <v>0</v>
      </c>
      <c r="T634" s="217">
        <f t="shared" ref="T634" si="309">(T633-T619)</f>
        <v>0</v>
      </c>
      <c r="U634" s="217">
        <f t="shared" ref="U634" si="310">(U633-U619)</f>
        <v>0</v>
      </c>
      <c r="V634" s="217">
        <f t="shared" ref="V634" si="311">(V633-V619)</f>
        <v>0</v>
      </c>
      <c r="W634" s="322">
        <f t="shared" ref="W634" si="312">(W633-W619)</f>
        <v>0</v>
      </c>
      <c r="X634" s="333"/>
      <c r="Y634" s="200" t="s">
        <v>26</v>
      </c>
      <c r="Z634" s="200">
        <f>Z633-Z605</f>
        <v>-0.43999999999999773</v>
      </c>
    </row>
    <row r="637" spans="1:27" ht="13.5" thickBot="1" x14ac:dyDescent="0.25"/>
    <row r="638" spans="1:27" ht="13.5" thickBot="1" x14ac:dyDescent="0.25">
      <c r="A638" s="230" t="s">
        <v>259</v>
      </c>
      <c r="B638" s="230"/>
      <c r="C638" s="934" t="s">
        <v>53</v>
      </c>
      <c r="D638" s="935"/>
      <c r="E638" s="935"/>
      <c r="F638" s="935"/>
      <c r="G638" s="935"/>
      <c r="H638" s="935"/>
      <c r="I638" s="936"/>
      <c r="J638" s="934" t="s">
        <v>114</v>
      </c>
      <c r="K638" s="935"/>
      <c r="L638" s="935"/>
      <c r="M638" s="935"/>
      <c r="N638" s="935"/>
      <c r="O638" s="935"/>
      <c r="P638" s="936"/>
      <c r="Q638" s="934" t="s">
        <v>63</v>
      </c>
      <c r="R638" s="935"/>
      <c r="S638" s="935"/>
      <c r="T638" s="935"/>
      <c r="U638" s="935"/>
      <c r="V638" s="935"/>
      <c r="W638" s="936"/>
      <c r="X638" s="932" t="s">
        <v>55</v>
      </c>
      <c r="Y638" s="200">
        <v>781</v>
      </c>
    </row>
    <row r="639" spans="1:27" x14ac:dyDescent="0.2">
      <c r="A639" s="231" t="s">
        <v>54</v>
      </c>
      <c r="B639" s="830"/>
      <c r="C639" s="356">
        <v>1</v>
      </c>
      <c r="D639" s="357">
        <v>2</v>
      </c>
      <c r="E639" s="357">
        <v>3</v>
      </c>
      <c r="F639" s="357">
        <v>4</v>
      </c>
      <c r="G639" s="357">
        <v>5</v>
      </c>
      <c r="H639" s="357">
        <v>6</v>
      </c>
      <c r="I639" s="362">
        <v>7</v>
      </c>
      <c r="J639" s="356">
        <v>1</v>
      </c>
      <c r="K639" s="357">
        <v>2</v>
      </c>
      <c r="L639" s="357">
        <v>3</v>
      </c>
      <c r="M639" s="357">
        <v>4</v>
      </c>
      <c r="N639" s="357">
        <v>5</v>
      </c>
      <c r="O639" s="357">
        <v>6</v>
      </c>
      <c r="P639" s="362">
        <v>7</v>
      </c>
      <c r="Q639" s="356">
        <v>1</v>
      </c>
      <c r="R639" s="357">
        <v>2</v>
      </c>
      <c r="S639" s="357">
        <v>3</v>
      </c>
      <c r="T639" s="357">
        <v>4</v>
      </c>
      <c r="U639" s="357">
        <v>5</v>
      </c>
      <c r="V639" s="357">
        <v>6</v>
      </c>
      <c r="W639" s="362">
        <v>7</v>
      </c>
      <c r="X639" s="933"/>
    </row>
    <row r="640" spans="1:27" x14ac:dyDescent="0.2">
      <c r="A640" s="236" t="s">
        <v>3</v>
      </c>
      <c r="B640" s="827"/>
      <c r="C640" s="717"/>
      <c r="D640" s="717"/>
      <c r="E640" s="717"/>
      <c r="F640" s="717"/>
      <c r="G640" s="717"/>
      <c r="H640" s="717"/>
      <c r="I640" s="716"/>
      <c r="J640" s="734"/>
      <c r="K640" s="717"/>
      <c r="L640" s="717"/>
      <c r="M640" s="717"/>
      <c r="N640" s="717"/>
      <c r="O640" s="717"/>
      <c r="P640" s="716"/>
      <c r="Q640" s="734"/>
      <c r="R640" s="717"/>
      <c r="S640" s="717"/>
      <c r="T640" s="717"/>
      <c r="U640" s="717"/>
      <c r="V640" s="717"/>
      <c r="W640" s="716"/>
      <c r="X640" s="729"/>
      <c r="Y640" s="210"/>
      <c r="Z640" s="313"/>
      <c r="AA640" s="313"/>
    </row>
    <row r="641" spans="1:27" x14ac:dyDescent="0.2">
      <c r="A641" s="241" t="s">
        <v>6</v>
      </c>
      <c r="B641" s="832"/>
      <c r="C641" s="300"/>
      <c r="D641" s="301"/>
      <c r="E641" s="301"/>
      <c r="F641" s="301"/>
      <c r="G641" s="301"/>
      <c r="H641" s="301"/>
      <c r="I641" s="394"/>
      <c r="J641" s="300"/>
      <c r="K641" s="301"/>
      <c r="L641" s="301"/>
      <c r="M641" s="301"/>
      <c r="N641" s="301"/>
      <c r="O641" s="301"/>
      <c r="P641" s="394"/>
      <c r="Q641" s="300"/>
      <c r="R641" s="301"/>
      <c r="S641" s="301"/>
      <c r="T641" s="301"/>
      <c r="U641" s="301"/>
      <c r="V641" s="301"/>
      <c r="W641" s="394"/>
      <c r="X641" s="317"/>
      <c r="Y641" s="228"/>
    </row>
    <row r="642" spans="1:27" x14ac:dyDescent="0.2">
      <c r="A642" s="231" t="s">
        <v>7</v>
      </c>
      <c r="B642" s="829"/>
      <c r="C642" s="302"/>
      <c r="D642" s="303"/>
      <c r="E642" s="304"/>
      <c r="F642" s="304"/>
      <c r="G642" s="304"/>
      <c r="H642" s="304"/>
      <c r="I642" s="395"/>
      <c r="J642" s="548"/>
      <c r="K642" s="304"/>
      <c r="L642" s="304"/>
      <c r="M642" s="304"/>
      <c r="N642" s="304"/>
      <c r="O642" s="304"/>
      <c r="P642" s="395"/>
      <c r="Q642" s="548"/>
      <c r="R642" s="304"/>
      <c r="S642" s="304"/>
      <c r="T642" s="304"/>
      <c r="U642" s="304"/>
      <c r="V642" s="304"/>
      <c r="W642" s="395"/>
      <c r="X642" s="248"/>
      <c r="Y642" s="210"/>
      <c r="Z642" s="210"/>
      <c r="AA642" s="210"/>
    </row>
    <row r="643" spans="1:27" ht="13.5" thickBot="1" x14ac:dyDescent="0.25">
      <c r="A643" s="256" t="s">
        <v>8</v>
      </c>
      <c r="B643" s="833"/>
      <c r="C643" s="679"/>
      <c r="D643" s="680"/>
      <c r="E643" s="706"/>
      <c r="F643" s="706"/>
      <c r="G643" s="706"/>
      <c r="H643" s="706"/>
      <c r="I643" s="707"/>
      <c r="J643" s="714"/>
      <c r="K643" s="706"/>
      <c r="L643" s="706"/>
      <c r="M643" s="706"/>
      <c r="N643" s="706"/>
      <c r="O643" s="706"/>
      <c r="P643" s="707"/>
      <c r="Q643" s="714"/>
      <c r="R643" s="706"/>
      <c r="S643" s="706"/>
      <c r="T643" s="706"/>
      <c r="U643" s="706"/>
      <c r="V643" s="706"/>
      <c r="W643" s="707"/>
      <c r="X643" s="739"/>
      <c r="Y643" s="228"/>
    </row>
    <row r="644" spans="1:27" x14ac:dyDescent="0.2">
      <c r="A644" s="483" t="s">
        <v>1</v>
      </c>
      <c r="B644" s="834"/>
      <c r="C644" s="690" t="e">
        <f t="shared" ref="C644:F644" si="313">C641/C640*100-100</f>
        <v>#DIV/0!</v>
      </c>
      <c r="D644" s="691" t="e">
        <f t="shared" si="313"/>
        <v>#DIV/0!</v>
      </c>
      <c r="E644" s="691" t="e">
        <f t="shared" si="313"/>
        <v>#DIV/0!</v>
      </c>
      <c r="F644" s="691" t="e">
        <f t="shared" si="313"/>
        <v>#DIV/0!</v>
      </c>
      <c r="G644" s="691" t="e">
        <f>G641/G640*100-100</f>
        <v>#DIV/0!</v>
      </c>
      <c r="H644" s="691" t="e">
        <f t="shared" ref="H644:O644" si="314">H641/H640*100-100</f>
        <v>#DIV/0!</v>
      </c>
      <c r="I644" s="692" t="e">
        <f t="shared" si="314"/>
        <v>#DIV/0!</v>
      </c>
      <c r="J644" s="690" t="e">
        <f t="shared" si="314"/>
        <v>#DIV/0!</v>
      </c>
      <c r="K644" s="691" t="e">
        <f t="shared" si="314"/>
        <v>#DIV/0!</v>
      </c>
      <c r="L644" s="691" t="e">
        <f t="shared" si="314"/>
        <v>#DIV/0!</v>
      </c>
      <c r="M644" s="691" t="e">
        <f t="shared" si="314"/>
        <v>#DIV/0!</v>
      </c>
      <c r="N644" s="691" t="e">
        <f t="shared" si="314"/>
        <v>#DIV/0!</v>
      </c>
      <c r="O644" s="691" t="e">
        <f t="shared" si="314"/>
        <v>#DIV/0!</v>
      </c>
      <c r="P644" s="692" t="e">
        <f>P641/P640*100-100</f>
        <v>#DIV/0!</v>
      </c>
      <c r="Q644" s="690" t="e">
        <f t="shared" ref="Q644:X644" si="315">Q641/Q640*100-100</f>
        <v>#DIV/0!</v>
      </c>
      <c r="R644" s="691" t="e">
        <f t="shared" si="315"/>
        <v>#DIV/0!</v>
      </c>
      <c r="S644" s="691" t="e">
        <f t="shared" si="315"/>
        <v>#DIV/0!</v>
      </c>
      <c r="T644" s="691" t="e">
        <f t="shared" si="315"/>
        <v>#DIV/0!</v>
      </c>
      <c r="U644" s="691" t="e">
        <f t="shared" si="315"/>
        <v>#DIV/0!</v>
      </c>
      <c r="V644" s="691" t="e">
        <f t="shared" si="315"/>
        <v>#DIV/0!</v>
      </c>
      <c r="W644" s="692" t="e">
        <f t="shared" si="315"/>
        <v>#DIV/0!</v>
      </c>
      <c r="X644" s="480" t="e">
        <f t="shared" si="315"/>
        <v>#DIV/0!</v>
      </c>
      <c r="Y644" s="547"/>
      <c r="Z644" s="210"/>
      <c r="AA644" s="210"/>
    </row>
    <row r="645" spans="1:27" ht="13.5" thickBot="1" x14ac:dyDescent="0.25">
      <c r="A645" s="484" t="s">
        <v>27</v>
      </c>
      <c r="B645" s="484"/>
      <c r="C645" s="220">
        <f>C641-C613</f>
        <v>0</v>
      </c>
      <c r="D645" s="221">
        <f t="shared" ref="D645:X645" si="316">D641-D613</f>
        <v>0</v>
      </c>
      <c r="E645" s="221">
        <f t="shared" si="316"/>
        <v>0</v>
      </c>
      <c r="F645" s="221">
        <f t="shared" si="316"/>
        <v>0</v>
      </c>
      <c r="G645" s="221">
        <f t="shared" si="316"/>
        <v>0</v>
      </c>
      <c r="H645" s="221">
        <f t="shared" si="316"/>
        <v>0</v>
      </c>
      <c r="I645" s="226">
        <f t="shared" si="316"/>
        <v>0</v>
      </c>
      <c r="J645" s="220">
        <f t="shared" si="316"/>
        <v>0</v>
      </c>
      <c r="K645" s="221">
        <f t="shared" si="316"/>
        <v>0</v>
      </c>
      <c r="L645" s="221">
        <f t="shared" si="316"/>
        <v>0</v>
      </c>
      <c r="M645" s="221">
        <f t="shared" si="316"/>
        <v>0</v>
      </c>
      <c r="N645" s="221">
        <f t="shared" si="316"/>
        <v>0</v>
      </c>
      <c r="O645" s="221">
        <f t="shared" si="316"/>
        <v>0</v>
      </c>
      <c r="P645" s="226">
        <f t="shared" si="316"/>
        <v>0</v>
      </c>
      <c r="Q645" s="220">
        <f t="shared" si="316"/>
        <v>0</v>
      </c>
      <c r="R645" s="221">
        <f t="shared" si="316"/>
        <v>0</v>
      </c>
      <c r="S645" s="221">
        <f t="shared" si="316"/>
        <v>0</v>
      </c>
      <c r="T645" s="221">
        <f t="shared" si="316"/>
        <v>0</v>
      </c>
      <c r="U645" s="221">
        <f t="shared" si="316"/>
        <v>0</v>
      </c>
      <c r="V645" s="221">
        <f t="shared" si="316"/>
        <v>0</v>
      </c>
      <c r="W645" s="226">
        <f t="shared" si="316"/>
        <v>0</v>
      </c>
      <c r="X645" s="370">
        <f t="shared" si="316"/>
        <v>0</v>
      </c>
      <c r="Y645" s="210"/>
    </row>
    <row r="646" spans="1:27" x14ac:dyDescent="0.2">
      <c r="A646" s="267" t="s">
        <v>51</v>
      </c>
      <c r="B646" s="835"/>
      <c r="C646" s="719"/>
      <c r="D646" s="720"/>
      <c r="E646" s="720"/>
      <c r="F646" s="720"/>
      <c r="G646" s="720"/>
      <c r="H646" s="720"/>
      <c r="I646" s="721"/>
      <c r="J646" s="722"/>
      <c r="K646" s="720"/>
      <c r="L646" s="720"/>
      <c r="M646" s="720"/>
      <c r="N646" s="720"/>
      <c r="O646" s="720"/>
      <c r="P646" s="723"/>
      <c r="Q646" s="719"/>
      <c r="R646" s="720"/>
      <c r="S646" s="720"/>
      <c r="T646" s="720"/>
      <c r="U646" s="720"/>
      <c r="V646" s="720"/>
      <c r="W646" s="721"/>
      <c r="X646" s="371">
        <f>SUM(C646:W646)</f>
        <v>0</v>
      </c>
      <c r="Y646" s="200" t="s">
        <v>56</v>
      </c>
      <c r="Z646" s="265">
        <f>X618-X646</f>
        <v>0</v>
      </c>
      <c r="AA646" s="266" t="e">
        <f>Z646/X646</f>
        <v>#DIV/0!</v>
      </c>
    </row>
    <row r="647" spans="1:27" x14ac:dyDescent="0.2">
      <c r="A647" s="267" t="s">
        <v>28</v>
      </c>
      <c r="B647" s="835"/>
      <c r="C647" s="218">
        <v>159.20000000000005</v>
      </c>
      <c r="D647" s="269">
        <v>159.20000000000005</v>
      </c>
      <c r="E647" s="269">
        <v>159.20000000000005</v>
      </c>
      <c r="F647" s="269">
        <v>159.20000000000005</v>
      </c>
      <c r="G647" s="269">
        <v>159.20000000000005</v>
      </c>
      <c r="H647" s="269">
        <v>159.20000000000005</v>
      </c>
      <c r="I647" s="219">
        <v>159.20000000000005</v>
      </c>
      <c r="J647" s="218">
        <v>159.20000000000005</v>
      </c>
      <c r="K647" s="269">
        <v>159.20000000000005</v>
      </c>
      <c r="L647" s="269">
        <v>159.20000000000005</v>
      </c>
      <c r="M647" s="269">
        <v>159.20000000000005</v>
      </c>
      <c r="N647" s="269">
        <v>159.20000000000005</v>
      </c>
      <c r="O647" s="269">
        <v>159.20000000000005</v>
      </c>
      <c r="P647" s="219">
        <v>159.20000000000005</v>
      </c>
      <c r="Q647" s="218">
        <v>159.20000000000005</v>
      </c>
      <c r="R647" s="269">
        <v>159.20000000000005</v>
      </c>
      <c r="S647" s="269">
        <v>159.20000000000005</v>
      </c>
      <c r="T647" s="269">
        <v>159.20000000000005</v>
      </c>
      <c r="U647" s="269">
        <v>159.20000000000005</v>
      </c>
      <c r="V647" s="269">
        <v>159.20000000000005</v>
      </c>
      <c r="W647" s="219">
        <v>159.20000000000005</v>
      </c>
      <c r="X647" s="331"/>
      <c r="Y647" s="200" t="s">
        <v>57</v>
      </c>
      <c r="Z647" s="200">
        <v>158.81</v>
      </c>
    </row>
    <row r="648" spans="1:27" ht="13.5" thickBot="1" x14ac:dyDescent="0.25">
      <c r="A648" s="268" t="s">
        <v>26</v>
      </c>
      <c r="B648" s="836"/>
      <c r="C648" s="216">
        <f>(C647-C633)</f>
        <v>-0.59999999999999432</v>
      </c>
      <c r="D648" s="217">
        <f t="shared" ref="D648:W648" si="317">(D647-D633)</f>
        <v>-0.59999999999999432</v>
      </c>
      <c r="E648" s="217">
        <f t="shared" si="317"/>
        <v>-0.59999999999999432</v>
      </c>
      <c r="F648" s="217">
        <f t="shared" si="317"/>
        <v>-0.59999999999999432</v>
      </c>
      <c r="G648" s="217">
        <f t="shared" si="317"/>
        <v>-0.59999999999999432</v>
      </c>
      <c r="H648" s="217">
        <f t="shared" si="317"/>
        <v>-0.59999999999999432</v>
      </c>
      <c r="I648" s="322">
        <f t="shared" si="317"/>
        <v>-0.59999999999999432</v>
      </c>
      <c r="J648" s="216">
        <f t="shared" si="317"/>
        <v>-0.59999999999999432</v>
      </c>
      <c r="K648" s="217">
        <f t="shared" si="317"/>
        <v>-0.59999999999999432</v>
      </c>
      <c r="L648" s="217">
        <f t="shared" si="317"/>
        <v>-0.59999999999999432</v>
      </c>
      <c r="M648" s="217">
        <f t="shared" si="317"/>
        <v>-0.59999999999999432</v>
      </c>
      <c r="N648" s="217">
        <f t="shared" si="317"/>
        <v>-0.59999999999999432</v>
      </c>
      <c r="O648" s="217">
        <f t="shared" si="317"/>
        <v>-0.59999999999999432</v>
      </c>
      <c r="P648" s="322">
        <f t="shared" si="317"/>
        <v>-0.59999999999999432</v>
      </c>
      <c r="Q648" s="216">
        <f t="shared" si="317"/>
        <v>-0.59999999999999432</v>
      </c>
      <c r="R648" s="217">
        <f t="shared" si="317"/>
        <v>-0.59999999999999432</v>
      </c>
      <c r="S648" s="217">
        <f t="shared" si="317"/>
        <v>-0.59999999999999432</v>
      </c>
      <c r="T648" s="217">
        <f t="shared" si="317"/>
        <v>-0.59999999999999432</v>
      </c>
      <c r="U648" s="217">
        <f t="shared" si="317"/>
        <v>-0.59999999999999432</v>
      </c>
      <c r="V648" s="217">
        <f t="shared" si="317"/>
        <v>-0.59999999999999432</v>
      </c>
      <c r="W648" s="322">
        <f t="shared" si="317"/>
        <v>-0.59999999999999432</v>
      </c>
      <c r="X648" s="333"/>
      <c r="Y648" s="200" t="s">
        <v>26</v>
      </c>
      <c r="Z648" s="200">
        <f>Z647-Z619</f>
        <v>158.81</v>
      </c>
    </row>
    <row r="651" spans="1:27" ht="13.5" thickBot="1" x14ac:dyDescent="0.25"/>
    <row r="652" spans="1:27" ht="13.5" thickBot="1" x14ac:dyDescent="0.25">
      <c r="A652" s="230" t="s">
        <v>260</v>
      </c>
      <c r="B652" s="230"/>
      <c r="C652" s="934" t="s">
        <v>53</v>
      </c>
      <c r="D652" s="935"/>
      <c r="E652" s="935"/>
      <c r="F652" s="935"/>
      <c r="G652" s="935"/>
      <c r="H652" s="935"/>
      <c r="I652" s="936"/>
      <c r="J652" s="934" t="s">
        <v>114</v>
      </c>
      <c r="K652" s="935"/>
      <c r="L652" s="935"/>
      <c r="M652" s="935"/>
      <c r="N652" s="935"/>
      <c r="O652" s="935"/>
      <c r="P652" s="936"/>
      <c r="Q652" s="934" t="s">
        <v>63</v>
      </c>
      <c r="R652" s="935"/>
      <c r="S652" s="935"/>
      <c r="T652" s="935"/>
      <c r="U652" s="935"/>
      <c r="V652" s="935"/>
      <c r="W652" s="936"/>
      <c r="X652" s="932" t="s">
        <v>55</v>
      </c>
      <c r="Y652" s="200">
        <v>781</v>
      </c>
    </row>
    <row r="653" spans="1:27" x14ac:dyDescent="0.2">
      <c r="A653" s="231" t="s">
        <v>54</v>
      </c>
      <c r="B653" s="830"/>
      <c r="C653" s="356">
        <v>1</v>
      </c>
      <c r="D653" s="357">
        <v>2</v>
      </c>
      <c r="E653" s="357">
        <v>3</v>
      </c>
      <c r="F653" s="357">
        <v>4</v>
      </c>
      <c r="G653" s="357">
        <v>5</v>
      </c>
      <c r="H653" s="357">
        <v>6</v>
      </c>
      <c r="I653" s="362">
        <v>7</v>
      </c>
      <c r="J653" s="356">
        <v>1</v>
      </c>
      <c r="K653" s="357">
        <v>2</v>
      </c>
      <c r="L653" s="357">
        <v>3</v>
      </c>
      <c r="M653" s="357">
        <v>4</v>
      </c>
      <c r="N653" s="357">
        <v>5</v>
      </c>
      <c r="O653" s="357">
        <v>6</v>
      </c>
      <c r="P653" s="362">
        <v>7</v>
      </c>
      <c r="Q653" s="356">
        <v>1</v>
      </c>
      <c r="R653" s="357">
        <v>2</v>
      </c>
      <c r="S653" s="357">
        <v>3</v>
      </c>
      <c r="T653" s="357">
        <v>4</v>
      </c>
      <c r="U653" s="357">
        <v>5</v>
      </c>
      <c r="V653" s="357">
        <v>6</v>
      </c>
      <c r="W653" s="362">
        <v>7</v>
      </c>
      <c r="X653" s="933"/>
    </row>
    <row r="654" spans="1:27" x14ac:dyDescent="0.2">
      <c r="A654" s="236" t="s">
        <v>3</v>
      </c>
      <c r="B654" s="827"/>
      <c r="C654" s="717">
        <v>4122</v>
      </c>
      <c r="D654" s="717">
        <v>4122</v>
      </c>
      <c r="E654" s="717">
        <v>4122</v>
      </c>
      <c r="F654" s="717">
        <v>4122</v>
      </c>
      <c r="G654" s="717">
        <v>4122</v>
      </c>
      <c r="H654" s="717">
        <v>4122</v>
      </c>
      <c r="I654" s="716">
        <v>4122</v>
      </c>
      <c r="J654" s="734">
        <v>4122</v>
      </c>
      <c r="K654" s="717">
        <v>4122</v>
      </c>
      <c r="L654" s="717">
        <v>4122</v>
      </c>
      <c r="M654" s="717">
        <v>4122</v>
      </c>
      <c r="N654" s="717">
        <v>4122</v>
      </c>
      <c r="O654" s="717">
        <v>4122</v>
      </c>
      <c r="P654" s="716">
        <v>4122</v>
      </c>
      <c r="Q654" s="734">
        <v>4122</v>
      </c>
      <c r="R654" s="717">
        <v>4122</v>
      </c>
      <c r="S654" s="717">
        <v>4122</v>
      </c>
      <c r="T654" s="717">
        <v>4122</v>
      </c>
      <c r="U654" s="717">
        <v>4122</v>
      </c>
      <c r="V654" s="717">
        <v>4122</v>
      </c>
      <c r="W654" s="716">
        <v>4122</v>
      </c>
      <c r="X654" s="729">
        <v>4122</v>
      </c>
      <c r="Y654" s="210"/>
      <c r="Z654" s="313"/>
      <c r="AA654" s="313"/>
    </row>
    <row r="655" spans="1:27" x14ac:dyDescent="0.2">
      <c r="A655" s="241" t="s">
        <v>6</v>
      </c>
      <c r="B655" s="832"/>
      <c r="C655" s="300">
        <v>4666</v>
      </c>
      <c r="D655" s="301">
        <v>4811</v>
      </c>
      <c r="E655" s="301">
        <v>5102</v>
      </c>
      <c r="F655" s="301">
        <v>4812</v>
      </c>
      <c r="G655" s="301">
        <v>4720</v>
      </c>
      <c r="H655" s="301">
        <v>4797</v>
      </c>
      <c r="I655" s="394">
        <v>4737</v>
      </c>
      <c r="J655" s="300">
        <v>4666</v>
      </c>
      <c r="K655" s="301">
        <v>5023</v>
      </c>
      <c r="L655" s="301">
        <v>4946</v>
      </c>
      <c r="M655" s="301">
        <v>4283</v>
      </c>
      <c r="N655" s="301">
        <v>4913</v>
      </c>
      <c r="O655" s="301">
        <v>4713</v>
      </c>
      <c r="P655" s="394">
        <v>4846</v>
      </c>
      <c r="Q655" s="300">
        <v>4698</v>
      </c>
      <c r="R655" s="301">
        <v>4997</v>
      </c>
      <c r="S655" s="301">
        <v>4941</v>
      </c>
      <c r="T655" s="301">
        <v>4794</v>
      </c>
      <c r="U655" s="301">
        <v>4933</v>
      </c>
      <c r="V655" s="301">
        <v>4957</v>
      </c>
      <c r="W655" s="394">
        <v>4805</v>
      </c>
      <c r="X655" s="317">
        <v>4837</v>
      </c>
      <c r="Y655" s="228"/>
    </row>
    <row r="656" spans="1:27" x14ac:dyDescent="0.2">
      <c r="A656" s="231" t="s">
        <v>7</v>
      </c>
      <c r="B656" s="829"/>
      <c r="C656" s="302">
        <v>72.099999999999994</v>
      </c>
      <c r="D656" s="303">
        <v>72.099999999999994</v>
      </c>
      <c r="E656" s="304">
        <v>74.400000000000006</v>
      </c>
      <c r="F656" s="304">
        <v>68.8</v>
      </c>
      <c r="G656" s="304">
        <v>62.8</v>
      </c>
      <c r="H656" s="304">
        <v>72.099999999999994</v>
      </c>
      <c r="I656" s="395">
        <v>69.8</v>
      </c>
      <c r="J656" s="548">
        <v>73.8</v>
      </c>
      <c r="K656" s="304">
        <v>69</v>
      </c>
      <c r="L656" s="304">
        <v>76.2</v>
      </c>
      <c r="M656" s="304">
        <v>53.8</v>
      </c>
      <c r="N656" s="304">
        <v>61.9</v>
      </c>
      <c r="O656" s="304">
        <v>71.400000000000006</v>
      </c>
      <c r="P656" s="395">
        <v>71.400000000000006</v>
      </c>
      <c r="Q656" s="548">
        <v>67.400000000000006</v>
      </c>
      <c r="R656" s="304">
        <v>69.8</v>
      </c>
      <c r="S656" s="304">
        <v>65.099999999999994</v>
      </c>
      <c r="T656" s="304">
        <v>53.3</v>
      </c>
      <c r="U656" s="304">
        <v>65.099999999999994</v>
      </c>
      <c r="V656" s="304">
        <v>76.7</v>
      </c>
      <c r="W656" s="395">
        <v>74.400000000000006</v>
      </c>
      <c r="X656" s="248">
        <v>67.2</v>
      </c>
      <c r="Y656" s="210"/>
      <c r="Z656" s="210"/>
      <c r="AA656" s="210"/>
    </row>
    <row r="657" spans="1:27" ht="13.5" thickBot="1" x14ac:dyDescent="0.25">
      <c r="A657" s="256" t="s">
        <v>8</v>
      </c>
      <c r="B657" s="833"/>
      <c r="C657" s="679">
        <v>9.5000000000000001E-2</v>
      </c>
      <c r="D657" s="680">
        <v>9.4E-2</v>
      </c>
      <c r="E657" s="706">
        <v>8.5000000000000006E-2</v>
      </c>
      <c r="F657" s="706">
        <v>9.6000000000000002E-2</v>
      </c>
      <c r="G657" s="706">
        <v>0.104</v>
      </c>
      <c r="H657" s="706">
        <v>9.2999999999999999E-2</v>
      </c>
      <c r="I657" s="707">
        <v>9.7000000000000003E-2</v>
      </c>
      <c r="J657" s="714">
        <v>9.1999999999999998E-2</v>
      </c>
      <c r="K657" s="706">
        <v>9.1999999999999998E-2</v>
      </c>
      <c r="L657" s="706">
        <v>8.7999999999999995E-2</v>
      </c>
      <c r="M657" s="706">
        <v>9.6000000000000002E-2</v>
      </c>
      <c r="N657" s="706">
        <v>0.10199999999999999</v>
      </c>
      <c r="O657" s="706">
        <v>0.104</v>
      </c>
      <c r="P657" s="707">
        <v>9.4E-2</v>
      </c>
      <c r="Q657" s="714">
        <v>0.10100000000000001</v>
      </c>
      <c r="R657" s="706">
        <v>8.4000000000000005E-2</v>
      </c>
      <c r="S657" s="706">
        <v>0.09</v>
      </c>
      <c r="T657" s="706">
        <v>0.114</v>
      </c>
      <c r="U657" s="706">
        <v>9.2999999999999999E-2</v>
      </c>
      <c r="V657" s="706">
        <v>9.0999999999999998E-2</v>
      </c>
      <c r="W657" s="707">
        <v>0.09</v>
      </c>
      <c r="X657" s="739">
        <v>9.8000000000000004E-2</v>
      </c>
      <c r="Y657" s="228"/>
    </row>
    <row r="658" spans="1:27" x14ac:dyDescent="0.2">
      <c r="A658" s="483" t="s">
        <v>1</v>
      </c>
      <c r="B658" s="834"/>
      <c r="C658" s="690">
        <f t="shared" ref="C658:F658" si="318">C655/C654*100-100</f>
        <v>13.197476952935475</v>
      </c>
      <c r="D658" s="691">
        <f t="shared" si="318"/>
        <v>16.715186802523036</v>
      </c>
      <c r="E658" s="691">
        <f t="shared" si="318"/>
        <v>23.774866569626397</v>
      </c>
      <c r="F658" s="691">
        <f t="shared" si="318"/>
        <v>16.739446870451232</v>
      </c>
      <c r="G658" s="691">
        <f>G655/G654*100-100</f>
        <v>14.507520621057736</v>
      </c>
      <c r="H658" s="691">
        <f t="shared" ref="H658:O658" si="319">H655/H654*100-100</f>
        <v>16.375545851528386</v>
      </c>
      <c r="I658" s="692">
        <f t="shared" si="319"/>
        <v>14.919941775836975</v>
      </c>
      <c r="J658" s="690">
        <f t="shared" si="319"/>
        <v>13.197476952935475</v>
      </c>
      <c r="K658" s="691">
        <f t="shared" si="319"/>
        <v>21.858321203299383</v>
      </c>
      <c r="L658" s="691">
        <f t="shared" si="319"/>
        <v>19.990295972828733</v>
      </c>
      <c r="M658" s="691">
        <f t="shared" si="319"/>
        <v>3.9058709364386175</v>
      </c>
      <c r="N658" s="691">
        <f t="shared" si="319"/>
        <v>19.189713731198438</v>
      </c>
      <c r="O658" s="691">
        <f t="shared" si="319"/>
        <v>14.337700145560419</v>
      </c>
      <c r="P658" s="692">
        <f>P655/P654*100-100</f>
        <v>17.564289180009695</v>
      </c>
      <c r="Q658" s="690">
        <f t="shared" ref="Q658:X658" si="320">Q655/Q654*100-100</f>
        <v>13.973799126637559</v>
      </c>
      <c r="R658" s="691">
        <f t="shared" si="320"/>
        <v>21.227559437166434</v>
      </c>
      <c r="S658" s="691">
        <f t="shared" si="320"/>
        <v>19.86899563318778</v>
      </c>
      <c r="T658" s="691">
        <f t="shared" si="320"/>
        <v>16.302765647743826</v>
      </c>
      <c r="U658" s="691">
        <f t="shared" si="320"/>
        <v>19.674915089762251</v>
      </c>
      <c r="V658" s="691">
        <f t="shared" si="320"/>
        <v>20.257156720038822</v>
      </c>
      <c r="W658" s="692">
        <f t="shared" si="320"/>
        <v>16.5696263949539</v>
      </c>
      <c r="X658" s="480">
        <f t="shared" si="320"/>
        <v>17.345948568655984</v>
      </c>
      <c r="Y658" s="547"/>
      <c r="Z658" s="210"/>
      <c r="AA658" s="210"/>
    </row>
    <row r="659" spans="1:27" ht="13.5" thickBot="1" x14ac:dyDescent="0.25">
      <c r="A659" s="484" t="s">
        <v>27</v>
      </c>
      <c r="B659" s="484"/>
      <c r="C659" s="220">
        <f>C655-C627</f>
        <v>42</v>
      </c>
      <c r="D659" s="221">
        <f t="shared" ref="D659:X659" si="321">D655-D627</f>
        <v>59</v>
      </c>
      <c r="E659" s="221">
        <f t="shared" si="321"/>
        <v>43</v>
      </c>
      <c r="F659" s="221">
        <f t="shared" si="321"/>
        <v>275</v>
      </c>
      <c r="G659" s="221">
        <f t="shared" si="321"/>
        <v>-153</v>
      </c>
      <c r="H659" s="221">
        <f t="shared" si="321"/>
        <v>106</v>
      </c>
      <c r="I659" s="226">
        <f t="shared" si="321"/>
        <v>10</v>
      </c>
      <c r="J659" s="220">
        <f t="shared" si="321"/>
        <v>-107</v>
      </c>
      <c r="K659" s="221">
        <f t="shared" si="321"/>
        <v>120</v>
      </c>
      <c r="L659" s="221">
        <f t="shared" si="321"/>
        <v>-76</v>
      </c>
      <c r="M659" s="221">
        <f t="shared" si="321"/>
        <v>275</v>
      </c>
      <c r="N659" s="221">
        <f t="shared" si="321"/>
        <v>177</v>
      </c>
      <c r="O659" s="221">
        <f t="shared" si="321"/>
        <v>74</v>
      </c>
      <c r="P659" s="226">
        <f t="shared" si="321"/>
        <v>130</v>
      </c>
      <c r="Q659" s="220">
        <f t="shared" si="321"/>
        <v>-266</v>
      </c>
      <c r="R659" s="221">
        <f t="shared" si="321"/>
        <v>68</v>
      </c>
      <c r="S659" s="221">
        <f t="shared" si="321"/>
        <v>0</v>
      </c>
      <c r="T659" s="221">
        <f t="shared" si="321"/>
        <v>12</v>
      </c>
      <c r="U659" s="221">
        <f t="shared" si="321"/>
        <v>125</v>
      </c>
      <c r="V659" s="221">
        <f t="shared" si="321"/>
        <v>154</v>
      </c>
      <c r="W659" s="226">
        <f t="shared" si="321"/>
        <v>144</v>
      </c>
      <c r="X659" s="370">
        <f t="shared" si="321"/>
        <v>45</v>
      </c>
      <c r="Y659" s="210"/>
    </row>
    <row r="660" spans="1:27" x14ac:dyDescent="0.2">
      <c r="A660" s="267" t="s">
        <v>51</v>
      </c>
      <c r="B660" s="835"/>
      <c r="C660" s="719">
        <v>589</v>
      </c>
      <c r="D660" s="720">
        <v>593</v>
      </c>
      <c r="E660" s="720">
        <v>594</v>
      </c>
      <c r="F660" s="720">
        <v>125</v>
      </c>
      <c r="G660" s="720">
        <v>587</v>
      </c>
      <c r="H660" s="720">
        <v>589</v>
      </c>
      <c r="I660" s="721">
        <v>587</v>
      </c>
      <c r="J660" s="722">
        <v>578</v>
      </c>
      <c r="K660" s="720">
        <v>580</v>
      </c>
      <c r="L660" s="720">
        <v>590</v>
      </c>
      <c r="M660" s="720">
        <v>146</v>
      </c>
      <c r="N660" s="720">
        <v>595</v>
      </c>
      <c r="O660" s="720">
        <v>580</v>
      </c>
      <c r="P660" s="723">
        <v>583</v>
      </c>
      <c r="Q660" s="719">
        <v>594</v>
      </c>
      <c r="R660" s="720">
        <v>598</v>
      </c>
      <c r="S660" s="720">
        <v>602</v>
      </c>
      <c r="T660" s="720">
        <v>72</v>
      </c>
      <c r="U660" s="720">
        <v>608</v>
      </c>
      <c r="V660" s="720">
        <v>598</v>
      </c>
      <c r="W660" s="721">
        <v>602</v>
      </c>
      <c r="X660" s="371">
        <f>SUM(C660:W660)</f>
        <v>10990</v>
      </c>
      <c r="Y660" s="200" t="s">
        <v>56</v>
      </c>
      <c r="Z660" s="265">
        <f>X632-X660</f>
        <v>98</v>
      </c>
      <c r="AA660" s="266">
        <f>Z660/X660</f>
        <v>8.9171974522292991E-3</v>
      </c>
    </row>
    <row r="661" spans="1:27" x14ac:dyDescent="0.2">
      <c r="A661" s="267" t="s">
        <v>28</v>
      </c>
      <c r="B661" s="835"/>
      <c r="C661" s="218">
        <v>157.40000000000006</v>
      </c>
      <c r="D661" s="269">
        <v>157.40000000000006</v>
      </c>
      <c r="E661" s="269">
        <v>157.40000000000006</v>
      </c>
      <c r="F661" s="269">
        <v>157.40000000000006</v>
      </c>
      <c r="G661" s="269">
        <v>157.40000000000006</v>
      </c>
      <c r="H661" s="269">
        <v>157.40000000000006</v>
      </c>
      <c r="I661" s="219">
        <v>157.40000000000006</v>
      </c>
      <c r="J661" s="218">
        <v>157.40000000000006</v>
      </c>
      <c r="K661" s="269">
        <v>157.40000000000006</v>
      </c>
      <c r="L661" s="269">
        <v>157.40000000000006</v>
      </c>
      <c r="M661" s="269">
        <v>157.40000000000006</v>
      </c>
      <c r="N661" s="269">
        <v>157.40000000000006</v>
      </c>
      <c r="O661" s="269">
        <v>157.40000000000006</v>
      </c>
      <c r="P661" s="219">
        <v>157.40000000000006</v>
      </c>
      <c r="Q661" s="218">
        <v>157.40000000000006</v>
      </c>
      <c r="R661" s="269">
        <v>157.40000000000006</v>
      </c>
      <c r="S661" s="269">
        <v>157.40000000000006</v>
      </c>
      <c r="T661" s="269">
        <v>157.40000000000006</v>
      </c>
      <c r="U661" s="269">
        <v>157.40000000000006</v>
      </c>
      <c r="V661" s="269">
        <v>157.40000000000006</v>
      </c>
      <c r="W661" s="219">
        <v>157.40000000000006</v>
      </c>
      <c r="X661" s="331"/>
      <c r="Y661" s="200" t="s">
        <v>57</v>
      </c>
      <c r="Z661" s="200">
        <v>158.43</v>
      </c>
    </row>
    <row r="662" spans="1:27" ht="13.5" thickBot="1" x14ac:dyDescent="0.25">
      <c r="A662" s="268" t="s">
        <v>26</v>
      </c>
      <c r="B662" s="836"/>
      <c r="C662" s="216">
        <f>(C661-C647)</f>
        <v>-1.7999999999999829</v>
      </c>
      <c r="D662" s="217">
        <f t="shared" ref="D662:W662" si="322">(D661-D647)</f>
        <v>-1.7999999999999829</v>
      </c>
      <c r="E662" s="217">
        <f t="shared" si="322"/>
        <v>-1.7999999999999829</v>
      </c>
      <c r="F662" s="217">
        <f t="shared" si="322"/>
        <v>-1.7999999999999829</v>
      </c>
      <c r="G662" s="217">
        <f t="shared" si="322"/>
        <v>-1.7999999999999829</v>
      </c>
      <c r="H662" s="217">
        <f t="shared" si="322"/>
        <v>-1.7999999999999829</v>
      </c>
      <c r="I662" s="322">
        <f t="shared" si="322"/>
        <v>-1.7999999999999829</v>
      </c>
      <c r="J662" s="216">
        <f t="shared" si="322"/>
        <v>-1.7999999999999829</v>
      </c>
      <c r="K662" s="217">
        <f t="shared" si="322"/>
        <v>-1.7999999999999829</v>
      </c>
      <c r="L662" s="217">
        <f t="shared" si="322"/>
        <v>-1.7999999999999829</v>
      </c>
      <c r="M662" s="217">
        <f t="shared" si="322"/>
        <v>-1.7999999999999829</v>
      </c>
      <c r="N662" s="217">
        <f t="shared" si="322"/>
        <v>-1.7999999999999829</v>
      </c>
      <c r="O662" s="217">
        <f t="shared" si="322"/>
        <v>-1.7999999999999829</v>
      </c>
      <c r="P662" s="322">
        <f t="shared" si="322"/>
        <v>-1.7999999999999829</v>
      </c>
      <c r="Q662" s="216">
        <f t="shared" si="322"/>
        <v>-1.7999999999999829</v>
      </c>
      <c r="R662" s="217">
        <f t="shared" si="322"/>
        <v>-1.7999999999999829</v>
      </c>
      <c r="S662" s="217">
        <f t="shared" si="322"/>
        <v>-1.7999999999999829</v>
      </c>
      <c r="T662" s="217">
        <f t="shared" si="322"/>
        <v>-1.7999999999999829</v>
      </c>
      <c r="U662" s="217">
        <f t="shared" si="322"/>
        <v>-1.7999999999999829</v>
      </c>
      <c r="V662" s="217">
        <f t="shared" si="322"/>
        <v>-1.7999999999999829</v>
      </c>
      <c r="W662" s="322">
        <f t="shared" si="322"/>
        <v>-1.7999999999999829</v>
      </c>
      <c r="X662" s="333"/>
      <c r="Y662" s="200" t="s">
        <v>26</v>
      </c>
      <c r="Z662" s="200">
        <f>Z661-Z633</f>
        <v>-1.2299999999999898</v>
      </c>
    </row>
    <row r="665" spans="1:27" ht="13.5" thickBot="1" x14ac:dyDescent="0.25"/>
    <row r="666" spans="1:27" ht="13.5" thickBot="1" x14ac:dyDescent="0.25">
      <c r="A666" s="230" t="s">
        <v>261</v>
      </c>
      <c r="B666" s="230"/>
      <c r="C666" s="934" t="s">
        <v>53</v>
      </c>
      <c r="D666" s="935"/>
      <c r="E666" s="935"/>
      <c r="F666" s="935"/>
      <c r="G666" s="935"/>
      <c r="H666" s="935"/>
      <c r="I666" s="936"/>
      <c r="J666" s="934" t="s">
        <v>114</v>
      </c>
      <c r="K666" s="935"/>
      <c r="L666" s="935"/>
      <c r="M666" s="935"/>
      <c r="N666" s="935"/>
      <c r="O666" s="935"/>
      <c r="P666" s="936"/>
      <c r="Q666" s="934" t="s">
        <v>63</v>
      </c>
      <c r="R666" s="935"/>
      <c r="S666" s="935"/>
      <c r="T666" s="935"/>
      <c r="U666" s="935"/>
      <c r="V666" s="935"/>
      <c r="W666" s="936"/>
      <c r="X666" s="932" t="s">
        <v>55</v>
      </c>
    </row>
    <row r="667" spans="1:27" x14ac:dyDescent="0.2">
      <c r="A667" s="231" t="s">
        <v>54</v>
      </c>
      <c r="B667" s="830"/>
      <c r="C667" s="356">
        <v>1</v>
      </c>
      <c r="D667" s="357">
        <v>2</v>
      </c>
      <c r="E667" s="357">
        <v>3</v>
      </c>
      <c r="F667" s="357">
        <v>4</v>
      </c>
      <c r="G667" s="357">
        <v>5</v>
      </c>
      <c r="H667" s="357">
        <v>6</v>
      </c>
      <c r="I667" s="362">
        <v>7</v>
      </c>
      <c r="J667" s="356">
        <v>1</v>
      </c>
      <c r="K667" s="357">
        <v>2</v>
      </c>
      <c r="L667" s="357">
        <v>3</v>
      </c>
      <c r="M667" s="357">
        <v>4</v>
      </c>
      <c r="N667" s="357">
        <v>5</v>
      </c>
      <c r="O667" s="357">
        <v>6</v>
      </c>
      <c r="P667" s="362">
        <v>7</v>
      </c>
      <c r="Q667" s="356">
        <v>1</v>
      </c>
      <c r="R667" s="357">
        <v>2</v>
      </c>
      <c r="S667" s="357">
        <v>3</v>
      </c>
      <c r="T667" s="357">
        <v>4</v>
      </c>
      <c r="U667" s="357">
        <v>5</v>
      </c>
      <c r="V667" s="357">
        <v>6</v>
      </c>
      <c r="W667" s="362">
        <v>7</v>
      </c>
      <c r="X667" s="933"/>
    </row>
    <row r="668" spans="1:27" x14ac:dyDescent="0.2">
      <c r="A668" s="236" t="s">
        <v>3</v>
      </c>
      <c r="B668" s="827"/>
      <c r="C668" s="717"/>
      <c r="D668" s="717"/>
      <c r="E668" s="717"/>
      <c r="F668" s="717"/>
      <c r="G668" s="717"/>
      <c r="H668" s="717"/>
      <c r="I668" s="716"/>
      <c r="J668" s="734"/>
      <c r="K668" s="717"/>
      <c r="L668" s="717"/>
      <c r="M668" s="717"/>
      <c r="N668" s="717"/>
      <c r="O668" s="717"/>
      <c r="P668" s="716"/>
      <c r="Q668" s="734"/>
      <c r="R668" s="717"/>
      <c r="S668" s="717"/>
      <c r="T668" s="717"/>
      <c r="U668" s="717"/>
      <c r="V668" s="717"/>
      <c r="W668" s="716"/>
      <c r="X668" s="729"/>
      <c r="Y668" s="210"/>
      <c r="Z668" s="313"/>
      <c r="AA668" s="313"/>
    </row>
    <row r="669" spans="1:27" x14ac:dyDescent="0.2">
      <c r="A669" s="241" t="s">
        <v>6</v>
      </c>
      <c r="B669" s="832"/>
      <c r="C669" s="300"/>
      <c r="D669" s="301"/>
      <c r="E669" s="301"/>
      <c r="F669" s="301"/>
      <c r="G669" s="301"/>
      <c r="H669" s="301"/>
      <c r="I669" s="394"/>
      <c r="J669" s="300"/>
      <c r="K669" s="301"/>
      <c r="L669" s="301"/>
      <c r="M669" s="301"/>
      <c r="N669" s="301"/>
      <c r="O669" s="301"/>
      <c r="P669" s="394"/>
      <c r="Q669" s="300"/>
      <c r="R669" s="301"/>
      <c r="S669" s="301"/>
      <c r="T669" s="301"/>
      <c r="U669" s="301"/>
      <c r="V669" s="301"/>
      <c r="W669" s="394"/>
      <c r="X669" s="317"/>
      <c r="Y669" s="228"/>
    </row>
    <row r="670" spans="1:27" x14ac:dyDescent="0.2">
      <c r="A670" s="231" t="s">
        <v>7</v>
      </c>
      <c r="B670" s="829"/>
      <c r="C670" s="302"/>
      <c r="D670" s="303"/>
      <c r="E670" s="304"/>
      <c r="F670" s="304"/>
      <c r="G670" s="304"/>
      <c r="H670" s="304"/>
      <c r="I670" s="395"/>
      <c r="J670" s="548"/>
      <c r="K670" s="304"/>
      <c r="L670" s="304"/>
      <c r="M670" s="304"/>
      <c r="N670" s="304"/>
      <c r="O670" s="304"/>
      <c r="P670" s="395"/>
      <c r="Q670" s="548"/>
      <c r="R670" s="304"/>
      <c r="S670" s="304"/>
      <c r="T670" s="304"/>
      <c r="U670" s="304"/>
      <c r="V670" s="304"/>
      <c r="W670" s="395"/>
      <c r="X670" s="248"/>
      <c r="Y670" s="210"/>
      <c r="Z670" s="210"/>
      <c r="AA670" s="210"/>
    </row>
    <row r="671" spans="1:27" ht="13.5" thickBot="1" x14ac:dyDescent="0.25">
      <c r="A671" s="256" t="s">
        <v>8</v>
      </c>
      <c r="B671" s="833"/>
      <c r="C671" s="679"/>
      <c r="D671" s="680"/>
      <c r="E671" s="706"/>
      <c r="F671" s="706"/>
      <c r="G671" s="706"/>
      <c r="H671" s="706"/>
      <c r="I671" s="707"/>
      <c r="J671" s="714"/>
      <c r="K671" s="706"/>
      <c r="L671" s="706"/>
      <c r="M671" s="706"/>
      <c r="N671" s="706"/>
      <c r="O671" s="706"/>
      <c r="P671" s="707"/>
      <c r="Q671" s="714"/>
      <c r="R671" s="706"/>
      <c r="S671" s="706"/>
      <c r="T671" s="706"/>
      <c r="U671" s="706"/>
      <c r="V671" s="706"/>
      <c r="W671" s="707"/>
      <c r="X671" s="739"/>
      <c r="Y671" s="228"/>
    </row>
    <row r="672" spans="1:27" x14ac:dyDescent="0.2">
      <c r="A672" s="483" t="s">
        <v>1</v>
      </c>
      <c r="B672" s="834"/>
      <c r="C672" s="690" t="e">
        <f t="shared" ref="C672:F672" si="323">C669/C668*100-100</f>
        <v>#DIV/0!</v>
      </c>
      <c r="D672" s="691" t="e">
        <f t="shared" si="323"/>
        <v>#DIV/0!</v>
      </c>
      <c r="E672" s="691" t="e">
        <f t="shared" si="323"/>
        <v>#DIV/0!</v>
      </c>
      <c r="F672" s="691" t="e">
        <f t="shared" si="323"/>
        <v>#DIV/0!</v>
      </c>
      <c r="G672" s="691" t="e">
        <f>G669/G668*100-100</f>
        <v>#DIV/0!</v>
      </c>
      <c r="H672" s="691" t="e">
        <f t="shared" ref="H672:O672" si="324">H669/H668*100-100</f>
        <v>#DIV/0!</v>
      </c>
      <c r="I672" s="692" t="e">
        <f t="shared" si="324"/>
        <v>#DIV/0!</v>
      </c>
      <c r="J672" s="690" t="e">
        <f t="shared" si="324"/>
        <v>#DIV/0!</v>
      </c>
      <c r="K672" s="691" t="e">
        <f t="shared" si="324"/>
        <v>#DIV/0!</v>
      </c>
      <c r="L672" s="691" t="e">
        <f t="shared" si="324"/>
        <v>#DIV/0!</v>
      </c>
      <c r="M672" s="691" t="e">
        <f t="shared" si="324"/>
        <v>#DIV/0!</v>
      </c>
      <c r="N672" s="691" t="e">
        <f t="shared" si="324"/>
        <v>#DIV/0!</v>
      </c>
      <c r="O672" s="691" t="e">
        <f t="shared" si="324"/>
        <v>#DIV/0!</v>
      </c>
      <c r="P672" s="692" t="e">
        <f>P669/P668*100-100</f>
        <v>#DIV/0!</v>
      </c>
      <c r="Q672" s="690" t="e">
        <f t="shared" ref="Q672:X672" si="325">Q669/Q668*100-100</f>
        <v>#DIV/0!</v>
      </c>
      <c r="R672" s="691" t="e">
        <f t="shared" si="325"/>
        <v>#DIV/0!</v>
      </c>
      <c r="S672" s="691" t="e">
        <f t="shared" si="325"/>
        <v>#DIV/0!</v>
      </c>
      <c r="T672" s="691" t="e">
        <f t="shared" si="325"/>
        <v>#DIV/0!</v>
      </c>
      <c r="U672" s="691" t="e">
        <f t="shared" si="325"/>
        <v>#DIV/0!</v>
      </c>
      <c r="V672" s="691" t="e">
        <f t="shared" si="325"/>
        <v>#DIV/0!</v>
      </c>
      <c r="W672" s="692" t="e">
        <f t="shared" si="325"/>
        <v>#DIV/0!</v>
      </c>
      <c r="X672" s="480" t="e">
        <f t="shared" si="325"/>
        <v>#DIV/0!</v>
      </c>
      <c r="Y672" s="547"/>
      <c r="Z672" s="210"/>
      <c r="AA672" s="210"/>
    </row>
    <row r="673" spans="1:27" ht="13.5" thickBot="1" x14ac:dyDescent="0.25">
      <c r="A673" s="484" t="s">
        <v>27</v>
      </c>
      <c r="B673" s="484"/>
      <c r="C673" s="220">
        <f>C669-C641</f>
        <v>0</v>
      </c>
      <c r="D673" s="221">
        <f t="shared" ref="D673:X673" si="326">D669-D641</f>
        <v>0</v>
      </c>
      <c r="E673" s="221">
        <f t="shared" si="326"/>
        <v>0</v>
      </c>
      <c r="F673" s="221">
        <f t="shared" si="326"/>
        <v>0</v>
      </c>
      <c r="G673" s="221">
        <f t="shared" si="326"/>
        <v>0</v>
      </c>
      <c r="H673" s="221">
        <f t="shared" si="326"/>
        <v>0</v>
      </c>
      <c r="I673" s="226">
        <f t="shared" si="326"/>
        <v>0</v>
      </c>
      <c r="J673" s="220">
        <f t="shared" si="326"/>
        <v>0</v>
      </c>
      <c r="K673" s="221">
        <f t="shared" si="326"/>
        <v>0</v>
      </c>
      <c r="L673" s="221">
        <f t="shared" si="326"/>
        <v>0</v>
      </c>
      <c r="M673" s="221">
        <f t="shared" si="326"/>
        <v>0</v>
      </c>
      <c r="N673" s="221">
        <f t="shared" si="326"/>
        <v>0</v>
      </c>
      <c r="O673" s="221">
        <f t="shared" si="326"/>
        <v>0</v>
      </c>
      <c r="P673" s="226">
        <f t="shared" si="326"/>
        <v>0</v>
      </c>
      <c r="Q673" s="220">
        <f t="shared" si="326"/>
        <v>0</v>
      </c>
      <c r="R673" s="221">
        <f t="shared" si="326"/>
        <v>0</v>
      </c>
      <c r="S673" s="221">
        <f t="shared" si="326"/>
        <v>0</v>
      </c>
      <c r="T673" s="221">
        <f t="shared" si="326"/>
        <v>0</v>
      </c>
      <c r="U673" s="221">
        <f t="shared" si="326"/>
        <v>0</v>
      </c>
      <c r="V673" s="221">
        <f t="shared" si="326"/>
        <v>0</v>
      </c>
      <c r="W673" s="226">
        <f t="shared" si="326"/>
        <v>0</v>
      </c>
      <c r="X673" s="370">
        <f t="shared" si="326"/>
        <v>0</v>
      </c>
      <c r="Y673" s="210"/>
    </row>
    <row r="674" spans="1:27" x14ac:dyDescent="0.2">
      <c r="A674" s="267" t="s">
        <v>51</v>
      </c>
      <c r="B674" s="835"/>
      <c r="C674" s="719">
        <v>589</v>
      </c>
      <c r="D674" s="720">
        <v>593</v>
      </c>
      <c r="E674" s="720">
        <v>592</v>
      </c>
      <c r="F674" s="720">
        <v>118</v>
      </c>
      <c r="G674" s="720">
        <v>587</v>
      </c>
      <c r="H674" s="720">
        <v>588</v>
      </c>
      <c r="I674" s="721">
        <v>586</v>
      </c>
      <c r="J674" s="722">
        <v>575</v>
      </c>
      <c r="K674" s="720">
        <v>575</v>
      </c>
      <c r="L674" s="720">
        <v>588</v>
      </c>
      <c r="M674" s="720">
        <v>142</v>
      </c>
      <c r="N674" s="720">
        <v>592</v>
      </c>
      <c r="O674" s="720">
        <v>579</v>
      </c>
      <c r="P674" s="723">
        <v>575</v>
      </c>
      <c r="Q674" s="719">
        <v>583</v>
      </c>
      <c r="R674" s="720">
        <v>587</v>
      </c>
      <c r="S674" s="720">
        <v>597</v>
      </c>
      <c r="T674" s="720">
        <v>103</v>
      </c>
      <c r="U674" s="720">
        <v>600</v>
      </c>
      <c r="V674" s="720">
        <v>592</v>
      </c>
      <c r="W674" s="721">
        <v>592</v>
      </c>
      <c r="X674" s="371">
        <f>SUM(C674:W674)</f>
        <v>10933</v>
      </c>
      <c r="Y674" s="200" t="s">
        <v>56</v>
      </c>
      <c r="Z674" s="265">
        <f>X660-X674</f>
        <v>57</v>
      </c>
      <c r="AA674" s="266">
        <f>Z674/X674</f>
        <v>5.213573584560505E-3</v>
      </c>
    </row>
    <row r="675" spans="1:27" x14ac:dyDescent="0.2">
      <c r="A675" s="267" t="s">
        <v>28</v>
      </c>
      <c r="B675" s="835"/>
      <c r="C675" s="218">
        <v>156.80000000000007</v>
      </c>
      <c r="D675" s="269">
        <v>156.80000000000007</v>
      </c>
      <c r="E675" s="269">
        <v>156.80000000000007</v>
      </c>
      <c r="F675" s="269">
        <v>156.80000000000007</v>
      </c>
      <c r="G675" s="269">
        <v>156.80000000000007</v>
      </c>
      <c r="H675" s="269">
        <v>156.80000000000007</v>
      </c>
      <c r="I675" s="219">
        <v>156.80000000000007</v>
      </c>
      <c r="J675" s="218">
        <v>156.80000000000007</v>
      </c>
      <c r="K675" s="269">
        <v>156.80000000000007</v>
      </c>
      <c r="L675" s="269">
        <v>156.80000000000007</v>
      </c>
      <c r="M675" s="269">
        <v>156.80000000000007</v>
      </c>
      <c r="N675" s="269">
        <v>156.80000000000007</v>
      </c>
      <c r="O675" s="269">
        <v>156.80000000000007</v>
      </c>
      <c r="P675" s="219">
        <v>156.80000000000007</v>
      </c>
      <c r="Q675" s="218">
        <v>156.80000000000007</v>
      </c>
      <c r="R675" s="269">
        <v>156.80000000000007</v>
      </c>
      <c r="S675" s="269">
        <v>156.80000000000007</v>
      </c>
      <c r="T675" s="269">
        <v>156.80000000000007</v>
      </c>
      <c r="U675" s="269">
        <v>156.80000000000007</v>
      </c>
      <c r="V675" s="269">
        <v>156.80000000000007</v>
      </c>
      <c r="W675" s="219">
        <v>156.80000000000007</v>
      </c>
      <c r="X675" s="331">
        <v>157.39618699399321</v>
      </c>
      <c r="Y675" s="200" t="s">
        <v>57</v>
      </c>
      <c r="Z675" s="200">
        <v>157.5</v>
      </c>
    </row>
    <row r="676" spans="1:27" ht="13.5" thickBot="1" x14ac:dyDescent="0.25">
      <c r="A676" s="268" t="s">
        <v>26</v>
      </c>
      <c r="B676" s="836"/>
      <c r="C676" s="216">
        <f>(C675-C661)</f>
        <v>-0.59999999999999432</v>
      </c>
      <c r="D676" s="217">
        <f t="shared" ref="D676:W676" si="327">(D675-D661)</f>
        <v>-0.59999999999999432</v>
      </c>
      <c r="E676" s="217">
        <f t="shared" si="327"/>
        <v>-0.59999999999999432</v>
      </c>
      <c r="F676" s="217">
        <f t="shared" si="327"/>
        <v>-0.59999999999999432</v>
      </c>
      <c r="G676" s="217">
        <f t="shared" si="327"/>
        <v>-0.59999999999999432</v>
      </c>
      <c r="H676" s="217">
        <f t="shared" si="327"/>
        <v>-0.59999999999999432</v>
      </c>
      <c r="I676" s="322">
        <f t="shared" si="327"/>
        <v>-0.59999999999999432</v>
      </c>
      <c r="J676" s="216">
        <f t="shared" si="327"/>
        <v>-0.59999999999999432</v>
      </c>
      <c r="K676" s="217">
        <f t="shared" si="327"/>
        <v>-0.59999999999999432</v>
      </c>
      <c r="L676" s="217">
        <f t="shared" si="327"/>
        <v>-0.59999999999999432</v>
      </c>
      <c r="M676" s="217">
        <f t="shared" si="327"/>
        <v>-0.59999999999999432</v>
      </c>
      <c r="N676" s="217">
        <f t="shared" si="327"/>
        <v>-0.59999999999999432</v>
      </c>
      <c r="O676" s="217">
        <f t="shared" si="327"/>
        <v>-0.59999999999999432</v>
      </c>
      <c r="P676" s="322">
        <f t="shared" si="327"/>
        <v>-0.59999999999999432</v>
      </c>
      <c r="Q676" s="216">
        <f t="shared" si="327"/>
        <v>-0.59999999999999432</v>
      </c>
      <c r="R676" s="217">
        <f t="shared" si="327"/>
        <v>-0.59999999999999432</v>
      </c>
      <c r="S676" s="217">
        <f t="shared" si="327"/>
        <v>-0.59999999999999432</v>
      </c>
      <c r="T676" s="217">
        <f t="shared" si="327"/>
        <v>-0.59999999999999432</v>
      </c>
      <c r="U676" s="217">
        <f t="shared" si="327"/>
        <v>-0.59999999999999432</v>
      </c>
      <c r="V676" s="217">
        <f t="shared" si="327"/>
        <v>-0.59999999999999432</v>
      </c>
      <c r="W676" s="322">
        <f t="shared" si="327"/>
        <v>-0.59999999999999432</v>
      </c>
      <c r="X676" s="333"/>
      <c r="Y676" s="200" t="s">
        <v>26</v>
      </c>
      <c r="Z676" s="200">
        <f>Z675-Z647</f>
        <v>-1.3100000000000023</v>
      </c>
    </row>
    <row r="679" spans="1:27" ht="13.5" thickBot="1" x14ac:dyDescent="0.25"/>
    <row r="680" spans="1:27" ht="13.5" thickBot="1" x14ac:dyDescent="0.25">
      <c r="A680" s="230" t="s">
        <v>262</v>
      </c>
      <c r="B680" s="230"/>
      <c r="C680" s="921" t="s">
        <v>53</v>
      </c>
      <c r="D680" s="919"/>
      <c r="E680" s="919"/>
      <c r="F680" s="919"/>
      <c r="G680" s="919"/>
      <c r="H680" s="919"/>
      <c r="I680" s="920"/>
      <c r="J680" s="921" t="s">
        <v>114</v>
      </c>
      <c r="K680" s="919"/>
      <c r="L680" s="919"/>
      <c r="M680" s="919"/>
      <c r="N680" s="919"/>
      <c r="O680" s="919"/>
      <c r="P680" s="920"/>
      <c r="Q680" s="921" t="s">
        <v>63</v>
      </c>
      <c r="R680" s="919"/>
      <c r="S680" s="919"/>
      <c r="T680" s="919"/>
      <c r="U680" s="919"/>
      <c r="V680" s="919"/>
      <c r="W680" s="920"/>
      <c r="X680" s="742" t="s">
        <v>55</v>
      </c>
    </row>
    <row r="681" spans="1:27" x14ac:dyDescent="0.2">
      <c r="A681" s="231" t="s">
        <v>54</v>
      </c>
      <c r="B681" s="830"/>
      <c r="C681" s="356">
        <v>1</v>
      </c>
      <c r="D681" s="357">
        <v>2</v>
      </c>
      <c r="E681" s="357">
        <v>3</v>
      </c>
      <c r="F681" s="357">
        <v>4</v>
      </c>
      <c r="G681" s="357">
        <v>5</v>
      </c>
      <c r="H681" s="357">
        <v>6</v>
      </c>
      <c r="I681" s="362">
        <v>7</v>
      </c>
      <c r="J681" s="356">
        <v>1</v>
      </c>
      <c r="K681" s="357">
        <v>2</v>
      </c>
      <c r="L681" s="357">
        <v>3</v>
      </c>
      <c r="M681" s="357">
        <v>4</v>
      </c>
      <c r="N681" s="357">
        <v>5</v>
      </c>
      <c r="O681" s="357">
        <v>6</v>
      </c>
      <c r="P681" s="362">
        <v>7</v>
      </c>
      <c r="Q681" s="356">
        <v>1</v>
      </c>
      <c r="R681" s="357">
        <v>2</v>
      </c>
      <c r="S681" s="357">
        <v>3</v>
      </c>
      <c r="T681" s="357">
        <v>4</v>
      </c>
      <c r="U681" s="357">
        <v>5</v>
      </c>
      <c r="V681" s="357">
        <v>6</v>
      </c>
      <c r="W681" s="362">
        <v>7</v>
      </c>
      <c r="X681" s="745"/>
    </row>
    <row r="682" spans="1:27" x14ac:dyDescent="0.2">
      <c r="A682" s="236" t="s">
        <v>3</v>
      </c>
      <c r="B682" s="827"/>
      <c r="C682" s="717">
        <v>4158</v>
      </c>
      <c r="D682" s="717">
        <v>4158</v>
      </c>
      <c r="E682" s="717">
        <v>4158</v>
      </c>
      <c r="F682" s="717">
        <v>4158</v>
      </c>
      <c r="G682" s="717">
        <v>4158</v>
      </c>
      <c r="H682" s="717">
        <v>4158</v>
      </c>
      <c r="I682" s="716">
        <v>4158</v>
      </c>
      <c r="J682" s="734">
        <v>4158</v>
      </c>
      <c r="K682" s="717">
        <v>4158</v>
      </c>
      <c r="L682" s="717">
        <v>4158</v>
      </c>
      <c r="M682" s="717">
        <v>4158</v>
      </c>
      <c r="N682" s="717">
        <v>4158</v>
      </c>
      <c r="O682" s="717">
        <v>4158</v>
      </c>
      <c r="P682" s="716">
        <v>4158</v>
      </c>
      <c r="Q682" s="734">
        <v>4158</v>
      </c>
      <c r="R682" s="717">
        <v>4158</v>
      </c>
      <c r="S682" s="717">
        <v>4158</v>
      </c>
      <c r="T682" s="717">
        <v>4158</v>
      </c>
      <c r="U682" s="717">
        <v>4158</v>
      </c>
      <c r="V682" s="717">
        <v>4158</v>
      </c>
      <c r="W682" s="716">
        <v>4158</v>
      </c>
      <c r="X682" s="729">
        <v>4158</v>
      </c>
      <c r="Y682" s="210"/>
      <c r="Z682" s="313"/>
      <c r="AA682" s="313"/>
    </row>
    <row r="683" spans="1:27" x14ac:dyDescent="0.2">
      <c r="A683" s="241" t="s">
        <v>6</v>
      </c>
      <c r="B683" s="832"/>
      <c r="C683" s="300">
        <v>4585</v>
      </c>
      <c r="D683" s="301">
        <v>4868</v>
      </c>
      <c r="E683" s="301">
        <v>4983</v>
      </c>
      <c r="F683" s="301">
        <v>4922</v>
      </c>
      <c r="G683" s="301">
        <v>4821</v>
      </c>
      <c r="H683" s="301">
        <v>4764</v>
      </c>
      <c r="I683" s="394">
        <v>4796</v>
      </c>
      <c r="J683" s="300">
        <v>4871</v>
      </c>
      <c r="K683" s="301">
        <v>4968</v>
      </c>
      <c r="L683" s="301">
        <v>4979</v>
      </c>
      <c r="M683" s="301">
        <v>4405</v>
      </c>
      <c r="N683" s="301">
        <v>4904</v>
      </c>
      <c r="O683" s="301">
        <v>4645</v>
      </c>
      <c r="P683" s="394">
        <v>4959</v>
      </c>
      <c r="Q683" s="300">
        <v>4709</v>
      </c>
      <c r="R683" s="301">
        <v>4944</v>
      </c>
      <c r="S683" s="301">
        <v>5019</v>
      </c>
      <c r="T683" s="301">
        <v>4484</v>
      </c>
      <c r="U683" s="301">
        <v>4991</v>
      </c>
      <c r="V683" s="301">
        <v>5056</v>
      </c>
      <c r="W683" s="394">
        <v>4950</v>
      </c>
      <c r="X683" s="317">
        <v>4864</v>
      </c>
      <c r="Y683" s="228"/>
    </row>
    <row r="684" spans="1:27" x14ac:dyDescent="0.2">
      <c r="A684" s="231" t="s">
        <v>7</v>
      </c>
      <c r="B684" s="829"/>
      <c r="C684" s="302">
        <v>73.8</v>
      </c>
      <c r="D684" s="303">
        <v>66.7</v>
      </c>
      <c r="E684" s="304">
        <v>71.400000000000006</v>
      </c>
      <c r="F684" s="304">
        <v>75</v>
      </c>
      <c r="G684" s="304">
        <v>64.3</v>
      </c>
      <c r="H684" s="304">
        <v>47.6</v>
      </c>
      <c r="I684" s="395">
        <v>61.9</v>
      </c>
      <c r="J684" s="548">
        <v>73.2</v>
      </c>
      <c r="K684" s="304">
        <v>71.400000000000006</v>
      </c>
      <c r="L684" s="304">
        <v>65.099999999999994</v>
      </c>
      <c r="M684" s="304">
        <v>83.3</v>
      </c>
      <c r="N684" s="304">
        <v>71.400000000000006</v>
      </c>
      <c r="O684" s="304">
        <v>69</v>
      </c>
      <c r="P684" s="395">
        <v>64.3</v>
      </c>
      <c r="Q684" s="548">
        <v>78.599999999999994</v>
      </c>
      <c r="R684" s="304">
        <v>81.099999999999994</v>
      </c>
      <c r="S684" s="304">
        <v>78.599999999999994</v>
      </c>
      <c r="T684" s="304">
        <v>68.8</v>
      </c>
      <c r="U684" s="304">
        <v>85.7</v>
      </c>
      <c r="V684" s="304">
        <v>88.1</v>
      </c>
      <c r="W684" s="395">
        <v>85.7</v>
      </c>
      <c r="X684" s="248">
        <v>68.7</v>
      </c>
      <c r="Y684" s="210"/>
      <c r="Z684" s="210"/>
      <c r="AA684" s="210"/>
    </row>
    <row r="685" spans="1:27" ht="13.5" thickBot="1" x14ac:dyDescent="0.25">
      <c r="A685" s="256" t="s">
        <v>8</v>
      </c>
      <c r="B685" s="833"/>
      <c r="C685" s="679">
        <v>0.106</v>
      </c>
      <c r="D685" s="680">
        <v>0.10100000000000001</v>
      </c>
      <c r="E685" s="706">
        <v>0.11</v>
      </c>
      <c r="F685" s="706">
        <v>0.11700000000000001</v>
      </c>
      <c r="G685" s="706">
        <v>0.126</v>
      </c>
      <c r="H685" s="706">
        <v>0.14299999999999999</v>
      </c>
      <c r="I685" s="707">
        <v>0.108</v>
      </c>
      <c r="J685" s="714">
        <v>0.105</v>
      </c>
      <c r="K685" s="706">
        <v>9.8000000000000004E-2</v>
      </c>
      <c r="L685" s="706">
        <v>0.105</v>
      </c>
      <c r="M685" s="706">
        <v>7.1999999999999995E-2</v>
      </c>
      <c r="N685" s="706">
        <v>0.10100000000000001</v>
      </c>
      <c r="O685" s="706">
        <v>0.109</v>
      </c>
      <c r="P685" s="707">
        <v>9.8000000000000004E-2</v>
      </c>
      <c r="Q685" s="714">
        <v>7.8E-2</v>
      </c>
      <c r="R685" s="706">
        <v>7.6999999999999999E-2</v>
      </c>
      <c r="S685" s="706">
        <v>9.9000000000000005E-2</v>
      </c>
      <c r="T685" s="706">
        <v>0.1</v>
      </c>
      <c r="U685" s="706">
        <v>6.3E-2</v>
      </c>
      <c r="V685" s="706">
        <v>6.9000000000000006E-2</v>
      </c>
      <c r="W685" s="707">
        <v>7.0999999999999994E-2</v>
      </c>
      <c r="X685" s="739">
        <v>0.10299999999999999</v>
      </c>
      <c r="Y685" s="228"/>
    </row>
    <row r="686" spans="1:27" x14ac:dyDescent="0.2">
      <c r="A686" s="483" t="s">
        <v>1</v>
      </c>
      <c r="B686" s="834"/>
      <c r="C686" s="690">
        <f t="shared" ref="C686:F686" si="328">C683/C682*100-100</f>
        <v>10.269360269360277</v>
      </c>
      <c r="D686" s="691">
        <f t="shared" si="328"/>
        <v>17.07551707551707</v>
      </c>
      <c r="E686" s="691">
        <f t="shared" si="328"/>
        <v>19.841269841269835</v>
      </c>
      <c r="F686" s="691">
        <f t="shared" si="328"/>
        <v>18.374218374218373</v>
      </c>
      <c r="G686" s="691">
        <f>G683/G682*100-100</f>
        <v>15.945165945165954</v>
      </c>
      <c r="H686" s="691">
        <f t="shared" ref="H686:O686" si="329">H683/H682*100-100</f>
        <v>14.57431457431457</v>
      </c>
      <c r="I686" s="692">
        <f t="shared" si="329"/>
        <v>15.343915343915342</v>
      </c>
      <c r="J686" s="690">
        <f t="shared" si="329"/>
        <v>17.14766714766715</v>
      </c>
      <c r="K686" s="691">
        <f t="shared" si="329"/>
        <v>19.480519480519476</v>
      </c>
      <c r="L686" s="691">
        <f t="shared" si="329"/>
        <v>19.745069745069756</v>
      </c>
      <c r="M686" s="691">
        <f t="shared" si="329"/>
        <v>5.9403559403559285</v>
      </c>
      <c r="N686" s="691">
        <f t="shared" si="329"/>
        <v>17.941317941317948</v>
      </c>
      <c r="O686" s="691">
        <f t="shared" si="329"/>
        <v>11.712361712361712</v>
      </c>
      <c r="P686" s="692">
        <f>P683/P682*100-100</f>
        <v>19.264069264069278</v>
      </c>
      <c r="Q686" s="690">
        <f t="shared" ref="Q686:X686" si="330">Q683/Q682*100-100</f>
        <v>13.251563251563255</v>
      </c>
      <c r="R686" s="691">
        <f t="shared" si="330"/>
        <v>18.903318903318905</v>
      </c>
      <c r="S686" s="691">
        <f t="shared" si="330"/>
        <v>20.707070707070699</v>
      </c>
      <c r="T686" s="691">
        <f t="shared" si="330"/>
        <v>7.8403078403078439</v>
      </c>
      <c r="U686" s="691">
        <f t="shared" si="330"/>
        <v>20.03367003367002</v>
      </c>
      <c r="V686" s="691">
        <f t="shared" si="330"/>
        <v>21.59692159692159</v>
      </c>
      <c r="W686" s="692">
        <f t="shared" si="330"/>
        <v>19.047619047619051</v>
      </c>
      <c r="X686" s="480">
        <f t="shared" si="330"/>
        <v>16.979316979316977</v>
      </c>
      <c r="Y686" s="547"/>
      <c r="Z686" s="210"/>
      <c r="AA686" s="210"/>
    </row>
    <row r="687" spans="1:27" ht="13.5" thickBot="1" x14ac:dyDescent="0.25">
      <c r="A687" s="484" t="s">
        <v>27</v>
      </c>
      <c r="B687" s="484"/>
      <c r="C687" s="220">
        <f>C683-C655</f>
        <v>-81</v>
      </c>
      <c r="D687" s="221">
        <f t="shared" ref="D687:W687" si="331">D683-D655</f>
        <v>57</v>
      </c>
      <c r="E687" s="221">
        <f t="shared" si="331"/>
        <v>-119</v>
      </c>
      <c r="F687" s="221">
        <f t="shared" si="331"/>
        <v>110</v>
      </c>
      <c r="G687" s="221">
        <f t="shared" si="331"/>
        <v>101</v>
      </c>
      <c r="H687" s="221">
        <f t="shared" si="331"/>
        <v>-33</v>
      </c>
      <c r="I687" s="226">
        <f t="shared" si="331"/>
        <v>59</v>
      </c>
      <c r="J687" s="220">
        <f t="shared" si="331"/>
        <v>205</v>
      </c>
      <c r="K687" s="221">
        <f t="shared" si="331"/>
        <v>-55</v>
      </c>
      <c r="L687" s="221">
        <f t="shared" si="331"/>
        <v>33</v>
      </c>
      <c r="M687" s="221">
        <f t="shared" si="331"/>
        <v>122</v>
      </c>
      <c r="N687" s="221">
        <f t="shared" si="331"/>
        <v>-9</v>
      </c>
      <c r="O687" s="221">
        <f t="shared" si="331"/>
        <v>-68</v>
      </c>
      <c r="P687" s="226">
        <f t="shared" si="331"/>
        <v>113</v>
      </c>
      <c r="Q687" s="220">
        <f t="shared" si="331"/>
        <v>11</v>
      </c>
      <c r="R687" s="221">
        <f t="shared" si="331"/>
        <v>-53</v>
      </c>
      <c r="S687" s="221">
        <f t="shared" si="331"/>
        <v>78</v>
      </c>
      <c r="T687" s="221">
        <f t="shared" si="331"/>
        <v>-310</v>
      </c>
      <c r="U687" s="221">
        <f t="shared" si="331"/>
        <v>58</v>
      </c>
      <c r="V687" s="221">
        <f t="shared" si="331"/>
        <v>99</v>
      </c>
      <c r="W687" s="226">
        <f t="shared" si="331"/>
        <v>145</v>
      </c>
      <c r="X687" s="370">
        <f>X683-X655</f>
        <v>27</v>
      </c>
      <c r="Y687" s="210"/>
    </row>
    <row r="688" spans="1:27" x14ac:dyDescent="0.2">
      <c r="A688" s="267" t="s">
        <v>51</v>
      </c>
      <c r="B688" s="835"/>
      <c r="C688" s="719">
        <v>588</v>
      </c>
      <c r="D688" s="720">
        <v>593</v>
      </c>
      <c r="E688" s="720">
        <v>590</v>
      </c>
      <c r="F688" s="720">
        <v>105</v>
      </c>
      <c r="G688" s="720">
        <v>585</v>
      </c>
      <c r="H688" s="720">
        <v>588</v>
      </c>
      <c r="I688" s="721">
        <v>585</v>
      </c>
      <c r="J688" s="722">
        <v>572</v>
      </c>
      <c r="K688" s="720">
        <v>569</v>
      </c>
      <c r="L688" s="720">
        <v>585</v>
      </c>
      <c r="M688" s="720">
        <v>140</v>
      </c>
      <c r="N688" s="720">
        <v>590</v>
      </c>
      <c r="O688" s="720">
        <v>577</v>
      </c>
      <c r="P688" s="723">
        <v>573</v>
      </c>
      <c r="Q688" s="719">
        <v>582</v>
      </c>
      <c r="R688" s="720">
        <v>586</v>
      </c>
      <c r="S688" s="720">
        <v>595</v>
      </c>
      <c r="T688" s="720">
        <v>97</v>
      </c>
      <c r="U688" s="720">
        <v>597</v>
      </c>
      <c r="V688" s="720">
        <v>591</v>
      </c>
      <c r="W688" s="721">
        <v>591</v>
      </c>
      <c r="X688" s="371">
        <f>SUM(C688:W688)</f>
        <v>10879</v>
      </c>
      <c r="Y688" s="200" t="s">
        <v>56</v>
      </c>
      <c r="Z688" s="265">
        <f>X674-X688</f>
        <v>54</v>
      </c>
      <c r="AA688" s="266">
        <f>Z688/X688</f>
        <v>4.9636915157643168E-3</v>
      </c>
    </row>
    <row r="689" spans="1:27" x14ac:dyDescent="0.2">
      <c r="A689" s="267" t="s">
        <v>28</v>
      </c>
      <c r="B689" s="835"/>
      <c r="C689" s="218"/>
      <c r="D689" s="269"/>
      <c r="E689" s="269"/>
      <c r="F689" s="269"/>
      <c r="G689" s="269"/>
      <c r="H689" s="269"/>
      <c r="I689" s="219"/>
      <c r="J689" s="218"/>
      <c r="K689" s="269"/>
      <c r="L689" s="269"/>
      <c r="M689" s="269"/>
      <c r="N689" s="269"/>
      <c r="O689" s="269"/>
      <c r="P689" s="219"/>
      <c r="Q689" s="218"/>
      <c r="R689" s="269"/>
      <c r="S689" s="269"/>
      <c r="T689" s="269"/>
      <c r="U689" s="269"/>
      <c r="V689" s="269"/>
      <c r="W689" s="219"/>
      <c r="X689" s="331"/>
      <c r="Y689" s="200" t="s">
        <v>57</v>
      </c>
      <c r="Z689" s="200">
        <v>156.83000000000001</v>
      </c>
    </row>
    <row r="690" spans="1:27" ht="13.5" thickBot="1" x14ac:dyDescent="0.25">
      <c r="A690" s="268" t="s">
        <v>26</v>
      </c>
      <c r="B690" s="836"/>
      <c r="C690" s="216">
        <f t="shared" ref="C690:W690" si="332">(C689-C674)</f>
        <v>-589</v>
      </c>
      <c r="D690" s="217">
        <f t="shared" si="332"/>
        <v>-593</v>
      </c>
      <c r="E690" s="217">
        <f t="shared" si="332"/>
        <v>-592</v>
      </c>
      <c r="F690" s="217">
        <f t="shared" si="332"/>
        <v>-118</v>
      </c>
      <c r="G690" s="217">
        <f t="shared" si="332"/>
        <v>-587</v>
      </c>
      <c r="H690" s="217">
        <f t="shared" si="332"/>
        <v>-588</v>
      </c>
      <c r="I690" s="322">
        <f t="shared" si="332"/>
        <v>-586</v>
      </c>
      <c r="J690" s="216">
        <f t="shared" si="332"/>
        <v>-575</v>
      </c>
      <c r="K690" s="217">
        <f t="shared" si="332"/>
        <v>-575</v>
      </c>
      <c r="L690" s="217">
        <f t="shared" si="332"/>
        <v>-588</v>
      </c>
      <c r="M690" s="217">
        <f t="shared" si="332"/>
        <v>-142</v>
      </c>
      <c r="N690" s="217">
        <f t="shared" si="332"/>
        <v>-592</v>
      </c>
      <c r="O690" s="217">
        <f t="shared" si="332"/>
        <v>-579</v>
      </c>
      <c r="P690" s="322">
        <f t="shared" si="332"/>
        <v>-575</v>
      </c>
      <c r="Q690" s="216">
        <f t="shared" si="332"/>
        <v>-583</v>
      </c>
      <c r="R690" s="217">
        <f t="shared" si="332"/>
        <v>-587</v>
      </c>
      <c r="S690" s="217">
        <f t="shared" si="332"/>
        <v>-597</v>
      </c>
      <c r="T690" s="217">
        <f t="shared" si="332"/>
        <v>-103</v>
      </c>
      <c r="U690" s="217">
        <f t="shared" si="332"/>
        <v>-600</v>
      </c>
      <c r="V690" s="217">
        <f t="shared" si="332"/>
        <v>-592</v>
      </c>
      <c r="W690" s="322">
        <f t="shared" si="332"/>
        <v>-592</v>
      </c>
      <c r="X690" s="333"/>
      <c r="Y690" s="200" t="s">
        <v>26</v>
      </c>
      <c r="Z690" s="200">
        <f>Z689-Z675</f>
        <v>-0.66999999999998749</v>
      </c>
    </row>
    <row r="693" spans="1:27" ht="13.5" thickBot="1" x14ac:dyDescent="0.25"/>
    <row r="694" spans="1:27" ht="13.5" thickBot="1" x14ac:dyDescent="0.25">
      <c r="A694" s="230" t="s">
        <v>263</v>
      </c>
      <c r="B694" s="230"/>
      <c r="C694" s="921" t="s">
        <v>53</v>
      </c>
      <c r="D694" s="919"/>
      <c r="E694" s="919"/>
      <c r="F694" s="919"/>
      <c r="G694" s="919"/>
      <c r="H694" s="919"/>
      <c r="I694" s="920"/>
      <c r="J694" s="921" t="s">
        <v>114</v>
      </c>
      <c r="K694" s="919"/>
      <c r="L694" s="919"/>
      <c r="M694" s="919"/>
      <c r="N694" s="919"/>
      <c r="O694" s="919"/>
      <c r="P694" s="920"/>
      <c r="Q694" s="921" t="s">
        <v>63</v>
      </c>
      <c r="R694" s="919"/>
      <c r="S694" s="919"/>
      <c r="T694" s="919"/>
      <c r="U694" s="919"/>
      <c r="V694" s="919"/>
      <c r="W694" s="920"/>
      <c r="X694" s="742" t="s">
        <v>55</v>
      </c>
    </row>
    <row r="695" spans="1:27" x14ac:dyDescent="0.2">
      <c r="A695" s="231" t="s">
        <v>54</v>
      </c>
      <c r="B695" s="830"/>
      <c r="C695" s="356">
        <v>1</v>
      </c>
      <c r="D695" s="357">
        <v>2</v>
      </c>
      <c r="E695" s="357">
        <v>3</v>
      </c>
      <c r="F695" s="357">
        <v>4</v>
      </c>
      <c r="G695" s="357">
        <v>5</v>
      </c>
      <c r="H695" s="357">
        <v>6</v>
      </c>
      <c r="I695" s="362">
        <v>7</v>
      </c>
      <c r="J695" s="356">
        <v>1</v>
      </c>
      <c r="K695" s="357">
        <v>2</v>
      </c>
      <c r="L695" s="357">
        <v>3</v>
      </c>
      <c r="M695" s="357">
        <v>4</v>
      </c>
      <c r="N695" s="357">
        <v>5</v>
      </c>
      <c r="O695" s="357">
        <v>6</v>
      </c>
      <c r="P695" s="362">
        <v>7</v>
      </c>
      <c r="Q695" s="356">
        <v>1</v>
      </c>
      <c r="R695" s="357">
        <v>2</v>
      </c>
      <c r="S695" s="357">
        <v>3</v>
      </c>
      <c r="T695" s="357">
        <v>4</v>
      </c>
      <c r="U695" s="357">
        <v>5</v>
      </c>
      <c r="V695" s="357">
        <v>6</v>
      </c>
      <c r="W695" s="362">
        <v>7</v>
      </c>
      <c r="X695" s="745"/>
    </row>
    <row r="696" spans="1:27" x14ac:dyDescent="0.2">
      <c r="A696" s="236" t="s">
        <v>3</v>
      </c>
      <c r="B696" s="827"/>
      <c r="C696" s="717">
        <v>4176</v>
      </c>
      <c r="D696" s="717">
        <v>4176</v>
      </c>
      <c r="E696" s="717">
        <v>4176</v>
      </c>
      <c r="F696" s="717">
        <v>4176</v>
      </c>
      <c r="G696" s="717">
        <v>4176</v>
      </c>
      <c r="H696" s="717">
        <v>4176</v>
      </c>
      <c r="I696" s="716">
        <v>4176</v>
      </c>
      <c r="J696" s="734">
        <v>4176</v>
      </c>
      <c r="K696" s="717">
        <v>4176</v>
      </c>
      <c r="L696" s="717">
        <v>4176</v>
      </c>
      <c r="M696" s="717">
        <v>4176</v>
      </c>
      <c r="N696" s="717">
        <v>4176</v>
      </c>
      <c r="O696" s="717">
        <v>4176</v>
      </c>
      <c r="P696" s="716">
        <v>4176</v>
      </c>
      <c r="Q696" s="734">
        <v>4176</v>
      </c>
      <c r="R696" s="717">
        <v>4176</v>
      </c>
      <c r="S696" s="717">
        <v>4176</v>
      </c>
      <c r="T696" s="717">
        <v>4176</v>
      </c>
      <c r="U696" s="717">
        <v>4176</v>
      </c>
      <c r="V696" s="717">
        <v>4176</v>
      </c>
      <c r="W696" s="716">
        <v>4176</v>
      </c>
      <c r="X696" s="729">
        <v>4176</v>
      </c>
      <c r="Y696" s="210"/>
      <c r="Z696" s="313"/>
      <c r="AA696" s="313"/>
    </row>
    <row r="697" spans="1:27" x14ac:dyDescent="0.2">
      <c r="A697" s="241" t="s">
        <v>6</v>
      </c>
      <c r="B697" s="832"/>
      <c r="C697" s="300"/>
      <c r="D697" s="301"/>
      <c r="E697" s="301"/>
      <c r="F697" s="301"/>
      <c r="G697" s="301"/>
      <c r="H697" s="301"/>
      <c r="I697" s="394"/>
      <c r="J697" s="300"/>
      <c r="K697" s="301"/>
      <c r="L697" s="301"/>
      <c r="M697" s="301"/>
      <c r="N697" s="301"/>
      <c r="O697" s="301"/>
      <c r="P697" s="394"/>
      <c r="Q697" s="300"/>
      <c r="R697" s="301"/>
      <c r="S697" s="301"/>
      <c r="T697" s="301"/>
      <c r="U697" s="301"/>
      <c r="V697" s="301"/>
      <c r="W697" s="394"/>
      <c r="X697" s="317"/>
      <c r="Y697" s="228"/>
    </row>
    <row r="698" spans="1:27" x14ac:dyDescent="0.2">
      <c r="A698" s="231" t="s">
        <v>7</v>
      </c>
      <c r="B698" s="829"/>
      <c r="C698" s="302"/>
      <c r="D698" s="303"/>
      <c r="E698" s="304"/>
      <c r="F698" s="304"/>
      <c r="G698" s="304"/>
      <c r="H698" s="304"/>
      <c r="I698" s="395"/>
      <c r="J698" s="548"/>
      <c r="K698" s="304"/>
      <c r="L698" s="304"/>
      <c r="M698" s="304"/>
      <c r="N698" s="304"/>
      <c r="O698" s="304"/>
      <c r="P698" s="395"/>
      <c r="Q698" s="548"/>
      <c r="R698" s="304"/>
      <c r="S698" s="304"/>
      <c r="T698" s="304"/>
      <c r="U698" s="304"/>
      <c r="V698" s="304"/>
      <c r="W698" s="395"/>
      <c r="X698" s="248"/>
      <c r="Y698" s="210"/>
      <c r="Z698" s="210"/>
      <c r="AA698" s="210"/>
    </row>
    <row r="699" spans="1:27" ht="13.5" thickBot="1" x14ac:dyDescent="0.25">
      <c r="A699" s="256" t="s">
        <v>8</v>
      </c>
      <c r="B699" s="833"/>
      <c r="C699" s="679"/>
      <c r="D699" s="680"/>
      <c r="E699" s="706"/>
      <c r="F699" s="706"/>
      <c r="G699" s="706"/>
      <c r="H699" s="706"/>
      <c r="I699" s="707"/>
      <c r="J699" s="714"/>
      <c r="K699" s="706"/>
      <c r="L699" s="706"/>
      <c r="M699" s="706"/>
      <c r="N699" s="706"/>
      <c r="O699" s="706"/>
      <c r="P699" s="707"/>
      <c r="Q699" s="714"/>
      <c r="R699" s="706"/>
      <c r="S699" s="706"/>
      <c r="T699" s="706"/>
      <c r="U699" s="706"/>
      <c r="V699" s="706"/>
      <c r="W699" s="707"/>
      <c r="X699" s="739"/>
      <c r="Y699" s="228"/>
    </row>
    <row r="700" spans="1:27" x14ac:dyDescent="0.2">
      <c r="A700" s="483" t="s">
        <v>1</v>
      </c>
      <c r="B700" s="834"/>
      <c r="C700" s="690">
        <f t="shared" ref="C700:F700" si="333">C697/C696*100-100</f>
        <v>-100</v>
      </c>
      <c r="D700" s="691">
        <f t="shared" si="333"/>
        <v>-100</v>
      </c>
      <c r="E700" s="691">
        <f t="shared" si="333"/>
        <v>-100</v>
      </c>
      <c r="F700" s="691">
        <f t="shared" si="333"/>
        <v>-100</v>
      </c>
      <c r="G700" s="691">
        <f>G697/G696*100-100</f>
        <v>-100</v>
      </c>
      <c r="H700" s="691">
        <f t="shared" ref="H700:O700" si="334">H697/H696*100-100</f>
        <v>-100</v>
      </c>
      <c r="I700" s="692">
        <f t="shared" si="334"/>
        <v>-100</v>
      </c>
      <c r="J700" s="690">
        <f t="shared" si="334"/>
        <v>-100</v>
      </c>
      <c r="K700" s="691">
        <f t="shared" si="334"/>
        <v>-100</v>
      </c>
      <c r="L700" s="691">
        <f t="shared" si="334"/>
        <v>-100</v>
      </c>
      <c r="M700" s="691">
        <f t="shared" si="334"/>
        <v>-100</v>
      </c>
      <c r="N700" s="691">
        <f t="shared" si="334"/>
        <v>-100</v>
      </c>
      <c r="O700" s="691">
        <f t="shared" si="334"/>
        <v>-100</v>
      </c>
      <c r="P700" s="692">
        <f>P697/P696*100-100</f>
        <v>-100</v>
      </c>
      <c r="Q700" s="690">
        <f t="shared" ref="Q700:X700" si="335">Q697/Q696*100-100</f>
        <v>-100</v>
      </c>
      <c r="R700" s="691">
        <f t="shared" si="335"/>
        <v>-100</v>
      </c>
      <c r="S700" s="691">
        <f t="shared" si="335"/>
        <v>-100</v>
      </c>
      <c r="T700" s="691">
        <f t="shared" si="335"/>
        <v>-100</v>
      </c>
      <c r="U700" s="691">
        <f t="shared" si="335"/>
        <v>-100</v>
      </c>
      <c r="V700" s="691">
        <f t="shared" si="335"/>
        <v>-100</v>
      </c>
      <c r="W700" s="692">
        <f t="shared" si="335"/>
        <v>-100</v>
      </c>
      <c r="X700" s="480">
        <f t="shared" si="335"/>
        <v>-100</v>
      </c>
      <c r="Y700" s="547"/>
      <c r="Z700" s="210"/>
      <c r="AA700" s="210"/>
    </row>
    <row r="701" spans="1:27" ht="13.5" thickBot="1" x14ac:dyDescent="0.25">
      <c r="A701" s="484" t="s">
        <v>27</v>
      </c>
      <c r="B701" s="484"/>
      <c r="C701" s="220">
        <f>C697-C669</f>
        <v>0</v>
      </c>
      <c r="D701" s="221">
        <f t="shared" ref="D701:W701" si="336">D697-D669</f>
        <v>0</v>
      </c>
      <c r="E701" s="221">
        <f t="shared" si="336"/>
        <v>0</v>
      </c>
      <c r="F701" s="221">
        <f t="shared" si="336"/>
        <v>0</v>
      </c>
      <c r="G701" s="221">
        <f t="shared" si="336"/>
        <v>0</v>
      </c>
      <c r="H701" s="221">
        <f t="shared" si="336"/>
        <v>0</v>
      </c>
      <c r="I701" s="226">
        <f t="shared" si="336"/>
        <v>0</v>
      </c>
      <c r="J701" s="220">
        <f t="shared" si="336"/>
        <v>0</v>
      </c>
      <c r="K701" s="221">
        <f t="shared" si="336"/>
        <v>0</v>
      </c>
      <c r="L701" s="221">
        <f t="shared" si="336"/>
        <v>0</v>
      </c>
      <c r="M701" s="221">
        <f t="shared" si="336"/>
        <v>0</v>
      </c>
      <c r="N701" s="221">
        <f t="shared" si="336"/>
        <v>0</v>
      </c>
      <c r="O701" s="221">
        <f t="shared" si="336"/>
        <v>0</v>
      </c>
      <c r="P701" s="226">
        <f t="shared" si="336"/>
        <v>0</v>
      </c>
      <c r="Q701" s="220">
        <f t="shared" si="336"/>
        <v>0</v>
      </c>
      <c r="R701" s="221">
        <f t="shared" si="336"/>
        <v>0</v>
      </c>
      <c r="S701" s="221">
        <f t="shared" si="336"/>
        <v>0</v>
      </c>
      <c r="T701" s="221">
        <f t="shared" si="336"/>
        <v>0</v>
      </c>
      <c r="U701" s="221">
        <f t="shared" si="336"/>
        <v>0</v>
      </c>
      <c r="V701" s="221">
        <f t="shared" si="336"/>
        <v>0</v>
      </c>
      <c r="W701" s="226">
        <f t="shared" si="336"/>
        <v>0</v>
      </c>
      <c r="X701" s="370">
        <f>X697-X669</f>
        <v>0</v>
      </c>
      <c r="Y701" s="210"/>
    </row>
    <row r="702" spans="1:27" x14ac:dyDescent="0.2">
      <c r="A702" s="267" t="s">
        <v>51</v>
      </c>
      <c r="B702" s="835"/>
      <c r="C702" s="719">
        <v>588</v>
      </c>
      <c r="D702" s="720">
        <v>590</v>
      </c>
      <c r="E702" s="720">
        <v>588</v>
      </c>
      <c r="F702" s="720">
        <v>99</v>
      </c>
      <c r="G702" s="720">
        <v>584</v>
      </c>
      <c r="H702" s="720">
        <v>586</v>
      </c>
      <c r="I702" s="721">
        <v>584</v>
      </c>
      <c r="J702" s="722">
        <v>567</v>
      </c>
      <c r="K702" s="720">
        <v>568</v>
      </c>
      <c r="L702" s="720">
        <v>581</v>
      </c>
      <c r="M702" s="720">
        <v>133</v>
      </c>
      <c r="N702" s="720">
        <v>587</v>
      </c>
      <c r="O702" s="720">
        <v>576</v>
      </c>
      <c r="P702" s="723">
        <v>570</v>
      </c>
      <c r="Q702" s="719">
        <v>579</v>
      </c>
      <c r="R702" s="720">
        <v>584</v>
      </c>
      <c r="S702" s="720">
        <v>592</v>
      </c>
      <c r="T702" s="720">
        <v>94</v>
      </c>
      <c r="U702" s="720">
        <v>595</v>
      </c>
      <c r="V702" s="720">
        <v>590</v>
      </c>
      <c r="W702" s="721">
        <v>590</v>
      </c>
      <c r="X702" s="371">
        <f>SUM(C702:W702)</f>
        <v>10825</v>
      </c>
      <c r="Y702" s="200" t="s">
        <v>56</v>
      </c>
      <c r="Z702" s="265">
        <f>X688-X702</f>
        <v>54</v>
      </c>
      <c r="AA702" s="266">
        <f>Z702/X702</f>
        <v>4.9884526558891451E-3</v>
      </c>
    </row>
    <row r="703" spans="1:27" x14ac:dyDescent="0.2">
      <c r="A703" s="267" t="s">
        <v>28</v>
      </c>
      <c r="B703" s="835"/>
      <c r="C703" s="218"/>
      <c r="D703" s="269"/>
      <c r="E703" s="269"/>
      <c r="F703" s="269"/>
      <c r="G703" s="269"/>
      <c r="H703" s="269"/>
      <c r="I703" s="219"/>
      <c r="J703" s="218"/>
      <c r="K703" s="269"/>
      <c r="L703" s="269"/>
      <c r="M703" s="269"/>
      <c r="N703" s="269"/>
      <c r="O703" s="269"/>
      <c r="P703" s="219"/>
      <c r="Q703" s="218"/>
      <c r="R703" s="269"/>
      <c r="S703" s="269"/>
      <c r="T703" s="269"/>
      <c r="U703" s="269"/>
      <c r="V703" s="269"/>
      <c r="W703" s="219"/>
      <c r="X703" s="331"/>
      <c r="Y703" s="200" t="s">
        <v>57</v>
      </c>
      <c r="Z703" s="200">
        <v>156.44</v>
      </c>
    </row>
    <row r="704" spans="1:27" ht="13.5" thickBot="1" x14ac:dyDescent="0.25">
      <c r="A704" s="268" t="s">
        <v>26</v>
      </c>
      <c r="B704" s="836"/>
      <c r="C704" s="216">
        <f t="shared" ref="C704:W704" si="337">(C703-C688)</f>
        <v>-588</v>
      </c>
      <c r="D704" s="217">
        <f t="shared" si="337"/>
        <v>-593</v>
      </c>
      <c r="E704" s="217">
        <f t="shared" si="337"/>
        <v>-590</v>
      </c>
      <c r="F704" s="217">
        <f t="shared" si="337"/>
        <v>-105</v>
      </c>
      <c r="G704" s="217">
        <f t="shared" si="337"/>
        <v>-585</v>
      </c>
      <c r="H704" s="217">
        <f t="shared" si="337"/>
        <v>-588</v>
      </c>
      <c r="I704" s="322">
        <f t="shared" si="337"/>
        <v>-585</v>
      </c>
      <c r="J704" s="216">
        <f t="shared" si="337"/>
        <v>-572</v>
      </c>
      <c r="K704" s="217">
        <f t="shared" si="337"/>
        <v>-569</v>
      </c>
      <c r="L704" s="217">
        <f t="shared" si="337"/>
        <v>-585</v>
      </c>
      <c r="M704" s="217">
        <f t="shared" si="337"/>
        <v>-140</v>
      </c>
      <c r="N704" s="217">
        <f t="shared" si="337"/>
        <v>-590</v>
      </c>
      <c r="O704" s="217">
        <f t="shared" si="337"/>
        <v>-577</v>
      </c>
      <c r="P704" s="322">
        <f t="shared" si="337"/>
        <v>-573</v>
      </c>
      <c r="Q704" s="216">
        <f t="shared" si="337"/>
        <v>-582</v>
      </c>
      <c r="R704" s="217">
        <f t="shared" si="337"/>
        <v>-586</v>
      </c>
      <c r="S704" s="217">
        <f t="shared" si="337"/>
        <v>-595</v>
      </c>
      <c r="T704" s="217">
        <f t="shared" si="337"/>
        <v>-97</v>
      </c>
      <c r="U704" s="217">
        <f t="shared" si="337"/>
        <v>-597</v>
      </c>
      <c r="V704" s="217">
        <f t="shared" si="337"/>
        <v>-591</v>
      </c>
      <c r="W704" s="322">
        <f t="shared" si="337"/>
        <v>-591</v>
      </c>
      <c r="X704" s="333"/>
      <c r="Y704" s="200" t="s">
        <v>26</v>
      </c>
      <c r="Z704" s="200">
        <f>Z703-Z689</f>
        <v>-0.39000000000001478</v>
      </c>
    </row>
    <row r="707" spans="1:27" ht="13.5" thickBot="1" x14ac:dyDescent="0.25"/>
    <row r="708" spans="1:27" ht="13.5" thickBot="1" x14ac:dyDescent="0.25">
      <c r="A708" s="230" t="s">
        <v>264</v>
      </c>
      <c r="B708" s="230"/>
      <c r="C708" s="921" t="s">
        <v>53</v>
      </c>
      <c r="D708" s="919"/>
      <c r="E708" s="919"/>
      <c r="F708" s="919"/>
      <c r="G708" s="919"/>
      <c r="H708" s="919"/>
      <c r="I708" s="920"/>
      <c r="J708" s="921" t="s">
        <v>114</v>
      </c>
      <c r="K708" s="919"/>
      <c r="L708" s="919"/>
      <c r="M708" s="919"/>
      <c r="N708" s="919"/>
      <c r="O708" s="919"/>
      <c r="P708" s="920"/>
      <c r="Q708" s="921" t="s">
        <v>63</v>
      </c>
      <c r="R708" s="919"/>
      <c r="S708" s="919"/>
      <c r="T708" s="919"/>
      <c r="U708" s="919"/>
      <c r="V708" s="919"/>
      <c r="W708" s="920"/>
      <c r="X708" s="742" t="s">
        <v>55</v>
      </c>
    </row>
    <row r="709" spans="1:27" x14ac:dyDescent="0.2">
      <c r="A709" s="231" t="s">
        <v>54</v>
      </c>
      <c r="B709" s="830"/>
      <c r="C709" s="356">
        <v>1</v>
      </c>
      <c r="D709" s="357">
        <v>2</v>
      </c>
      <c r="E709" s="357">
        <v>3</v>
      </c>
      <c r="F709" s="357">
        <v>4</v>
      </c>
      <c r="G709" s="357">
        <v>5</v>
      </c>
      <c r="H709" s="357">
        <v>6</v>
      </c>
      <c r="I709" s="362">
        <v>7</v>
      </c>
      <c r="J709" s="356">
        <v>1</v>
      </c>
      <c r="K709" s="357">
        <v>2</v>
      </c>
      <c r="L709" s="357">
        <v>3</v>
      </c>
      <c r="M709" s="357">
        <v>4</v>
      </c>
      <c r="N709" s="357">
        <v>5</v>
      </c>
      <c r="O709" s="357">
        <v>6</v>
      </c>
      <c r="P709" s="362">
        <v>7</v>
      </c>
      <c r="Q709" s="356">
        <v>1</v>
      </c>
      <c r="R709" s="357">
        <v>2</v>
      </c>
      <c r="S709" s="357">
        <v>3</v>
      </c>
      <c r="T709" s="357">
        <v>4</v>
      </c>
      <c r="U709" s="357">
        <v>5</v>
      </c>
      <c r="V709" s="357">
        <v>6</v>
      </c>
      <c r="W709" s="362">
        <v>7</v>
      </c>
      <c r="X709" s="745"/>
    </row>
    <row r="710" spans="1:27" x14ac:dyDescent="0.2">
      <c r="A710" s="236" t="s">
        <v>3</v>
      </c>
      <c r="B710" s="827"/>
      <c r="C710" s="717">
        <v>4194</v>
      </c>
      <c r="D710" s="717">
        <v>4194</v>
      </c>
      <c r="E710" s="717">
        <v>4194</v>
      </c>
      <c r="F710" s="717">
        <v>4194</v>
      </c>
      <c r="G710" s="717">
        <v>4194</v>
      </c>
      <c r="H710" s="717">
        <v>4194</v>
      </c>
      <c r="I710" s="716">
        <v>4194</v>
      </c>
      <c r="J710" s="734">
        <v>4194</v>
      </c>
      <c r="K710" s="717">
        <v>4194</v>
      </c>
      <c r="L710" s="717">
        <v>4194</v>
      </c>
      <c r="M710" s="717">
        <v>4194</v>
      </c>
      <c r="N710" s="717">
        <v>4194</v>
      </c>
      <c r="O710" s="717">
        <v>4194</v>
      </c>
      <c r="P710" s="716">
        <v>4194</v>
      </c>
      <c r="Q710" s="734">
        <v>4194</v>
      </c>
      <c r="R710" s="717">
        <v>4194</v>
      </c>
      <c r="S710" s="717">
        <v>4194</v>
      </c>
      <c r="T710" s="717">
        <v>4194</v>
      </c>
      <c r="U710" s="717">
        <v>4194</v>
      </c>
      <c r="V710" s="717">
        <v>4194</v>
      </c>
      <c r="W710" s="716">
        <v>4194</v>
      </c>
      <c r="X710" s="729">
        <v>4194</v>
      </c>
      <c r="Y710" s="750">
        <f>X710-X696</f>
        <v>18</v>
      </c>
      <c r="Z710" s="313"/>
      <c r="AA710" s="313"/>
    </row>
    <row r="711" spans="1:27" x14ac:dyDescent="0.2">
      <c r="A711" s="241" t="s">
        <v>6</v>
      </c>
      <c r="B711" s="832"/>
      <c r="C711" s="300">
        <v>4657</v>
      </c>
      <c r="D711" s="301">
        <v>4935</v>
      </c>
      <c r="E711" s="301">
        <v>4904</v>
      </c>
      <c r="F711" s="301">
        <v>4723</v>
      </c>
      <c r="G711" s="301">
        <v>4896</v>
      </c>
      <c r="H711" s="301">
        <v>4824</v>
      </c>
      <c r="I711" s="394">
        <v>4872</v>
      </c>
      <c r="J711" s="300">
        <v>4787</v>
      </c>
      <c r="K711" s="301">
        <v>4894</v>
      </c>
      <c r="L711" s="301">
        <v>4980</v>
      </c>
      <c r="M711" s="301">
        <v>4562</v>
      </c>
      <c r="N711" s="301">
        <v>5002</v>
      </c>
      <c r="O711" s="301">
        <v>4935</v>
      </c>
      <c r="P711" s="394">
        <v>5048</v>
      </c>
      <c r="Q711" s="300">
        <v>4796</v>
      </c>
      <c r="R711" s="301">
        <v>4911</v>
      </c>
      <c r="S711" s="301">
        <v>5074</v>
      </c>
      <c r="T711" s="301">
        <v>4825</v>
      </c>
      <c r="U711" s="301">
        <v>4970</v>
      </c>
      <c r="V711" s="301">
        <v>4968</v>
      </c>
      <c r="W711" s="394">
        <v>4887</v>
      </c>
      <c r="X711" s="317">
        <v>4896</v>
      </c>
      <c r="Y711" s="228"/>
    </row>
    <row r="712" spans="1:27" x14ac:dyDescent="0.2">
      <c r="A712" s="231" t="s">
        <v>7</v>
      </c>
      <c r="B712" s="829"/>
      <c r="C712" s="302">
        <v>64.3</v>
      </c>
      <c r="D712" s="303">
        <v>69</v>
      </c>
      <c r="E712" s="304">
        <v>69</v>
      </c>
      <c r="F712" s="304">
        <v>56.2</v>
      </c>
      <c r="G712" s="304">
        <v>78.599999999999994</v>
      </c>
      <c r="H712" s="304">
        <v>69</v>
      </c>
      <c r="I712" s="395">
        <v>73.8</v>
      </c>
      <c r="J712" s="548">
        <v>59.5</v>
      </c>
      <c r="K712" s="304">
        <v>81</v>
      </c>
      <c r="L712" s="304">
        <v>83.3</v>
      </c>
      <c r="M712" s="304">
        <v>75</v>
      </c>
      <c r="N712" s="304">
        <v>71.400000000000006</v>
      </c>
      <c r="O712" s="304">
        <v>69</v>
      </c>
      <c r="P712" s="395">
        <v>76.2</v>
      </c>
      <c r="Q712" s="548">
        <v>78.599999999999994</v>
      </c>
      <c r="R712" s="304">
        <v>61.9</v>
      </c>
      <c r="S712" s="304">
        <v>71.400000000000006</v>
      </c>
      <c r="T712" s="304">
        <v>66.7</v>
      </c>
      <c r="U712" s="304">
        <v>69</v>
      </c>
      <c r="V712" s="304">
        <v>76.2</v>
      </c>
      <c r="W712" s="395">
        <v>71.400000000000006</v>
      </c>
      <c r="X712" s="248">
        <v>72.5</v>
      </c>
      <c r="Y712" s="210"/>
      <c r="Z712" s="210"/>
      <c r="AA712" s="210"/>
    </row>
    <row r="713" spans="1:27" ht="13.5" thickBot="1" x14ac:dyDescent="0.25">
      <c r="A713" s="256" t="s">
        <v>8</v>
      </c>
      <c r="B713" s="833"/>
      <c r="C713" s="679">
        <v>0.09</v>
      </c>
      <c r="D713" s="680">
        <v>9.5000000000000001E-2</v>
      </c>
      <c r="E713" s="706">
        <v>0.107</v>
      </c>
      <c r="F713" s="706">
        <v>0.10299999999999999</v>
      </c>
      <c r="G713" s="706">
        <v>8.1000000000000003E-2</v>
      </c>
      <c r="H713" s="706">
        <v>8.8999999999999996E-2</v>
      </c>
      <c r="I713" s="707">
        <v>9.2999999999999999E-2</v>
      </c>
      <c r="J713" s="714">
        <v>0.10299999999999999</v>
      </c>
      <c r="K713" s="706">
        <v>7.3999999999999996E-2</v>
      </c>
      <c r="L713" s="706">
        <v>8.5000000000000006E-2</v>
      </c>
      <c r="M713" s="706">
        <v>9.7000000000000003E-2</v>
      </c>
      <c r="N713" s="706">
        <v>9.4E-2</v>
      </c>
      <c r="O713" s="706">
        <v>0.10100000000000001</v>
      </c>
      <c r="P713" s="707">
        <v>8.7999999999999995E-2</v>
      </c>
      <c r="Q713" s="714">
        <v>8.5999999999999993E-2</v>
      </c>
      <c r="R713" s="706">
        <v>0.10299999999999999</v>
      </c>
      <c r="S713" s="706">
        <v>8.5999999999999993E-2</v>
      </c>
      <c r="T713" s="706">
        <v>9.0999999999999998E-2</v>
      </c>
      <c r="U713" s="706">
        <v>0.10299999999999999</v>
      </c>
      <c r="V713" s="706">
        <v>8.3000000000000004E-2</v>
      </c>
      <c r="W713" s="707">
        <v>0.09</v>
      </c>
      <c r="X713" s="739">
        <v>9.4E-2</v>
      </c>
      <c r="Y713" s="228"/>
    </row>
    <row r="714" spans="1:27" x14ac:dyDescent="0.2">
      <c r="A714" s="483" t="s">
        <v>1</v>
      </c>
      <c r="B714" s="834"/>
      <c r="C714" s="690">
        <f t="shared" ref="C714:F714" si="338">C711/C710*100-100</f>
        <v>11.039580352885082</v>
      </c>
      <c r="D714" s="691">
        <f t="shared" si="338"/>
        <v>17.66809728183118</v>
      </c>
      <c r="E714" s="691">
        <f t="shared" si="338"/>
        <v>16.928946113495471</v>
      </c>
      <c r="F714" s="691">
        <f t="shared" si="338"/>
        <v>12.613257033857892</v>
      </c>
      <c r="G714" s="691">
        <f>G711/G710*100-100</f>
        <v>16.738197424892704</v>
      </c>
      <c r="H714" s="691">
        <f t="shared" ref="H714:O714" si="339">H711/H710*100-100</f>
        <v>15.021459227467801</v>
      </c>
      <c r="I714" s="692">
        <f t="shared" si="339"/>
        <v>16.165951359084403</v>
      </c>
      <c r="J714" s="690">
        <f t="shared" si="339"/>
        <v>14.139246542680013</v>
      </c>
      <c r="K714" s="691">
        <f t="shared" si="339"/>
        <v>16.690510252742015</v>
      </c>
      <c r="L714" s="691">
        <f t="shared" si="339"/>
        <v>18.74105865522175</v>
      </c>
      <c r="M714" s="691">
        <f t="shared" si="339"/>
        <v>8.7744396757272227</v>
      </c>
      <c r="N714" s="691">
        <f t="shared" si="339"/>
        <v>19.265617548879348</v>
      </c>
      <c r="O714" s="691">
        <f t="shared" si="339"/>
        <v>17.66809728183118</v>
      </c>
      <c r="P714" s="692">
        <f>P711/P710*100-100</f>
        <v>20.362422508345261</v>
      </c>
      <c r="Q714" s="690">
        <f t="shared" ref="Q714:X714" si="340">Q711/Q710*100-100</f>
        <v>14.353838817358124</v>
      </c>
      <c r="R714" s="691">
        <f t="shared" si="340"/>
        <v>17.095851216022879</v>
      </c>
      <c r="S714" s="691">
        <f t="shared" si="340"/>
        <v>20.98235574630425</v>
      </c>
      <c r="T714" s="691">
        <f t="shared" si="340"/>
        <v>15.045302813543145</v>
      </c>
      <c r="U714" s="691">
        <f t="shared" si="340"/>
        <v>18.50262279446828</v>
      </c>
      <c r="V714" s="691">
        <f t="shared" si="340"/>
        <v>18.454935622317592</v>
      </c>
      <c r="W714" s="692">
        <f t="shared" si="340"/>
        <v>16.523605150214578</v>
      </c>
      <c r="X714" s="480">
        <f t="shared" si="340"/>
        <v>16.738197424892704</v>
      </c>
      <c r="Y714" s="547"/>
      <c r="Z714" s="210"/>
      <c r="AA714" s="210"/>
    </row>
    <row r="715" spans="1:27" ht="13.5" thickBot="1" x14ac:dyDescent="0.25">
      <c r="A715" s="484" t="s">
        <v>27</v>
      </c>
      <c r="B715" s="484"/>
      <c r="C715" s="220">
        <f>C711-C683</f>
        <v>72</v>
      </c>
      <c r="D715" s="221">
        <f t="shared" ref="D715:W715" si="341">D711-D683</f>
        <v>67</v>
      </c>
      <c r="E715" s="221">
        <f t="shared" si="341"/>
        <v>-79</v>
      </c>
      <c r="F715" s="221">
        <f t="shared" si="341"/>
        <v>-199</v>
      </c>
      <c r="G715" s="221">
        <f t="shared" si="341"/>
        <v>75</v>
      </c>
      <c r="H715" s="221">
        <f t="shared" si="341"/>
        <v>60</v>
      </c>
      <c r="I715" s="226">
        <f t="shared" si="341"/>
        <v>76</v>
      </c>
      <c r="J715" s="220">
        <f t="shared" si="341"/>
        <v>-84</v>
      </c>
      <c r="K715" s="221">
        <f t="shared" si="341"/>
        <v>-74</v>
      </c>
      <c r="L715" s="221">
        <f t="shared" si="341"/>
        <v>1</v>
      </c>
      <c r="M715" s="221">
        <f t="shared" si="341"/>
        <v>157</v>
      </c>
      <c r="N715" s="221">
        <f t="shared" si="341"/>
        <v>98</v>
      </c>
      <c r="O715" s="221">
        <f t="shared" si="341"/>
        <v>290</v>
      </c>
      <c r="P715" s="226">
        <f t="shared" si="341"/>
        <v>89</v>
      </c>
      <c r="Q715" s="220">
        <f t="shared" si="341"/>
        <v>87</v>
      </c>
      <c r="R715" s="221">
        <f t="shared" si="341"/>
        <v>-33</v>
      </c>
      <c r="S715" s="221">
        <f t="shared" si="341"/>
        <v>55</v>
      </c>
      <c r="T715" s="221">
        <f t="shared" si="341"/>
        <v>341</v>
      </c>
      <c r="U715" s="221">
        <f t="shared" si="341"/>
        <v>-21</v>
      </c>
      <c r="V715" s="221">
        <f t="shared" si="341"/>
        <v>-88</v>
      </c>
      <c r="W715" s="226">
        <f t="shared" si="341"/>
        <v>-63</v>
      </c>
      <c r="X715" s="370">
        <f>X711-X683</f>
        <v>32</v>
      </c>
      <c r="Y715" s="210"/>
    </row>
    <row r="716" spans="1:27" x14ac:dyDescent="0.2">
      <c r="A716" s="267" t="s">
        <v>51</v>
      </c>
      <c r="B716" s="835"/>
      <c r="C716" s="719">
        <v>586</v>
      </c>
      <c r="D716" s="720">
        <v>588</v>
      </c>
      <c r="E716" s="720">
        <v>586</v>
      </c>
      <c r="F716" s="720">
        <v>93</v>
      </c>
      <c r="G716" s="720">
        <v>580</v>
      </c>
      <c r="H716" s="720">
        <v>586</v>
      </c>
      <c r="I716" s="721">
        <v>584</v>
      </c>
      <c r="J716" s="722">
        <v>564</v>
      </c>
      <c r="K716" s="720">
        <v>564</v>
      </c>
      <c r="L716" s="720">
        <v>581</v>
      </c>
      <c r="M716" s="720">
        <v>132</v>
      </c>
      <c r="N716" s="720">
        <v>586</v>
      </c>
      <c r="O716" s="720">
        <v>573</v>
      </c>
      <c r="P716" s="723">
        <v>568</v>
      </c>
      <c r="Q716" s="719">
        <v>574</v>
      </c>
      <c r="R716" s="720">
        <v>583</v>
      </c>
      <c r="S716" s="720">
        <v>592</v>
      </c>
      <c r="T716" s="720">
        <v>88</v>
      </c>
      <c r="U716" s="720">
        <v>594</v>
      </c>
      <c r="V716" s="720">
        <v>589</v>
      </c>
      <c r="W716" s="721">
        <v>587</v>
      </c>
      <c r="X716" s="371">
        <f>SUM(C716:W716)</f>
        <v>10778</v>
      </c>
      <c r="Y716" s="200" t="s">
        <v>56</v>
      </c>
      <c r="Z716" s="265">
        <f>X702-X716</f>
        <v>47</v>
      </c>
      <c r="AA716" s="266">
        <f>Z716/X716</f>
        <v>4.3607348302096864E-3</v>
      </c>
    </row>
    <row r="717" spans="1:27" x14ac:dyDescent="0.2">
      <c r="A717" s="267" t="s">
        <v>28</v>
      </c>
      <c r="B717" s="835"/>
      <c r="C717" s="218"/>
      <c r="D717" s="269"/>
      <c r="E717" s="269"/>
      <c r="F717" s="269"/>
      <c r="G717" s="269"/>
      <c r="H717" s="269"/>
      <c r="I717" s="219"/>
      <c r="J717" s="218"/>
      <c r="K717" s="269"/>
      <c r="L717" s="269"/>
      <c r="M717" s="269"/>
      <c r="N717" s="269"/>
      <c r="O717" s="269"/>
      <c r="P717" s="219"/>
      <c r="Q717" s="218"/>
      <c r="R717" s="269"/>
      <c r="S717" s="269"/>
      <c r="T717" s="269"/>
      <c r="U717" s="269"/>
      <c r="V717" s="269"/>
      <c r="W717" s="219"/>
      <c r="X717" s="331"/>
      <c r="Y717" s="200" t="s">
        <v>57</v>
      </c>
      <c r="Z717" s="200">
        <v>156.13999999999999</v>
      </c>
    </row>
    <row r="718" spans="1:27" ht="13.5" thickBot="1" x14ac:dyDescent="0.25">
      <c r="A718" s="268" t="s">
        <v>26</v>
      </c>
      <c r="B718" s="836"/>
      <c r="C718" s="216">
        <f t="shared" ref="C718:W718" si="342">(C717-C702)</f>
        <v>-588</v>
      </c>
      <c r="D718" s="217">
        <f t="shared" si="342"/>
        <v>-590</v>
      </c>
      <c r="E718" s="217">
        <f t="shared" si="342"/>
        <v>-588</v>
      </c>
      <c r="F718" s="217">
        <f t="shared" si="342"/>
        <v>-99</v>
      </c>
      <c r="G718" s="217">
        <f t="shared" si="342"/>
        <v>-584</v>
      </c>
      <c r="H718" s="217">
        <f t="shared" si="342"/>
        <v>-586</v>
      </c>
      <c r="I718" s="322">
        <f t="shared" si="342"/>
        <v>-584</v>
      </c>
      <c r="J718" s="216">
        <f t="shared" si="342"/>
        <v>-567</v>
      </c>
      <c r="K718" s="217">
        <f t="shared" si="342"/>
        <v>-568</v>
      </c>
      <c r="L718" s="217">
        <f t="shared" si="342"/>
        <v>-581</v>
      </c>
      <c r="M718" s="217">
        <f t="shared" si="342"/>
        <v>-133</v>
      </c>
      <c r="N718" s="217">
        <f t="shared" si="342"/>
        <v>-587</v>
      </c>
      <c r="O718" s="217">
        <f t="shared" si="342"/>
        <v>-576</v>
      </c>
      <c r="P718" s="322">
        <f t="shared" si="342"/>
        <v>-570</v>
      </c>
      <c r="Q718" s="216">
        <f t="shared" si="342"/>
        <v>-579</v>
      </c>
      <c r="R718" s="217">
        <f t="shared" si="342"/>
        <v>-584</v>
      </c>
      <c r="S718" s="217">
        <f t="shared" si="342"/>
        <v>-592</v>
      </c>
      <c r="T718" s="217">
        <f t="shared" si="342"/>
        <v>-94</v>
      </c>
      <c r="U718" s="217">
        <f t="shared" si="342"/>
        <v>-595</v>
      </c>
      <c r="V718" s="217">
        <f t="shared" si="342"/>
        <v>-590</v>
      </c>
      <c r="W718" s="322">
        <f t="shared" si="342"/>
        <v>-590</v>
      </c>
      <c r="X718" s="333"/>
      <c r="Y718" s="200" t="s">
        <v>26</v>
      </c>
      <c r="Z718" s="200">
        <f>Z717-Z703</f>
        <v>-0.30000000000001137</v>
      </c>
    </row>
    <row r="720" spans="1:27" ht="13.5" thickBot="1" x14ac:dyDescent="0.25"/>
    <row r="721" spans="1:27" ht="13.5" thickBot="1" x14ac:dyDescent="0.25">
      <c r="A721" s="780">
        <v>45777</v>
      </c>
      <c r="B721" s="828"/>
    </row>
    <row r="722" spans="1:27" ht="13.5" thickBot="1" x14ac:dyDescent="0.25">
      <c r="A722" s="230" t="s">
        <v>265</v>
      </c>
      <c r="B722" s="230"/>
      <c r="C722" s="921" t="s">
        <v>53</v>
      </c>
      <c r="D722" s="919"/>
      <c r="E722" s="919"/>
      <c r="F722" s="919"/>
      <c r="G722" s="919"/>
      <c r="H722" s="919"/>
      <c r="I722" s="920"/>
      <c r="J722" s="921" t="s">
        <v>114</v>
      </c>
      <c r="K722" s="919"/>
      <c r="L722" s="919"/>
      <c r="M722" s="919"/>
      <c r="N722" s="919"/>
      <c r="O722" s="919"/>
      <c r="P722" s="920"/>
      <c r="Q722" s="921" t="s">
        <v>63</v>
      </c>
      <c r="R722" s="919"/>
      <c r="S722" s="919"/>
      <c r="T722" s="919"/>
      <c r="U722" s="919"/>
      <c r="V722" s="919"/>
      <c r="W722" s="920"/>
      <c r="X722" s="742" t="s">
        <v>55</v>
      </c>
    </row>
    <row r="723" spans="1:27" x14ac:dyDescent="0.2">
      <c r="A723" s="231" t="s">
        <v>54</v>
      </c>
      <c r="B723" s="830"/>
      <c r="C723" s="356">
        <v>1</v>
      </c>
      <c r="D723" s="357">
        <v>2</v>
      </c>
      <c r="E723" s="357">
        <v>3</v>
      </c>
      <c r="F723" s="357">
        <v>4</v>
      </c>
      <c r="G723" s="357">
        <v>5</v>
      </c>
      <c r="H723" s="357">
        <v>6</v>
      </c>
      <c r="I723" s="362">
        <v>7</v>
      </c>
      <c r="J723" s="356">
        <v>1</v>
      </c>
      <c r="K723" s="357">
        <v>2</v>
      </c>
      <c r="L723" s="357">
        <v>3</v>
      </c>
      <c r="M723" s="357">
        <v>4</v>
      </c>
      <c r="N723" s="357">
        <v>5</v>
      </c>
      <c r="O723" s="357">
        <v>6</v>
      </c>
      <c r="P723" s="362">
        <v>7</v>
      </c>
      <c r="Q723" s="356">
        <v>1</v>
      </c>
      <c r="R723" s="357">
        <v>2</v>
      </c>
      <c r="S723" s="357">
        <v>3</v>
      </c>
      <c r="T723" s="357">
        <v>4</v>
      </c>
      <c r="U723" s="357">
        <v>5</v>
      </c>
      <c r="V723" s="357">
        <v>6</v>
      </c>
      <c r="W723" s="362">
        <v>7</v>
      </c>
      <c r="X723" s="745"/>
    </row>
    <row r="724" spans="1:27" x14ac:dyDescent="0.2">
      <c r="A724" s="236" t="s">
        <v>3</v>
      </c>
      <c r="B724" s="827"/>
      <c r="C724" s="717">
        <v>4212</v>
      </c>
      <c r="D724" s="717">
        <v>4212</v>
      </c>
      <c r="E724" s="717">
        <v>4212</v>
      </c>
      <c r="F724" s="717">
        <v>4212</v>
      </c>
      <c r="G724" s="717">
        <v>4212</v>
      </c>
      <c r="H724" s="717">
        <v>4212</v>
      </c>
      <c r="I724" s="716">
        <v>4212</v>
      </c>
      <c r="J724" s="734">
        <v>4212</v>
      </c>
      <c r="K724" s="717">
        <v>4212</v>
      </c>
      <c r="L724" s="717">
        <v>4212</v>
      </c>
      <c r="M724" s="717">
        <v>4212</v>
      </c>
      <c r="N724" s="717">
        <v>4212</v>
      </c>
      <c r="O724" s="717">
        <v>4212</v>
      </c>
      <c r="P724" s="716">
        <v>4212</v>
      </c>
      <c r="Q724" s="734">
        <v>4212</v>
      </c>
      <c r="R724" s="717">
        <v>4212</v>
      </c>
      <c r="S724" s="717">
        <v>4212</v>
      </c>
      <c r="T724" s="717">
        <v>4212</v>
      </c>
      <c r="U724" s="717">
        <v>4212</v>
      </c>
      <c r="V724" s="717">
        <v>4212</v>
      </c>
      <c r="W724" s="716">
        <v>4212</v>
      </c>
      <c r="X724" s="729">
        <v>4212</v>
      </c>
      <c r="Y724" s="750">
        <f>X724-X710</f>
        <v>18</v>
      </c>
      <c r="Z724" s="313"/>
      <c r="AA724" s="313"/>
    </row>
    <row r="725" spans="1:27" x14ac:dyDescent="0.2">
      <c r="A725" s="241" t="s">
        <v>6</v>
      </c>
      <c r="B725" s="832"/>
      <c r="C725" s="300"/>
      <c r="D725" s="301"/>
      <c r="E725" s="301"/>
      <c r="F725" s="301"/>
      <c r="G725" s="301"/>
      <c r="H725" s="301"/>
      <c r="I725" s="394"/>
      <c r="J725" s="300"/>
      <c r="K725" s="301"/>
      <c r="L725" s="301"/>
      <c r="M725" s="301"/>
      <c r="N725" s="301"/>
      <c r="O725" s="301"/>
      <c r="P725" s="394"/>
      <c r="Q725" s="300"/>
      <c r="R725" s="301"/>
      <c r="S725" s="301"/>
      <c r="T725" s="301"/>
      <c r="U725" s="301"/>
      <c r="V725" s="301"/>
      <c r="W725" s="394"/>
      <c r="X725" s="317"/>
      <c r="Y725" s="228"/>
    </row>
    <row r="726" spans="1:27" x14ac:dyDescent="0.2">
      <c r="A726" s="231" t="s">
        <v>7</v>
      </c>
      <c r="B726" s="829"/>
      <c r="C726" s="302"/>
      <c r="D726" s="303"/>
      <c r="E726" s="304"/>
      <c r="F726" s="304"/>
      <c r="G726" s="304"/>
      <c r="H726" s="304"/>
      <c r="I726" s="395"/>
      <c r="J726" s="548"/>
      <c r="K726" s="304"/>
      <c r="L726" s="304"/>
      <c r="M726" s="304"/>
      <c r="N726" s="304"/>
      <c r="O726" s="304"/>
      <c r="P726" s="395"/>
      <c r="Q726" s="548"/>
      <c r="R726" s="304"/>
      <c r="S726" s="304"/>
      <c r="T726" s="304"/>
      <c r="U726" s="304"/>
      <c r="V726" s="304"/>
      <c r="W726" s="395"/>
      <c r="X726" s="248"/>
      <c r="Y726" s="210"/>
      <c r="Z726" s="210"/>
      <c r="AA726" s="210"/>
    </row>
    <row r="727" spans="1:27" ht="13.5" thickBot="1" x14ac:dyDescent="0.25">
      <c r="A727" s="256" t="s">
        <v>8</v>
      </c>
      <c r="B727" s="833"/>
      <c r="C727" s="679"/>
      <c r="D727" s="680"/>
      <c r="E727" s="706"/>
      <c r="F727" s="706"/>
      <c r="G727" s="706"/>
      <c r="H727" s="706"/>
      <c r="I727" s="707"/>
      <c r="J727" s="714"/>
      <c r="K727" s="706"/>
      <c r="L727" s="706"/>
      <c r="M727" s="706"/>
      <c r="N727" s="706"/>
      <c r="O727" s="706"/>
      <c r="P727" s="707"/>
      <c r="Q727" s="714"/>
      <c r="R727" s="706"/>
      <c r="S727" s="706"/>
      <c r="T727" s="706"/>
      <c r="U727" s="706"/>
      <c r="V727" s="706"/>
      <c r="W727" s="707"/>
      <c r="X727" s="739"/>
      <c r="Y727" s="228"/>
    </row>
    <row r="728" spans="1:27" x14ac:dyDescent="0.2">
      <c r="A728" s="483" t="s">
        <v>1</v>
      </c>
      <c r="B728" s="834"/>
      <c r="C728" s="690">
        <f t="shared" ref="C728:F728" si="343">C725/C724*100-100</f>
        <v>-100</v>
      </c>
      <c r="D728" s="691">
        <f t="shared" si="343"/>
        <v>-100</v>
      </c>
      <c r="E728" s="691">
        <f t="shared" si="343"/>
        <v>-100</v>
      </c>
      <c r="F728" s="691">
        <f t="shared" si="343"/>
        <v>-100</v>
      </c>
      <c r="G728" s="691">
        <f>G725/G724*100-100</f>
        <v>-100</v>
      </c>
      <c r="H728" s="691">
        <f t="shared" ref="H728:O728" si="344">H725/H724*100-100</f>
        <v>-100</v>
      </c>
      <c r="I728" s="692">
        <f t="shared" si="344"/>
        <v>-100</v>
      </c>
      <c r="J728" s="690">
        <f t="shared" si="344"/>
        <v>-100</v>
      </c>
      <c r="K728" s="691">
        <f t="shared" si="344"/>
        <v>-100</v>
      </c>
      <c r="L728" s="691">
        <f t="shared" si="344"/>
        <v>-100</v>
      </c>
      <c r="M728" s="691">
        <f t="shared" si="344"/>
        <v>-100</v>
      </c>
      <c r="N728" s="691">
        <f t="shared" si="344"/>
        <v>-100</v>
      </c>
      <c r="O728" s="691">
        <f t="shared" si="344"/>
        <v>-100</v>
      </c>
      <c r="P728" s="692">
        <f>P725/P724*100-100</f>
        <v>-100</v>
      </c>
      <c r="Q728" s="690">
        <f t="shared" ref="Q728:X728" si="345">Q725/Q724*100-100</f>
        <v>-100</v>
      </c>
      <c r="R728" s="691">
        <f t="shared" si="345"/>
        <v>-100</v>
      </c>
      <c r="S728" s="691">
        <f t="shared" si="345"/>
        <v>-100</v>
      </c>
      <c r="T728" s="691">
        <f t="shared" si="345"/>
        <v>-100</v>
      </c>
      <c r="U728" s="691">
        <f t="shared" si="345"/>
        <v>-100</v>
      </c>
      <c r="V728" s="691">
        <f t="shared" si="345"/>
        <v>-100</v>
      </c>
      <c r="W728" s="692">
        <f t="shared" si="345"/>
        <v>-100</v>
      </c>
      <c r="X728" s="480">
        <f t="shared" si="345"/>
        <v>-100</v>
      </c>
      <c r="Y728" s="547"/>
      <c r="Z728" s="210"/>
      <c r="AA728" s="210"/>
    </row>
    <row r="729" spans="1:27" ht="13.5" thickBot="1" x14ac:dyDescent="0.25">
      <c r="A729" s="484" t="s">
        <v>27</v>
      </c>
      <c r="B729" s="484"/>
      <c r="C729" s="220">
        <f>C725-C697</f>
        <v>0</v>
      </c>
      <c r="D729" s="221">
        <f t="shared" ref="D729:W729" si="346">D725-D697</f>
        <v>0</v>
      </c>
      <c r="E729" s="221">
        <f t="shared" si="346"/>
        <v>0</v>
      </c>
      <c r="F729" s="221">
        <f t="shared" si="346"/>
        <v>0</v>
      </c>
      <c r="G729" s="221">
        <f t="shared" si="346"/>
        <v>0</v>
      </c>
      <c r="H729" s="221">
        <f t="shared" si="346"/>
        <v>0</v>
      </c>
      <c r="I729" s="226">
        <f t="shared" si="346"/>
        <v>0</v>
      </c>
      <c r="J729" s="220">
        <f t="shared" si="346"/>
        <v>0</v>
      </c>
      <c r="K729" s="221">
        <f t="shared" si="346"/>
        <v>0</v>
      </c>
      <c r="L729" s="221">
        <f t="shared" si="346"/>
        <v>0</v>
      </c>
      <c r="M729" s="221">
        <f t="shared" si="346"/>
        <v>0</v>
      </c>
      <c r="N729" s="221">
        <f t="shared" si="346"/>
        <v>0</v>
      </c>
      <c r="O729" s="221">
        <f t="shared" si="346"/>
        <v>0</v>
      </c>
      <c r="P729" s="226">
        <f t="shared" si="346"/>
        <v>0</v>
      </c>
      <c r="Q729" s="220">
        <f t="shared" si="346"/>
        <v>0</v>
      </c>
      <c r="R729" s="221">
        <f t="shared" si="346"/>
        <v>0</v>
      </c>
      <c r="S729" s="221">
        <f t="shared" si="346"/>
        <v>0</v>
      </c>
      <c r="T729" s="221">
        <f t="shared" si="346"/>
        <v>0</v>
      </c>
      <c r="U729" s="221">
        <f t="shared" si="346"/>
        <v>0</v>
      </c>
      <c r="V729" s="221">
        <f t="shared" si="346"/>
        <v>0</v>
      </c>
      <c r="W729" s="226">
        <f t="shared" si="346"/>
        <v>0</v>
      </c>
      <c r="X729" s="370">
        <f>X725-X697</f>
        <v>0</v>
      </c>
      <c r="Y729" s="210"/>
    </row>
    <row r="730" spans="1:27" x14ac:dyDescent="0.2">
      <c r="A730" s="267" t="s">
        <v>51</v>
      </c>
      <c r="B730" s="835"/>
      <c r="C730" s="719">
        <v>583</v>
      </c>
      <c r="D730" s="720">
        <v>588</v>
      </c>
      <c r="E730" s="720">
        <v>583</v>
      </c>
      <c r="F730" s="720">
        <v>83</v>
      </c>
      <c r="G730" s="720">
        <v>580</v>
      </c>
      <c r="H730" s="720">
        <v>582</v>
      </c>
      <c r="I730" s="721">
        <v>584</v>
      </c>
      <c r="J730" s="722">
        <v>561</v>
      </c>
      <c r="K730" s="720">
        <v>562</v>
      </c>
      <c r="L730" s="720">
        <v>576</v>
      </c>
      <c r="M730" s="720">
        <v>129</v>
      </c>
      <c r="N730" s="720">
        <v>584</v>
      </c>
      <c r="O730" s="720">
        <v>573</v>
      </c>
      <c r="P730" s="723">
        <v>564</v>
      </c>
      <c r="Q730" s="719">
        <v>570</v>
      </c>
      <c r="R730" s="720">
        <v>581</v>
      </c>
      <c r="S730" s="720">
        <v>588</v>
      </c>
      <c r="T730" s="720">
        <v>87</v>
      </c>
      <c r="U730" s="720">
        <v>593</v>
      </c>
      <c r="V730" s="720">
        <v>588</v>
      </c>
      <c r="W730" s="721">
        <v>586</v>
      </c>
      <c r="X730" s="371">
        <f>SUM(C730:W730)</f>
        <v>10725</v>
      </c>
      <c r="Y730" s="200" t="s">
        <v>56</v>
      </c>
      <c r="Z730" s="265">
        <f>X716-X730</f>
        <v>53</v>
      </c>
      <c r="AA730" s="266">
        <f>Z730/X730</f>
        <v>4.9417249417249417E-3</v>
      </c>
    </row>
    <row r="731" spans="1:27" x14ac:dyDescent="0.2">
      <c r="A731" s="267" t="s">
        <v>28</v>
      </c>
      <c r="B731" s="835"/>
      <c r="C731" s="218">
        <v>155.00000000000009</v>
      </c>
      <c r="D731" s="269">
        <v>155.00000000000009</v>
      </c>
      <c r="E731" s="269">
        <v>155.00000000000009</v>
      </c>
      <c r="F731" s="269">
        <v>155.00000000000009</v>
      </c>
      <c r="G731" s="269">
        <v>155.00000000000009</v>
      </c>
      <c r="H731" s="269">
        <v>155.00000000000009</v>
      </c>
      <c r="I731" s="219">
        <v>155.00000000000009</v>
      </c>
      <c r="J731" s="218">
        <v>155.00000000000009</v>
      </c>
      <c r="K731" s="269">
        <v>155.00000000000009</v>
      </c>
      <c r="L731" s="269">
        <v>155.00000000000009</v>
      </c>
      <c r="M731" s="269">
        <v>155.00000000000009</v>
      </c>
      <c r="N731" s="269">
        <v>155.00000000000009</v>
      </c>
      <c r="O731" s="269">
        <v>155.00000000000009</v>
      </c>
      <c r="P731" s="219">
        <v>155.00000000000009</v>
      </c>
      <c r="Q731" s="218">
        <v>155.00000000000009</v>
      </c>
      <c r="R731" s="269">
        <v>155.00000000000009</v>
      </c>
      <c r="S731" s="269">
        <v>155.00000000000009</v>
      </c>
      <c r="T731" s="269">
        <v>155.00000000000009</v>
      </c>
      <c r="U731" s="269">
        <v>155.00000000000009</v>
      </c>
      <c r="V731" s="269">
        <v>155.00000000000009</v>
      </c>
      <c r="W731" s="219">
        <v>155.00000000000009</v>
      </c>
      <c r="X731" s="331"/>
      <c r="Y731" s="200" t="s">
        <v>57</v>
      </c>
      <c r="Z731" s="200">
        <v>155.47999999999999</v>
      </c>
    </row>
    <row r="732" spans="1:27" ht="13.5" thickBot="1" x14ac:dyDescent="0.25">
      <c r="A732" s="268" t="s">
        <v>26</v>
      </c>
      <c r="B732" s="836"/>
      <c r="C732" s="216">
        <f t="shared" ref="C732:W732" si="347">(C731-C716)</f>
        <v>-430.99999999999989</v>
      </c>
      <c r="D732" s="217">
        <f t="shared" si="347"/>
        <v>-432.99999999999989</v>
      </c>
      <c r="E732" s="217">
        <f t="shared" si="347"/>
        <v>-430.99999999999989</v>
      </c>
      <c r="F732" s="217">
        <f t="shared" si="347"/>
        <v>62.000000000000085</v>
      </c>
      <c r="G732" s="217">
        <f t="shared" si="347"/>
        <v>-424.99999999999989</v>
      </c>
      <c r="H732" s="217">
        <f t="shared" si="347"/>
        <v>-430.99999999999989</v>
      </c>
      <c r="I732" s="322">
        <f t="shared" si="347"/>
        <v>-428.99999999999989</v>
      </c>
      <c r="J732" s="216">
        <f t="shared" si="347"/>
        <v>-408.99999999999989</v>
      </c>
      <c r="K732" s="217">
        <f t="shared" si="347"/>
        <v>-408.99999999999989</v>
      </c>
      <c r="L732" s="217">
        <f t="shared" si="347"/>
        <v>-425.99999999999989</v>
      </c>
      <c r="M732" s="217">
        <f t="shared" si="347"/>
        <v>23.000000000000085</v>
      </c>
      <c r="N732" s="217">
        <f t="shared" si="347"/>
        <v>-430.99999999999989</v>
      </c>
      <c r="O732" s="217">
        <f t="shared" si="347"/>
        <v>-417.99999999999989</v>
      </c>
      <c r="P732" s="322">
        <f t="shared" si="347"/>
        <v>-412.99999999999989</v>
      </c>
      <c r="Q732" s="216">
        <f t="shared" si="347"/>
        <v>-418.99999999999989</v>
      </c>
      <c r="R732" s="217">
        <f t="shared" si="347"/>
        <v>-427.99999999999989</v>
      </c>
      <c r="S732" s="217">
        <f t="shared" si="347"/>
        <v>-436.99999999999989</v>
      </c>
      <c r="T732" s="217">
        <f t="shared" si="347"/>
        <v>67.000000000000085</v>
      </c>
      <c r="U732" s="217">
        <f t="shared" si="347"/>
        <v>-438.99999999999989</v>
      </c>
      <c r="V732" s="217">
        <f t="shared" si="347"/>
        <v>-433.99999999999989</v>
      </c>
      <c r="W732" s="322">
        <f t="shared" si="347"/>
        <v>-431.99999999999989</v>
      </c>
      <c r="X732" s="333"/>
      <c r="Y732" s="200" t="s">
        <v>26</v>
      </c>
      <c r="Z732" s="200">
        <f>Z731-Z717</f>
        <v>-0.65999999999999659</v>
      </c>
    </row>
    <row r="734" spans="1:27" ht="13.5" thickBot="1" x14ac:dyDescent="0.25"/>
    <row r="735" spans="1:27" ht="13.5" thickBot="1" x14ac:dyDescent="0.25">
      <c r="A735" s="846">
        <f>A721+7</f>
        <v>45784</v>
      </c>
      <c r="B735" s="828"/>
      <c r="C735" s="779">
        <f>C740/C746</f>
        <v>7.2413793103448282E-2</v>
      </c>
      <c r="D735" s="779">
        <f t="shared" ref="D735:W735" si="348">D740/D746</f>
        <v>7.2289156626506021E-2</v>
      </c>
      <c r="E735" s="779">
        <f t="shared" si="348"/>
        <v>7.2413793103448282E-2</v>
      </c>
      <c r="F735" s="779">
        <f t="shared" si="348"/>
        <v>0.16883116883116883</v>
      </c>
      <c r="G735" s="779">
        <f t="shared" si="348"/>
        <v>7.2790294627383012E-2</v>
      </c>
      <c r="H735" s="779">
        <f t="shared" si="348"/>
        <v>7.2538860103626937E-2</v>
      </c>
      <c r="I735" s="779">
        <f t="shared" si="348"/>
        <v>7.2289156626506021E-2</v>
      </c>
      <c r="J735" s="779">
        <f t="shared" si="348"/>
        <v>7.1813285457809697E-2</v>
      </c>
      <c r="K735" s="779">
        <f t="shared" si="348"/>
        <v>7.1556350626118065E-2</v>
      </c>
      <c r="L735" s="779">
        <f t="shared" si="348"/>
        <v>6.9444444444444448E-2</v>
      </c>
      <c r="M735" s="779">
        <f t="shared" si="348"/>
        <v>0.11290322580645161</v>
      </c>
      <c r="N735" s="779">
        <f t="shared" si="348"/>
        <v>6.86106346483705E-2</v>
      </c>
      <c r="O735" s="779">
        <f t="shared" si="348"/>
        <v>7.1803852889667244E-2</v>
      </c>
      <c r="P735" s="779">
        <f t="shared" si="348"/>
        <v>7.1428571428571425E-2</v>
      </c>
      <c r="Q735" s="779">
        <f t="shared" si="348"/>
        <v>7.192982456140351E-2</v>
      </c>
      <c r="R735" s="779">
        <f t="shared" si="348"/>
        <v>7.1180555555555552E-2</v>
      </c>
      <c r="S735" s="779">
        <f t="shared" si="348"/>
        <v>6.9727891156462579E-2</v>
      </c>
      <c r="T735" s="779">
        <f t="shared" si="348"/>
        <v>0.14814814814814814</v>
      </c>
      <c r="U735" s="779">
        <f t="shared" si="348"/>
        <v>6.9256756756756757E-2</v>
      </c>
      <c r="V735" s="779">
        <f t="shared" si="348"/>
        <v>7.0085470085470086E-2</v>
      </c>
      <c r="W735" s="779">
        <f t="shared" si="348"/>
        <v>7.0325900514579764E-2</v>
      </c>
    </row>
    <row r="736" spans="1:27" ht="13.5" thickBot="1" x14ac:dyDescent="0.25">
      <c r="A736" s="847" t="s">
        <v>268</v>
      </c>
      <c r="B736" s="848">
        <v>51</v>
      </c>
      <c r="C736" s="919" t="s">
        <v>53</v>
      </c>
      <c r="D736" s="919"/>
      <c r="E736" s="919"/>
      <c r="F736" s="919"/>
      <c r="G736" s="919"/>
      <c r="H736" s="919"/>
      <c r="I736" s="920"/>
      <c r="J736" s="921" t="s">
        <v>114</v>
      </c>
      <c r="K736" s="919"/>
      <c r="L736" s="919"/>
      <c r="M736" s="919"/>
      <c r="N736" s="919"/>
      <c r="O736" s="919"/>
      <c r="P736" s="920"/>
      <c r="Q736" s="921" t="s">
        <v>63</v>
      </c>
      <c r="R736" s="919"/>
      <c r="S736" s="919"/>
      <c r="T736" s="919"/>
      <c r="U736" s="919"/>
      <c r="V736" s="919"/>
      <c r="W736" s="920"/>
      <c r="X736" s="755" t="s">
        <v>55</v>
      </c>
      <c r="Y736" s="757"/>
      <c r="Z736" s="757"/>
      <c r="AA736" s="757"/>
    </row>
    <row r="737" spans="1:27" x14ac:dyDescent="0.2">
      <c r="A737" s="930" t="s">
        <v>54</v>
      </c>
      <c r="B737" s="931"/>
      <c r="C737" s="436">
        <v>1</v>
      </c>
      <c r="D737" s="759">
        <v>2</v>
      </c>
      <c r="E737" s="759">
        <v>3</v>
      </c>
      <c r="F737" s="759">
        <v>4</v>
      </c>
      <c r="G737" s="759">
        <v>5</v>
      </c>
      <c r="H737" s="759">
        <v>6</v>
      </c>
      <c r="I737" s="760">
        <v>7</v>
      </c>
      <c r="J737" s="758">
        <v>1</v>
      </c>
      <c r="K737" s="759">
        <v>2</v>
      </c>
      <c r="L737" s="759">
        <v>3</v>
      </c>
      <c r="M737" s="759">
        <v>4</v>
      </c>
      <c r="N737" s="759">
        <v>5</v>
      </c>
      <c r="O737" s="759">
        <v>6</v>
      </c>
      <c r="P737" s="760">
        <v>7</v>
      </c>
      <c r="Q737" s="758">
        <v>1</v>
      </c>
      <c r="R737" s="759">
        <v>2</v>
      </c>
      <c r="S737" s="759">
        <v>3</v>
      </c>
      <c r="T737" s="759">
        <v>4</v>
      </c>
      <c r="U737" s="759">
        <v>5</v>
      </c>
      <c r="V737" s="759">
        <v>6</v>
      </c>
      <c r="W737" s="760">
        <v>7</v>
      </c>
      <c r="X737" s="765"/>
      <c r="Y737" s="757"/>
      <c r="Z737" s="757"/>
      <c r="AA737" s="757"/>
    </row>
    <row r="738" spans="1:27" x14ac:dyDescent="0.2">
      <c r="A738" s="924" t="s">
        <v>3</v>
      </c>
      <c r="B738" s="925"/>
      <c r="C738" s="772">
        <v>4230</v>
      </c>
      <c r="D738" s="717">
        <v>4230</v>
      </c>
      <c r="E738" s="717">
        <v>4230</v>
      </c>
      <c r="F738" s="717">
        <v>4230</v>
      </c>
      <c r="G738" s="717">
        <v>4230</v>
      </c>
      <c r="H738" s="717">
        <v>4230</v>
      </c>
      <c r="I738" s="716">
        <v>4230</v>
      </c>
      <c r="J738" s="734">
        <v>4230</v>
      </c>
      <c r="K738" s="717">
        <v>4230</v>
      </c>
      <c r="L738" s="717">
        <v>4230</v>
      </c>
      <c r="M738" s="717">
        <v>4230</v>
      </c>
      <c r="N738" s="717">
        <v>4230</v>
      </c>
      <c r="O738" s="717">
        <v>4230</v>
      </c>
      <c r="P738" s="716">
        <v>4230</v>
      </c>
      <c r="Q738" s="734">
        <v>4230</v>
      </c>
      <c r="R738" s="717">
        <v>4230</v>
      </c>
      <c r="S738" s="717">
        <v>4230</v>
      </c>
      <c r="T738" s="717">
        <v>4230</v>
      </c>
      <c r="U738" s="717">
        <v>4230</v>
      </c>
      <c r="V738" s="717">
        <v>4230</v>
      </c>
      <c r="W738" s="716">
        <v>4230</v>
      </c>
      <c r="X738" s="729">
        <v>4230</v>
      </c>
      <c r="Y738" s="750">
        <f>X738-X724</f>
        <v>18</v>
      </c>
      <c r="Z738" s="313"/>
      <c r="AA738" s="313"/>
    </row>
    <row r="739" spans="1:27" s="768" customFormat="1" ht="12.75" hidden="1" customHeight="1" x14ac:dyDescent="0.2">
      <c r="A739" s="924" t="s">
        <v>4</v>
      </c>
      <c r="B739" s="925"/>
      <c r="C739" s="772">
        <v>195776</v>
      </c>
      <c r="D739" s="717">
        <v>210231</v>
      </c>
      <c r="E739" s="717">
        <v>209822</v>
      </c>
      <c r="F739" s="717">
        <v>64409</v>
      </c>
      <c r="G739" s="717">
        <v>202597</v>
      </c>
      <c r="H739" s="717">
        <v>200527</v>
      </c>
      <c r="I739" s="716">
        <v>196431</v>
      </c>
      <c r="J739" s="734">
        <v>191539</v>
      </c>
      <c r="K739" s="717">
        <v>202943</v>
      </c>
      <c r="L739" s="717">
        <v>201585</v>
      </c>
      <c r="M739" s="717">
        <v>59128</v>
      </c>
      <c r="N739" s="717">
        <v>193617</v>
      </c>
      <c r="O739" s="717">
        <v>196209</v>
      </c>
      <c r="P739" s="716">
        <v>206258</v>
      </c>
      <c r="Q739" s="734">
        <v>196429</v>
      </c>
      <c r="R739" s="717">
        <v>200446</v>
      </c>
      <c r="S739" s="717">
        <v>203337</v>
      </c>
      <c r="T739" s="717">
        <v>54674</v>
      </c>
      <c r="U739" s="717">
        <v>204719</v>
      </c>
      <c r="V739" s="717">
        <v>203593</v>
      </c>
      <c r="W739" s="716">
        <v>203404</v>
      </c>
      <c r="X739" s="729">
        <f>SUM(C739:W739)</f>
        <v>3797674</v>
      </c>
      <c r="Y739" s="750"/>
      <c r="Z739" s="313"/>
      <c r="AA739" s="313"/>
    </row>
    <row r="740" spans="1:27" s="768" customFormat="1" ht="12.75" hidden="1" customHeight="1" x14ac:dyDescent="0.2">
      <c r="A740" s="924" t="s">
        <v>266</v>
      </c>
      <c r="B740" s="925"/>
      <c r="C740" s="772">
        <v>42</v>
      </c>
      <c r="D740" s="717">
        <v>42</v>
      </c>
      <c r="E740" s="717">
        <v>42</v>
      </c>
      <c r="F740" s="717">
        <v>13</v>
      </c>
      <c r="G740" s="717">
        <v>42</v>
      </c>
      <c r="H740" s="717">
        <v>42</v>
      </c>
      <c r="I740" s="716">
        <v>42</v>
      </c>
      <c r="J740" s="734">
        <v>40</v>
      </c>
      <c r="K740" s="717">
        <v>40</v>
      </c>
      <c r="L740" s="717">
        <v>40</v>
      </c>
      <c r="M740" s="717">
        <v>14</v>
      </c>
      <c r="N740" s="717">
        <v>40</v>
      </c>
      <c r="O740" s="717">
        <v>41</v>
      </c>
      <c r="P740" s="716">
        <v>40</v>
      </c>
      <c r="Q740" s="734">
        <v>41</v>
      </c>
      <c r="R740" s="717">
        <v>41</v>
      </c>
      <c r="S740" s="717">
        <v>41</v>
      </c>
      <c r="T740" s="717">
        <v>12</v>
      </c>
      <c r="U740" s="717">
        <v>41</v>
      </c>
      <c r="V740" s="717">
        <v>41</v>
      </c>
      <c r="W740" s="716">
        <v>41</v>
      </c>
      <c r="X740" s="729">
        <f>SUM(C740:W740)</f>
        <v>778</v>
      </c>
      <c r="Y740" s="750"/>
      <c r="Z740" s="313"/>
      <c r="AA740" s="313"/>
    </row>
    <row r="741" spans="1:27" x14ac:dyDescent="0.2">
      <c r="A741" s="926" t="s">
        <v>6</v>
      </c>
      <c r="B741" s="927"/>
      <c r="C741" s="711">
        <v>4661</v>
      </c>
      <c r="D741" s="301">
        <v>5005</v>
      </c>
      <c r="E741" s="301">
        <v>4996</v>
      </c>
      <c r="F741" s="301">
        <v>4955</v>
      </c>
      <c r="G741" s="301">
        <v>4824</v>
      </c>
      <c r="H741" s="301">
        <v>4774</v>
      </c>
      <c r="I741" s="394">
        <v>4677</v>
      </c>
      <c r="J741" s="300">
        <v>4788</v>
      </c>
      <c r="K741" s="301">
        <v>5074</v>
      </c>
      <c r="L741" s="301">
        <v>5040</v>
      </c>
      <c r="M741" s="301">
        <v>4223</v>
      </c>
      <c r="N741" s="301">
        <v>4840</v>
      </c>
      <c r="O741" s="301">
        <v>4786</v>
      </c>
      <c r="P741" s="394">
        <v>5156</v>
      </c>
      <c r="Q741" s="300">
        <v>4791</v>
      </c>
      <c r="R741" s="301">
        <v>4889</v>
      </c>
      <c r="S741" s="301">
        <v>4959</v>
      </c>
      <c r="T741" s="301">
        <v>4556</v>
      </c>
      <c r="U741" s="301">
        <v>4993</v>
      </c>
      <c r="V741" s="301">
        <v>4966</v>
      </c>
      <c r="W741" s="394">
        <v>4910</v>
      </c>
      <c r="X741" s="317">
        <v>4881</v>
      </c>
      <c r="Y741" s="228"/>
      <c r="Z741" s="757"/>
      <c r="AA741" s="757"/>
    </row>
    <row r="742" spans="1:27" x14ac:dyDescent="0.2">
      <c r="A742" s="928" t="s">
        <v>7</v>
      </c>
      <c r="B742" s="929"/>
      <c r="C742" s="799">
        <v>57.1</v>
      </c>
      <c r="D742" s="303">
        <v>66.7</v>
      </c>
      <c r="E742" s="304">
        <v>61.9</v>
      </c>
      <c r="F742" s="304">
        <v>69.2</v>
      </c>
      <c r="G742" s="304">
        <v>81</v>
      </c>
      <c r="H742" s="304">
        <v>61.9</v>
      </c>
      <c r="I742" s="395">
        <v>64.3</v>
      </c>
      <c r="J742" s="548">
        <v>67.5</v>
      </c>
      <c r="K742" s="304">
        <v>75</v>
      </c>
      <c r="L742" s="304">
        <v>62.5</v>
      </c>
      <c r="M742" s="304">
        <v>57.1</v>
      </c>
      <c r="N742" s="304">
        <v>70</v>
      </c>
      <c r="O742" s="304">
        <v>75.599999999999994</v>
      </c>
      <c r="P742" s="395">
        <v>70</v>
      </c>
      <c r="Q742" s="548">
        <v>65.900000000000006</v>
      </c>
      <c r="R742" s="304">
        <v>68.3</v>
      </c>
      <c r="S742" s="304">
        <v>61</v>
      </c>
      <c r="T742" s="304">
        <v>66.7</v>
      </c>
      <c r="U742" s="304">
        <v>78</v>
      </c>
      <c r="V742" s="304">
        <v>73.2</v>
      </c>
      <c r="W742" s="395">
        <v>73.2</v>
      </c>
      <c r="X742" s="248">
        <v>65.2</v>
      </c>
      <c r="Y742" s="210"/>
      <c r="Z742" s="210"/>
      <c r="AA742" s="210"/>
    </row>
    <row r="743" spans="1:27" ht="13.5" thickBot="1" x14ac:dyDescent="0.25">
      <c r="A743" s="907" t="s">
        <v>8</v>
      </c>
      <c r="B743" s="908"/>
      <c r="C743" s="800">
        <v>0.109</v>
      </c>
      <c r="D743" s="680">
        <v>0.09</v>
      </c>
      <c r="E743" s="706">
        <v>0.115</v>
      </c>
      <c r="F743" s="706">
        <v>8.7999999999999995E-2</v>
      </c>
      <c r="G743" s="706">
        <v>9.1999999999999998E-2</v>
      </c>
      <c r="H743" s="706">
        <v>0.113</v>
      </c>
      <c r="I743" s="707">
        <v>0.10299999999999999</v>
      </c>
      <c r="J743" s="714">
        <v>9.8000000000000004E-2</v>
      </c>
      <c r="K743" s="706">
        <v>9.2999999999999999E-2</v>
      </c>
      <c r="L743" s="706">
        <v>0.10299999999999999</v>
      </c>
      <c r="M743" s="706">
        <v>0.126</v>
      </c>
      <c r="N743" s="706">
        <v>8.7999999999999995E-2</v>
      </c>
      <c r="O743" s="706">
        <v>7.8E-2</v>
      </c>
      <c r="P743" s="707">
        <v>9.1999999999999998E-2</v>
      </c>
      <c r="Q743" s="714">
        <v>9.2999999999999999E-2</v>
      </c>
      <c r="R743" s="706">
        <v>9.0999999999999998E-2</v>
      </c>
      <c r="S743" s="706">
        <v>0.10100000000000001</v>
      </c>
      <c r="T743" s="706">
        <v>0.106</v>
      </c>
      <c r="U743" s="706">
        <v>8.5000000000000006E-2</v>
      </c>
      <c r="V743" s="706">
        <v>9.0999999999999998E-2</v>
      </c>
      <c r="W743" s="707">
        <v>9.4E-2</v>
      </c>
      <c r="X743" s="739">
        <v>0.10199999999999999</v>
      </c>
      <c r="Y743" s="228"/>
      <c r="Z743" s="757"/>
      <c r="AA743" s="757"/>
    </row>
    <row r="744" spans="1:27" x14ac:dyDescent="0.2">
      <c r="A744" s="909" t="s">
        <v>1</v>
      </c>
      <c r="B744" s="910"/>
      <c r="C744" s="801">
        <f t="shared" ref="C744:F744" si="349">C741/C738*100-100</f>
        <v>10.18912529550829</v>
      </c>
      <c r="D744" s="691">
        <f t="shared" si="349"/>
        <v>18.321513002364071</v>
      </c>
      <c r="E744" s="691">
        <f t="shared" si="349"/>
        <v>18.108747044917251</v>
      </c>
      <c r="F744" s="691">
        <f t="shared" si="349"/>
        <v>17.139479905437355</v>
      </c>
      <c r="G744" s="691">
        <f>G741/G738*100-100</f>
        <v>14.042553191489375</v>
      </c>
      <c r="H744" s="691">
        <f t="shared" ref="H744:O744" si="350">H741/H738*100-100</f>
        <v>12.860520094562645</v>
      </c>
      <c r="I744" s="692">
        <f t="shared" si="350"/>
        <v>10.567375886524829</v>
      </c>
      <c r="J744" s="690">
        <f t="shared" si="350"/>
        <v>13.191489361702139</v>
      </c>
      <c r="K744" s="691">
        <f t="shared" si="350"/>
        <v>19.952718676122942</v>
      </c>
      <c r="L744" s="691">
        <f t="shared" si="350"/>
        <v>19.148936170212764</v>
      </c>
      <c r="M744" s="691">
        <f t="shared" si="350"/>
        <v>-0.16548463356973286</v>
      </c>
      <c r="N744" s="691">
        <f t="shared" si="350"/>
        <v>14.420803782505914</v>
      </c>
      <c r="O744" s="691">
        <f t="shared" si="350"/>
        <v>13.144208037825052</v>
      </c>
      <c r="P744" s="692">
        <f>P741/P738*100-100</f>
        <v>21.891252955082734</v>
      </c>
      <c r="Q744" s="690">
        <f t="shared" ref="Q744:X744" si="351">Q741/Q738*100-100</f>
        <v>13.262411347517727</v>
      </c>
      <c r="R744" s="691">
        <f t="shared" si="351"/>
        <v>15.579196217494086</v>
      </c>
      <c r="S744" s="691">
        <f t="shared" si="351"/>
        <v>17.2340425531915</v>
      </c>
      <c r="T744" s="691">
        <f t="shared" si="351"/>
        <v>7.7068557919621696</v>
      </c>
      <c r="U744" s="691">
        <f t="shared" si="351"/>
        <v>18.03782505910165</v>
      </c>
      <c r="V744" s="691">
        <f t="shared" si="351"/>
        <v>17.399527186761233</v>
      </c>
      <c r="W744" s="692">
        <f t="shared" si="351"/>
        <v>16.075650118203313</v>
      </c>
      <c r="X744" s="480">
        <f t="shared" si="351"/>
        <v>15.39007092198581</v>
      </c>
      <c r="Y744" s="547"/>
      <c r="Z744" s="210"/>
      <c r="AA744" s="210"/>
    </row>
    <row r="745" spans="1:27" ht="13.5" thickBot="1" x14ac:dyDescent="0.25">
      <c r="A745" s="911" t="s">
        <v>27</v>
      </c>
      <c r="B745" s="912"/>
      <c r="C745" s="520">
        <f>C741-C711</f>
        <v>4</v>
      </c>
      <c r="D745" s="221">
        <f t="shared" ref="D745:W745" si="352">D741-D711</f>
        <v>70</v>
      </c>
      <c r="E745" s="221">
        <f t="shared" si="352"/>
        <v>92</v>
      </c>
      <c r="F745" s="221">
        <f t="shared" si="352"/>
        <v>232</v>
      </c>
      <c r="G745" s="221">
        <f t="shared" si="352"/>
        <v>-72</v>
      </c>
      <c r="H745" s="221">
        <f t="shared" si="352"/>
        <v>-50</v>
      </c>
      <c r="I745" s="226">
        <f t="shared" si="352"/>
        <v>-195</v>
      </c>
      <c r="J745" s="220">
        <f t="shared" si="352"/>
        <v>1</v>
      </c>
      <c r="K745" s="221">
        <f t="shared" si="352"/>
        <v>180</v>
      </c>
      <c r="L745" s="221">
        <f t="shared" si="352"/>
        <v>60</v>
      </c>
      <c r="M745" s="221">
        <f t="shared" si="352"/>
        <v>-339</v>
      </c>
      <c r="N745" s="221">
        <f t="shared" si="352"/>
        <v>-162</v>
      </c>
      <c r="O745" s="221">
        <f t="shared" si="352"/>
        <v>-149</v>
      </c>
      <c r="P745" s="226">
        <f t="shared" si="352"/>
        <v>108</v>
      </c>
      <c r="Q745" s="220">
        <f t="shared" si="352"/>
        <v>-5</v>
      </c>
      <c r="R745" s="221">
        <f t="shared" si="352"/>
        <v>-22</v>
      </c>
      <c r="S745" s="221">
        <f t="shared" si="352"/>
        <v>-115</v>
      </c>
      <c r="T745" s="221">
        <f t="shared" si="352"/>
        <v>-269</v>
      </c>
      <c r="U745" s="221">
        <f t="shared" si="352"/>
        <v>23</v>
      </c>
      <c r="V745" s="221">
        <f t="shared" si="352"/>
        <v>-2</v>
      </c>
      <c r="W745" s="226">
        <f t="shared" si="352"/>
        <v>23</v>
      </c>
      <c r="X745" s="370">
        <f>X741-X711</f>
        <v>-15</v>
      </c>
      <c r="Y745" s="210"/>
      <c r="Z745" s="757"/>
      <c r="AA745" s="757"/>
    </row>
    <row r="746" spans="1:27" x14ac:dyDescent="0.2">
      <c r="A746" s="913" t="s">
        <v>51</v>
      </c>
      <c r="B746" s="914"/>
      <c r="C746" s="722">
        <v>580</v>
      </c>
      <c r="D746" s="720">
        <v>581</v>
      </c>
      <c r="E746" s="720">
        <v>580</v>
      </c>
      <c r="F746" s="720">
        <v>77</v>
      </c>
      <c r="G746" s="720">
        <v>577</v>
      </c>
      <c r="H746" s="720">
        <v>579</v>
      </c>
      <c r="I746" s="721">
        <v>581</v>
      </c>
      <c r="J746" s="722">
        <v>557</v>
      </c>
      <c r="K746" s="720">
        <v>559</v>
      </c>
      <c r="L746" s="720">
        <v>576</v>
      </c>
      <c r="M746" s="720">
        <v>124</v>
      </c>
      <c r="N746" s="720">
        <v>583</v>
      </c>
      <c r="O746" s="720">
        <v>571</v>
      </c>
      <c r="P746" s="723">
        <v>560</v>
      </c>
      <c r="Q746" s="719">
        <v>570</v>
      </c>
      <c r="R746" s="720">
        <v>576</v>
      </c>
      <c r="S746" s="720">
        <v>588</v>
      </c>
      <c r="T746" s="720">
        <v>81</v>
      </c>
      <c r="U746" s="720">
        <v>592</v>
      </c>
      <c r="V746" s="720">
        <v>585</v>
      </c>
      <c r="W746" s="721">
        <v>583</v>
      </c>
      <c r="X746" s="371">
        <f>SUM(C746:W746)</f>
        <v>10660</v>
      </c>
      <c r="Y746" s="757" t="s">
        <v>56</v>
      </c>
      <c r="Z746" s="265">
        <f>X730-X746</f>
        <v>65</v>
      </c>
      <c r="AA746" s="266">
        <f>Z746/X746</f>
        <v>6.0975609756097563E-3</v>
      </c>
    </row>
    <row r="747" spans="1:27" x14ac:dyDescent="0.2">
      <c r="A747" s="915" t="s">
        <v>28</v>
      </c>
      <c r="B747" s="916"/>
      <c r="C747" s="373">
        <v>155.00000000000009</v>
      </c>
      <c r="D747" s="762">
        <v>155.00000000000009</v>
      </c>
      <c r="E747" s="762">
        <v>155.00000000000009</v>
      </c>
      <c r="F747" s="762">
        <v>155.00000000000009</v>
      </c>
      <c r="G747" s="762">
        <v>155.00000000000009</v>
      </c>
      <c r="H747" s="762">
        <v>155.00000000000009</v>
      </c>
      <c r="I747" s="763">
        <v>155.00000000000009</v>
      </c>
      <c r="J747" s="761">
        <v>155.00000000000009</v>
      </c>
      <c r="K747" s="762">
        <v>155.00000000000009</v>
      </c>
      <c r="L747" s="762">
        <v>155.00000000000009</v>
      </c>
      <c r="M747" s="762">
        <v>155.00000000000009</v>
      </c>
      <c r="N747" s="762">
        <v>155.00000000000009</v>
      </c>
      <c r="O747" s="762">
        <v>155.00000000000009</v>
      </c>
      <c r="P747" s="763">
        <v>155.00000000000009</v>
      </c>
      <c r="Q747" s="761">
        <v>155.00000000000009</v>
      </c>
      <c r="R747" s="762">
        <v>155.00000000000009</v>
      </c>
      <c r="S747" s="762">
        <v>155.00000000000009</v>
      </c>
      <c r="T747" s="762">
        <v>155.00000000000009</v>
      </c>
      <c r="U747" s="762">
        <v>155.00000000000009</v>
      </c>
      <c r="V747" s="762">
        <v>155.00000000000009</v>
      </c>
      <c r="W747" s="763">
        <v>155.00000000000009</v>
      </c>
      <c r="X747" s="749">
        <f>AVERAGE(C747:W747)</f>
        <v>155.00000000000006</v>
      </c>
      <c r="Y747" s="757" t="s">
        <v>57</v>
      </c>
      <c r="Z747" s="757">
        <v>155.36000000000001</v>
      </c>
      <c r="AA747" s="757"/>
    </row>
    <row r="748" spans="1:27" ht="13.5" thickBot="1" x14ac:dyDescent="0.25">
      <c r="A748" s="917" t="s">
        <v>26</v>
      </c>
      <c r="B748" s="918"/>
      <c r="C748" s="374">
        <f t="shared" ref="C748:W748" si="353">(C747-C730)</f>
        <v>-427.99999999999989</v>
      </c>
      <c r="D748" s="217">
        <f t="shared" si="353"/>
        <v>-432.99999999999989</v>
      </c>
      <c r="E748" s="217">
        <f t="shared" si="353"/>
        <v>-427.99999999999989</v>
      </c>
      <c r="F748" s="217">
        <f t="shared" si="353"/>
        <v>72.000000000000085</v>
      </c>
      <c r="G748" s="217">
        <f t="shared" si="353"/>
        <v>-424.99999999999989</v>
      </c>
      <c r="H748" s="217">
        <f t="shared" si="353"/>
        <v>-426.99999999999989</v>
      </c>
      <c r="I748" s="322">
        <f t="shared" si="353"/>
        <v>-428.99999999999989</v>
      </c>
      <c r="J748" s="216">
        <f t="shared" si="353"/>
        <v>-405.99999999999989</v>
      </c>
      <c r="K748" s="217">
        <f t="shared" si="353"/>
        <v>-406.99999999999989</v>
      </c>
      <c r="L748" s="217">
        <f t="shared" si="353"/>
        <v>-420.99999999999989</v>
      </c>
      <c r="M748" s="217">
        <f t="shared" si="353"/>
        <v>26.000000000000085</v>
      </c>
      <c r="N748" s="217">
        <f t="shared" si="353"/>
        <v>-428.99999999999989</v>
      </c>
      <c r="O748" s="217">
        <f t="shared" si="353"/>
        <v>-417.99999999999989</v>
      </c>
      <c r="P748" s="322">
        <f t="shared" si="353"/>
        <v>-408.99999999999989</v>
      </c>
      <c r="Q748" s="216">
        <f t="shared" si="353"/>
        <v>-414.99999999999989</v>
      </c>
      <c r="R748" s="217">
        <f t="shared" si="353"/>
        <v>-425.99999999999989</v>
      </c>
      <c r="S748" s="217">
        <f t="shared" si="353"/>
        <v>-432.99999999999989</v>
      </c>
      <c r="T748" s="217">
        <f t="shared" si="353"/>
        <v>68.000000000000085</v>
      </c>
      <c r="U748" s="217">
        <f t="shared" si="353"/>
        <v>-437.99999999999989</v>
      </c>
      <c r="V748" s="217">
        <f t="shared" si="353"/>
        <v>-432.99999999999989</v>
      </c>
      <c r="W748" s="322">
        <f t="shared" si="353"/>
        <v>-430.99999999999989</v>
      </c>
      <c r="X748" s="333"/>
      <c r="Y748" s="757" t="s">
        <v>26</v>
      </c>
      <c r="Z748" s="757">
        <f>Z747-Z731</f>
        <v>-0.11999999999997613</v>
      </c>
      <c r="AA748" s="757"/>
    </row>
    <row r="749" spans="1:27" x14ac:dyDescent="0.2">
      <c r="A749" s="784"/>
      <c r="C749" s="784"/>
      <c r="D749" s="784"/>
      <c r="E749" s="784"/>
      <c r="F749" s="784"/>
      <c r="G749" s="784"/>
      <c r="H749" s="784"/>
      <c r="I749" s="784"/>
      <c r="J749" s="784"/>
      <c r="K749" s="784"/>
      <c r="L749" s="784"/>
      <c r="M749" s="784"/>
      <c r="N749" s="784"/>
      <c r="O749" s="784"/>
      <c r="P749" s="784"/>
      <c r="Q749" s="784"/>
      <c r="R749" s="784"/>
      <c r="S749" s="784"/>
      <c r="T749" s="784"/>
      <c r="U749" s="784"/>
      <c r="V749" s="784"/>
      <c r="W749" s="784"/>
      <c r="X749" s="784"/>
      <c r="Y749" s="784"/>
      <c r="Z749" s="784"/>
      <c r="AA749" s="784"/>
    </row>
    <row r="750" spans="1:27" ht="13.5" thickBot="1" x14ac:dyDescent="0.25">
      <c r="A750" s="784"/>
      <c r="C750" s="784"/>
      <c r="D750" s="784"/>
      <c r="E750" s="784"/>
      <c r="F750" s="784"/>
      <c r="G750" s="784"/>
      <c r="H750" s="784"/>
      <c r="I750" s="784"/>
      <c r="J750" s="784"/>
      <c r="K750" s="784"/>
      <c r="L750" s="784"/>
      <c r="M750" s="784"/>
      <c r="N750" s="784"/>
      <c r="O750" s="784"/>
      <c r="P750" s="784"/>
      <c r="Q750" s="784"/>
      <c r="R750" s="784"/>
      <c r="S750" s="784"/>
      <c r="T750" s="784"/>
      <c r="U750" s="784"/>
      <c r="V750" s="784"/>
      <c r="W750" s="784"/>
      <c r="X750" s="784"/>
      <c r="Y750" s="784"/>
      <c r="Z750" s="784"/>
      <c r="AA750" s="784"/>
    </row>
    <row r="751" spans="1:27" ht="13.5" thickBot="1" x14ac:dyDescent="0.25">
      <c r="A751" s="846">
        <f>A735+7</f>
        <v>45791</v>
      </c>
      <c r="B751" s="828"/>
      <c r="C751" s="779">
        <f>C756/C762</f>
        <v>0</v>
      </c>
      <c r="D751" s="779">
        <f t="shared" ref="D751:W751" si="354">D756/D762</f>
        <v>0</v>
      </c>
      <c r="E751" s="779">
        <f t="shared" si="354"/>
        <v>0</v>
      </c>
      <c r="F751" s="779">
        <f t="shared" si="354"/>
        <v>0</v>
      </c>
      <c r="G751" s="779">
        <f t="shared" si="354"/>
        <v>0</v>
      </c>
      <c r="H751" s="779">
        <f t="shared" si="354"/>
        <v>0</v>
      </c>
      <c r="I751" s="779">
        <f t="shared" si="354"/>
        <v>0</v>
      </c>
      <c r="J751" s="779">
        <f t="shared" si="354"/>
        <v>0</v>
      </c>
      <c r="K751" s="779">
        <f t="shared" si="354"/>
        <v>0</v>
      </c>
      <c r="L751" s="779">
        <f t="shared" si="354"/>
        <v>0</v>
      </c>
      <c r="M751" s="779">
        <f t="shared" si="354"/>
        <v>0</v>
      </c>
      <c r="N751" s="779">
        <f t="shared" si="354"/>
        <v>0</v>
      </c>
      <c r="O751" s="779">
        <f t="shared" si="354"/>
        <v>0</v>
      </c>
      <c r="P751" s="779">
        <f t="shared" si="354"/>
        <v>0</v>
      </c>
      <c r="Q751" s="779">
        <f t="shared" si="354"/>
        <v>0</v>
      </c>
      <c r="R751" s="779">
        <f t="shared" si="354"/>
        <v>0</v>
      </c>
      <c r="S751" s="779">
        <f t="shared" si="354"/>
        <v>0</v>
      </c>
      <c r="T751" s="779">
        <f t="shared" si="354"/>
        <v>0</v>
      </c>
      <c r="U751" s="779">
        <f t="shared" si="354"/>
        <v>0</v>
      </c>
      <c r="V751" s="779">
        <f t="shared" si="354"/>
        <v>0</v>
      </c>
      <c r="W751" s="779">
        <f t="shared" si="354"/>
        <v>0</v>
      </c>
      <c r="X751" s="784"/>
      <c r="Y751" s="784"/>
      <c r="Z751" s="784"/>
      <c r="AA751" s="784"/>
    </row>
    <row r="752" spans="1:27" ht="13.5" thickBot="1" x14ac:dyDescent="0.25">
      <c r="A752" s="847" t="s">
        <v>268</v>
      </c>
      <c r="B752" s="848">
        <f>B736+1</f>
        <v>52</v>
      </c>
      <c r="C752" s="919" t="s">
        <v>53</v>
      </c>
      <c r="D752" s="919"/>
      <c r="E752" s="919"/>
      <c r="F752" s="919"/>
      <c r="G752" s="919"/>
      <c r="H752" s="919"/>
      <c r="I752" s="920"/>
      <c r="J752" s="921" t="s">
        <v>114</v>
      </c>
      <c r="K752" s="919"/>
      <c r="L752" s="919"/>
      <c r="M752" s="919"/>
      <c r="N752" s="919"/>
      <c r="O752" s="919"/>
      <c r="P752" s="920"/>
      <c r="Q752" s="921" t="s">
        <v>63</v>
      </c>
      <c r="R752" s="919"/>
      <c r="S752" s="919"/>
      <c r="T752" s="919"/>
      <c r="U752" s="919"/>
      <c r="V752" s="919"/>
      <c r="W752" s="920"/>
      <c r="X752" s="782" t="s">
        <v>55</v>
      </c>
      <c r="Y752" s="784"/>
      <c r="Z752" s="784"/>
      <c r="AA752" s="784"/>
    </row>
    <row r="753" spans="1:27" x14ac:dyDescent="0.2">
      <c r="A753" s="922" t="s">
        <v>54</v>
      </c>
      <c r="B753" s="923"/>
      <c r="C753" s="436">
        <v>1</v>
      </c>
      <c r="D753" s="786">
        <v>2</v>
      </c>
      <c r="E753" s="786">
        <v>3</v>
      </c>
      <c r="F753" s="786">
        <v>4</v>
      </c>
      <c r="G753" s="786">
        <v>5</v>
      </c>
      <c r="H753" s="786">
        <v>6</v>
      </c>
      <c r="I753" s="787">
        <v>7</v>
      </c>
      <c r="J753" s="785">
        <v>1</v>
      </c>
      <c r="K753" s="786">
        <v>2</v>
      </c>
      <c r="L753" s="786">
        <v>3</v>
      </c>
      <c r="M753" s="786">
        <v>4</v>
      </c>
      <c r="N753" s="786">
        <v>5</v>
      </c>
      <c r="O753" s="786">
        <v>6</v>
      </c>
      <c r="P753" s="787">
        <v>7</v>
      </c>
      <c r="Q753" s="785">
        <v>1</v>
      </c>
      <c r="R753" s="786">
        <v>2</v>
      </c>
      <c r="S753" s="786">
        <v>3</v>
      </c>
      <c r="T753" s="786">
        <v>4</v>
      </c>
      <c r="U753" s="786">
        <v>5</v>
      </c>
      <c r="V753" s="786">
        <v>6</v>
      </c>
      <c r="W753" s="787">
        <v>7</v>
      </c>
      <c r="X753" s="792"/>
      <c r="Y753" s="784"/>
      <c r="Z753" s="784"/>
      <c r="AA753" s="784"/>
    </row>
    <row r="754" spans="1:27" x14ac:dyDescent="0.2">
      <c r="A754" s="924" t="s">
        <v>3</v>
      </c>
      <c r="B754" s="925"/>
      <c r="C754" s="772">
        <v>4248</v>
      </c>
      <c r="D754" s="717">
        <v>4248</v>
      </c>
      <c r="E754" s="717">
        <v>4248</v>
      </c>
      <c r="F754" s="717">
        <v>4248</v>
      </c>
      <c r="G754" s="717">
        <v>4248</v>
      </c>
      <c r="H754" s="717">
        <v>4248</v>
      </c>
      <c r="I754" s="716">
        <v>4248</v>
      </c>
      <c r="J754" s="734">
        <v>4248</v>
      </c>
      <c r="K754" s="717">
        <v>4248</v>
      </c>
      <c r="L754" s="717">
        <v>4248</v>
      </c>
      <c r="M754" s="717">
        <v>4248</v>
      </c>
      <c r="N754" s="717">
        <v>4248</v>
      </c>
      <c r="O754" s="717">
        <v>4248</v>
      </c>
      <c r="P754" s="716">
        <v>4248</v>
      </c>
      <c r="Q754" s="734">
        <v>4248</v>
      </c>
      <c r="R754" s="717">
        <v>4248</v>
      </c>
      <c r="S754" s="717">
        <v>4248</v>
      </c>
      <c r="T754" s="717">
        <v>4248</v>
      </c>
      <c r="U754" s="717">
        <v>4248</v>
      </c>
      <c r="V754" s="717">
        <v>4248</v>
      </c>
      <c r="W754" s="716">
        <v>4248</v>
      </c>
      <c r="X754" s="729">
        <v>4248</v>
      </c>
      <c r="Y754" s="750">
        <f>X754-X738</f>
        <v>18</v>
      </c>
      <c r="Z754" s="313"/>
      <c r="AA754" s="313"/>
    </row>
    <row r="755" spans="1:27" ht="12.75" hidden="1" customHeight="1" x14ac:dyDescent="0.2">
      <c r="A755" s="924" t="s">
        <v>4</v>
      </c>
      <c r="B755" s="925"/>
      <c r="C755" s="772"/>
      <c r="D755" s="717"/>
      <c r="E755" s="717"/>
      <c r="F755" s="717"/>
      <c r="G755" s="717"/>
      <c r="H755" s="717"/>
      <c r="I755" s="716"/>
      <c r="J755" s="734"/>
      <c r="K755" s="717"/>
      <c r="L755" s="717"/>
      <c r="M755" s="717"/>
      <c r="N755" s="717"/>
      <c r="O755" s="717"/>
      <c r="P755" s="716"/>
      <c r="Q755" s="734"/>
      <c r="R755" s="717"/>
      <c r="S755" s="717"/>
      <c r="T755" s="717"/>
      <c r="U755" s="717"/>
      <c r="V755" s="717"/>
      <c r="W755" s="716"/>
      <c r="X755" s="729"/>
      <c r="Y755" s="750"/>
      <c r="Z755" s="313"/>
      <c r="AA755" s="313"/>
    </row>
    <row r="756" spans="1:27" ht="12.75" hidden="1" customHeight="1" x14ac:dyDescent="0.2">
      <c r="A756" s="924" t="s">
        <v>266</v>
      </c>
      <c r="B756" s="925"/>
      <c r="C756" s="772"/>
      <c r="D756" s="717"/>
      <c r="E756" s="717"/>
      <c r="F756" s="717"/>
      <c r="G756" s="717"/>
      <c r="H756" s="717"/>
      <c r="I756" s="716"/>
      <c r="J756" s="734"/>
      <c r="K756" s="717"/>
      <c r="L756" s="717"/>
      <c r="M756" s="717"/>
      <c r="N756" s="717"/>
      <c r="O756" s="717"/>
      <c r="P756" s="716"/>
      <c r="Q756" s="734"/>
      <c r="R756" s="717"/>
      <c r="S756" s="717"/>
      <c r="T756" s="717"/>
      <c r="U756" s="717"/>
      <c r="V756" s="717"/>
      <c r="W756" s="716"/>
      <c r="X756" s="729"/>
      <c r="Y756" s="750"/>
      <c r="Z756" s="313"/>
      <c r="AA756" s="313"/>
    </row>
    <row r="757" spans="1:27" x14ac:dyDescent="0.2">
      <c r="A757" s="926" t="s">
        <v>6</v>
      </c>
      <c r="B757" s="927"/>
      <c r="C757" s="711"/>
      <c r="D757" s="301"/>
      <c r="E757" s="301"/>
      <c r="F757" s="301"/>
      <c r="G757" s="301"/>
      <c r="H757" s="301"/>
      <c r="I757" s="394"/>
      <c r="J757" s="300"/>
      <c r="K757" s="301"/>
      <c r="L757" s="301"/>
      <c r="M757" s="301"/>
      <c r="N757" s="301"/>
      <c r="O757" s="301"/>
      <c r="P757" s="394"/>
      <c r="Q757" s="300"/>
      <c r="R757" s="301"/>
      <c r="S757" s="301"/>
      <c r="T757" s="301"/>
      <c r="U757" s="301"/>
      <c r="V757" s="301"/>
      <c r="W757" s="394"/>
      <c r="X757" s="317"/>
      <c r="Y757" s="228"/>
      <c r="Z757" s="784"/>
      <c r="AA757" s="784"/>
    </row>
    <row r="758" spans="1:27" x14ac:dyDescent="0.2">
      <c r="A758" s="928" t="s">
        <v>7</v>
      </c>
      <c r="B758" s="929"/>
      <c r="C758" s="799"/>
      <c r="D758" s="303"/>
      <c r="E758" s="304"/>
      <c r="F758" s="304"/>
      <c r="G758" s="304"/>
      <c r="H758" s="304"/>
      <c r="I758" s="395"/>
      <c r="J758" s="548"/>
      <c r="K758" s="304"/>
      <c r="L758" s="304"/>
      <c r="M758" s="304"/>
      <c r="N758" s="304"/>
      <c r="O758" s="304"/>
      <c r="P758" s="395"/>
      <c r="Q758" s="548"/>
      <c r="R758" s="304"/>
      <c r="S758" s="304"/>
      <c r="T758" s="304"/>
      <c r="U758" s="304"/>
      <c r="V758" s="304"/>
      <c r="W758" s="395"/>
      <c r="X758" s="248"/>
      <c r="Y758" s="210"/>
      <c r="Z758" s="210"/>
      <c r="AA758" s="210"/>
    </row>
    <row r="759" spans="1:27" ht="13.5" thickBot="1" x14ac:dyDescent="0.25">
      <c r="A759" s="907" t="s">
        <v>8</v>
      </c>
      <c r="B759" s="908"/>
      <c r="C759" s="800"/>
      <c r="D759" s="680"/>
      <c r="E759" s="706"/>
      <c r="F759" s="706"/>
      <c r="G759" s="706"/>
      <c r="H759" s="706"/>
      <c r="I759" s="707"/>
      <c r="J759" s="714"/>
      <c r="K759" s="706"/>
      <c r="L759" s="706"/>
      <c r="M759" s="706"/>
      <c r="N759" s="706"/>
      <c r="O759" s="706"/>
      <c r="P759" s="707"/>
      <c r="Q759" s="714"/>
      <c r="R759" s="706"/>
      <c r="S759" s="706"/>
      <c r="T759" s="706"/>
      <c r="U759" s="706"/>
      <c r="V759" s="706"/>
      <c r="W759" s="707"/>
      <c r="X759" s="739"/>
      <c r="Y759" s="228"/>
      <c r="Z759" s="784"/>
      <c r="AA759" s="784"/>
    </row>
    <row r="760" spans="1:27" x14ac:dyDescent="0.2">
      <c r="A760" s="909" t="s">
        <v>1</v>
      </c>
      <c r="B760" s="910"/>
      <c r="C760" s="801">
        <f t="shared" ref="C760:F760" si="355">C757/C754*100-100</f>
        <v>-100</v>
      </c>
      <c r="D760" s="691">
        <f t="shared" si="355"/>
        <v>-100</v>
      </c>
      <c r="E760" s="691">
        <f t="shared" si="355"/>
        <v>-100</v>
      </c>
      <c r="F760" s="691">
        <f t="shared" si="355"/>
        <v>-100</v>
      </c>
      <c r="G760" s="691">
        <f>G757/G754*100-100</f>
        <v>-100</v>
      </c>
      <c r="H760" s="691">
        <f t="shared" ref="H760:O760" si="356">H757/H754*100-100</f>
        <v>-100</v>
      </c>
      <c r="I760" s="692">
        <f t="shared" si="356"/>
        <v>-100</v>
      </c>
      <c r="J760" s="690">
        <f t="shared" si="356"/>
        <v>-100</v>
      </c>
      <c r="K760" s="691">
        <f t="shared" si="356"/>
        <v>-100</v>
      </c>
      <c r="L760" s="691">
        <f t="shared" si="356"/>
        <v>-100</v>
      </c>
      <c r="M760" s="691">
        <f t="shared" si="356"/>
        <v>-100</v>
      </c>
      <c r="N760" s="691">
        <f t="shared" si="356"/>
        <v>-100</v>
      </c>
      <c r="O760" s="691">
        <f t="shared" si="356"/>
        <v>-100</v>
      </c>
      <c r="P760" s="692">
        <f>P757/P754*100-100</f>
        <v>-100</v>
      </c>
      <c r="Q760" s="690">
        <f t="shared" ref="Q760:X760" si="357">Q757/Q754*100-100</f>
        <v>-100</v>
      </c>
      <c r="R760" s="691">
        <f t="shared" si="357"/>
        <v>-100</v>
      </c>
      <c r="S760" s="691">
        <f t="shared" si="357"/>
        <v>-100</v>
      </c>
      <c r="T760" s="691">
        <f t="shared" si="357"/>
        <v>-100</v>
      </c>
      <c r="U760" s="691">
        <f t="shared" si="357"/>
        <v>-100</v>
      </c>
      <c r="V760" s="691">
        <f t="shared" si="357"/>
        <v>-100</v>
      </c>
      <c r="W760" s="692">
        <f t="shared" si="357"/>
        <v>-100</v>
      </c>
      <c r="X760" s="480">
        <f t="shared" si="357"/>
        <v>-100</v>
      </c>
      <c r="Y760" s="547"/>
      <c r="Z760" s="210"/>
      <c r="AA760" s="210"/>
    </row>
    <row r="761" spans="1:27" ht="13.5" thickBot="1" x14ac:dyDescent="0.25">
      <c r="A761" s="911" t="s">
        <v>27</v>
      </c>
      <c r="B761" s="912"/>
      <c r="C761" s="520">
        <f>C757-C727</f>
        <v>0</v>
      </c>
      <c r="D761" s="221">
        <f t="shared" ref="D761:W761" si="358">D757-D727</f>
        <v>0</v>
      </c>
      <c r="E761" s="221">
        <f t="shared" si="358"/>
        <v>0</v>
      </c>
      <c r="F761" s="221">
        <f t="shared" si="358"/>
        <v>0</v>
      </c>
      <c r="G761" s="221">
        <f t="shared" si="358"/>
        <v>0</v>
      </c>
      <c r="H761" s="221">
        <f t="shared" si="358"/>
        <v>0</v>
      </c>
      <c r="I761" s="226">
        <f t="shared" si="358"/>
        <v>0</v>
      </c>
      <c r="J761" s="220">
        <f t="shared" si="358"/>
        <v>0</v>
      </c>
      <c r="K761" s="221">
        <f t="shared" si="358"/>
        <v>0</v>
      </c>
      <c r="L761" s="221">
        <f t="shared" si="358"/>
        <v>0</v>
      </c>
      <c r="M761" s="221">
        <f t="shared" si="358"/>
        <v>0</v>
      </c>
      <c r="N761" s="221">
        <f t="shared" si="358"/>
        <v>0</v>
      </c>
      <c r="O761" s="221">
        <f t="shared" si="358"/>
        <v>0</v>
      </c>
      <c r="P761" s="226">
        <f t="shared" si="358"/>
        <v>0</v>
      </c>
      <c r="Q761" s="220">
        <f t="shared" si="358"/>
        <v>0</v>
      </c>
      <c r="R761" s="221">
        <f t="shared" si="358"/>
        <v>0</v>
      </c>
      <c r="S761" s="221">
        <f t="shared" si="358"/>
        <v>0</v>
      </c>
      <c r="T761" s="221">
        <f t="shared" si="358"/>
        <v>0</v>
      </c>
      <c r="U761" s="221">
        <f t="shared" si="358"/>
        <v>0</v>
      </c>
      <c r="V761" s="221">
        <f t="shared" si="358"/>
        <v>0</v>
      </c>
      <c r="W761" s="226">
        <f t="shared" si="358"/>
        <v>0</v>
      </c>
      <c r="X761" s="370">
        <f>X757-X727</f>
        <v>0</v>
      </c>
      <c r="Y761" s="210"/>
      <c r="Z761" s="784"/>
      <c r="AA761" s="784"/>
    </row>
    <row r="762" spans="1:27" x14ac:dyDescent="0.2">
      <c r="A762" s="913" t="s">
        <v>51</v>
      </c>
      <c r="B762" s="914"/>
      <c r="C762" s="722">
        <v>579</v>
      </c>
      <c r="D762" s="720">
        <v>579</v>
      </c>
      <c r="E762" s="720">
        <v>575</v>
      </c>
      <c r="F762" s="720">
        <v>74</v>
      </c>
      <c r="G762" s="720">
        <v>575</v>
      </c>
      <c r="H762" s="720">
        <v>578</v>
      </c>
      <c r="I762" s="721">
        <v>579</v>
      </c>
      <c r="J762" s="722">
        <v>552</v>
      </c>
      <c r="K762" s="720">
        <v>558</v>
      </c>
      <c r="L762" s="720">
        <v>575</v>
      </c>
      <c r="M762" s="720">
        <v>121</v>
      </c>
      <c r="N762" s="720">
        <v>582</v>
      </c>
      <c r="O762" s="720">
        <v>570</v>
      </c>
      <c r="P762" s="723">
        <v>556</v>
      </c>
      <c r="Q762" s="719">
        <v>566</v>
      </c>
      <c r="R762" s="720">
        <v>572</v>
      </c>
      <c r="S762" s="720">
        <v>588</v>
      </c>
      <c r="T762" s="720">
        <v>79</v>
      </c>
      <c r="U762" s="720">
        <v>591</v>
      </c>
      <c r="V762" s="720">
        <v>585</v>
      </c>
      <c r="W762" s="721">
        <v>583</v>
      </c>
      <c r="X762" s="371">
        <f>SUM(C762:W762)</f>
        <v>10617</v>
      </c>
      <c r="Y762" s="784" t="s">
        <v>56</v>
      </c>
      <c r="Z762" s="265">
        <f>X746-X762</f>
        <v>43</v>
      </c>
      <c r="AA762" s="266">
        <f>Z762/X762</f>
        <v>4.0501083168503343E-3</v>
      </c>
    </row>
    <row r="763" spans="1:27" x14ac:dyDescent="0.2">
      <c r="A763" s="915" t="s">
        <v>28</v>
      </c>
      <c r="B763" s="916"/>
      <c r="C763" s="373">
        <v>155.00000000000009</v>
      </c>
      <c r="D763" s="789">
        <v>155.00000000000009</v>
      </c>
      <c r="E763" s="789">
        <v>155.00000000000009</v>
      </c>
      <c r="F763" s="789">
        <v>155.00000000000009</v>
      </c>
      <c r="G763" s="789">
        <v>155.00000000000009</v>
      </c>
      <c r="H763" s="789">
        <v>155.00000000000009</v>
      </c>
      <c r="I763" s="790">
        <v>155.00000000000009</v>
      </c>
      <c r="J763" s="788">
        <v>155.00000000000009</v>
      </c>
      <c r="K763" s="789">
        <v>155.00000000000009</v>
      </c>
      <c r="L763" s="789">
        <v>155.00000000000009</v>
      </c>
      <c r="M763" s="789">
        <v>155.00000000000009</v>
      </c>
      <c r="N763" s="789">
        <v>155.00000000000009</v>
      </c>
      <c r="O763" s="789">
        <v>155.00000000000009</v>
      </c>
      <c r="P763" s="790">
        <v>155.00000000000009</v>
      </c>
      <c r="Q763" s="788">
        <v>155.00000000000009</v>
      </c>
      <c r="R763" s="789">
        <v>155.00000000000009</v>
      </c>
      <c r="S763" s="789">
        <v>155.00000000000009</v>
      </c>
      <c r="T763" s="789">
        <v>155.00000000000009</v>
      </c>
      <c r="U763" s="789">
        <v>155.00000000000009</v>
      </c>
      <c r="V763" s="789">
        <v>155.00000000000009</v>
      </c>
      <c r="W763" s="790">
        <v>155.00000000000009</v>
      </c>
      <c r="X763" s="749">
        <f>AVERAGE(C763:W763)</f>
        <v>155.00000000000006</v>
      </c>
      <c r="Y763" s="784" t="s">
        <v>57</v>
      </c>
      <c r="Z763" s="784">
        <v>155.19999999999999</v>
      </c>
      <c r="AA763" s="784"/>
    </row>
    <row r="764" spans="1:27" ht="13.5" thickBot="1" x14ac:dyDescent="0.25">
      <c r="A764" s="917" t="s">
        <v>26</v>
      </c>
      <c r="B764" s="918"/>
      <c r="C764" s="374">
        <f t="shared" ref="C764:W764" si="359">(C763-C746)</f>
        <v>-424.99999999999989</v>
      </c>
      <c r="D764" s="217">
        <f t="shared" si="359"/>
        <v>-425.99999999999989</v>
      </c>
      <c r="E764" s="217">
        <f t="shared" si="359"/>
        <v>-424.99999999999989</v>
      </c>
      <c r="F764" s="217">
        <f t="shared" si="359"/>
        <v>78.000000000000085</v>
      </c>
      <c r="G764" s="217">
        <f t="shared" si="359"/>
        <v>-421.99999999999989</v>
      </c>
      <c r="H764" s="217">
        <f t="shared" si="359"/>
        <v>-423.99999999999989</v>
      </c>
      <c r="I764" s="322">
        <f t="shared" si="359"/>
        <v>-425.99999999999989</v>
      </c>
      <c r="J764" s="216">
        <f t="shared" si="359"/>
        <v>-401.99999999999989</v>
      </c>
      <c r="K764" s="217">
        <f t="shared" si="359"/>
        <v>-403.99999999999989</v>
      </c>
      <c r="L764" s="217">
        <f t="shared" si="359"/>
        <v>-420.99999999999989</v>
      </c>
      <c r="M764" s="217">
        <f t="shared" si="359"/>
        <v>31.000000000000085</v>
      </c>
      <c r="N764" s="217">
        <f t="shared" si="359"/>
        <v>-427.99999999999989</v>
      </c>
      <c r="O764" s="217">
        <f t="shared" si="359"/>
        <v>-415.99999999999989</v>
      </c>
      <c r="P764" s="322">
        <f t="shared" si="359"/>
        <v>-404.99999999999989</v>
      </c>
      <c r="Q764" s="216">
        <f t="shared" si="359"/>
        <v>-414.99999999999989</v>
      </c>
      <c r="R764" s="217">
        <f t="shared" si="359"/>
        <v>-420.99999999999989</v>
      </c>
      <c r="S764" s="217">
        <f t="shared" si="359"/>
        <v>-432.99999999999989</v>
      </c>
      <c r="T764" s="217">
        <f t="shared" si="359"/>
        <v>74.000000000000085</v>
      </c>
      <c r="U764" s="217">
        <f t="shared" si="359"/>
        <v>-436.99999999999989</v>
      </c>
      <c r="V764" s="217">
        <f t="shared" si="359"/>
        <v>-429.99999999999989</v>
      </c>
      <c r="W764" s="322">
        <f t="shared" si="359"/>
        <v>-427.99999999999989</v>
      </c>
      <c r="X764" s="333"/>
      <c r="Y764" s="784" t="s">
        <v>26</v>
      </c>
      <c r="Z764" s="784">
        <f>Z763-Z747</f>
        <v>-0.16000000000002501</v>
      </c>
      <c r="AA764" s="784"/>
    </row>
    <row r="766" spans="1:27" ht="13.5" thickBot="1" x14ac:dyDescent="0.25"/>
    <row r="767" spans="1:27" ht="13.5" thickBot="1" x14ac:dyDescent="0.25">
      <c r="A767" s="846">
        <f>A751+7</f>
        <v>45798</v>
      </c>
      <c r="B767" s="828"/>
      <c r="C767" s="779">
        <f>C772/C778</f>
        <v>7.0934256055363326E-2</v>
      </c>
      <c r="D767" s="779">
        <f t="shared" ref="D767:W767" si="360">D772/D778</f>
        <v>7.1180555555555552E-2</v>
      </c>
      <c r="E767" s="779">
        <f t="shared" si="360"/>
        <v>7.1553228621291445E-2</v>
      </c>
      <c r="F767" s="779">
        <f t="shared" si="360"/>
        <v>0.2153846153846154</v>
      </c>
      <c r="G767" s="779">
        <f t="shared" si="360"/>
        <v>7.1304347826086953E-2</v>
      </c>
      <c r="H767" s="779">
        <f t="shared" si="360"/>
        <v>7.0934256055363326E-2</v>
      </c>
      <c r="I767" s="779">
        <f t="shared" si="360"/>
        <v>7.0811744386873918E-2</v>
      </c>
      <c r="J767" s="779">
        <f t="shared" si="360"/>
        <v>7.441016333938294E-2</v>
      </c>
      <c r="K767" s="779">
        <f t="shared" si="360"/>
        <v>7.3873873873873869E-2</v>
      </c>
      <c r="L767" s="779">
        <f t="shared" si="360"/>
        <v>7.2056239015817217E-2</v>
      </c>
      <c r="M767" s="779">
        <f t="shared" si="360"/>
        <v>0.13675213675213677</v>
      </c>
      <c r="N767" s="779">
        <f t="shared" si="360"/>
        <v>7.0811744386873918E-2</v>
      </c>
      <c r="O767" s="779">
        <f t="shared" si="360"/>
        <v>7.2438162544169613E-2</v>
      </c>
      <c r="P767" s="779">
        <f t="shared" si="360"/>
        <v>7.4275362318840576E-2</v>
      </c>
      <c r="Q767" s="779">
        <f t="shared" si="360"/>
        <v>7.2824156305506219E-2</v>
      </c>
      <c r="R767" s="779">
        <f t="shared" si="360"/>
        <v>7.2183098591549297E-2</v>
      </c>
      <c r="S767" s="779">
        <f t="shared" si="360"/>
        <v>6.9846678023850084E-2</v>
      </c>
      <c r="T767" s="779">
        <f t="shared" si="360"/>
        <v>0.18181818181818182</v>
      </c>
      <c r="U767" s="779">
        <f t="shared" si="360"/>
        <v>6.9491525423728814E-2</v>
      </c>
      <c r="V767" s="779">
        <f t="shared" si="360"/>
        <v>7.0085470085470086E-2</v>
      </c>
      <c r="W767" s="779">
        <f t="shared" si="360"/>
        <v>7.0325900514579764E-2</v>
      </c>
      <c r="X767" s="813"/>
      <c r="Y767" s="813"/>
      <c r="Z767" s="813"/>
      <c r="AA767" s="813"/>
    </row>
    <row r="768" spans="1:27" ht="13.5" thickBot="1" x14ac:dyDescent="0.25">
      <c r="A768" s="847" t="s">
        <v>268</v>
      </c>
      <c r="B768" s="848">
        <f>B752+1</f>
        <v>53</v>
      </c>
      <c r="C768" s="919" t="s">
        <v>53</v>
      </c>
      <c r="D768" s="919"/>
      <c r="E768" s="919"/>
      <c r="F768" s="919"/>
      <c r="G768" s="919"/>
      <c r="H768" s="919"/>
      <c r="I768" s="920"/>
      <c r="J768" s="921" t="s">
        <v>114</v>
      </c>
      <c r="K768" s="919"/>
      <c r="L768" s="919"/>
      <c r="M768" s="919"/>
      <c r="N768" s="919"/>
      <c r="O768" s="919"/>
      <c r="P768" s="920"/>
      <c r="Q768" s="921" t="s">
        <v>63</v>
      </c>
      <c r="R768" s="919"/>
      <c r="S768" s="919"/>
      <c r="T768" s="919"/>
      <c r="U768" s="919"/>
      <c r="V768" s="919"/>
      <c r="W768" s="920"/>
      <c r="X768" s="811" t="s">
        <v>55</v>
      </c>
      <c r="Y768" s="813"/>
      <c r="Z768" s="813"/>
      <c r="AA768" s="813"/>
    </row>
    <row r="769" spans="1:27" x14ac:dyDescent="0.2">
      <c r="A769" s="922" t="s">
        <v>54</v>
      </c>
      <c r="B769" s="923"/>
      <c r="C769" s="436">
        <v>1</v>
      </c>
      <c r="D769" s="815">
        <v>2</v>
      </c>
      <c r="E769" s="815">
        <v>3</v>
      </c>
      <c r="F769" s="815">
        <v>4</v>
      </c>
      <c r="G769" s="815">
        <v>5</v>
      </c>
      <c r="H769" s="815">
        <v>6</v>
      </c>
      <c r="I769" s="816">
        <v>7</v>
      </c>
      <c r="J769" s="814">
        <v>1</v>
      </c>
      <c r="K769" s="815">
        <v>2</v>
      </c>
      <c r="L769" s="815">
        <v>3</v>
      </c>
      <c r="M769" s="815">
        <v>4</v>
      </c>
      <c r="N769" s="815">
        <v>5</v>
      </c>
      <c r="O769" s="815">
        <v>6</v>
      </c>
      <c r="P769" s="816">
        <v>7</v>
      </c>
      <c r="Q769" s="814">
        <v>1</v>
      </c>
      <c r="R769" s="815">
        <v>2</v>
      </c>
      <c r="S769" s="815">
        <v>3</v>
      </c>
      <c r="T769" s="815">
        <v>4</v>
      </c>
      <c r="U769" s="815">
        <v>5</v>
      </c>
      <c r="V769" s="815">
        <v>6</v>
      </c>
      <c r="W769" s="816">
        <v>7</v>
      </c>
      <c r="X769" s="821"/>
      <c r="Y769" s="813"/>
      <c r="Z769" s="813"/>
      <c r="AA769" s="813"/>
    </row>
    <row r="770" spans="1:27" x14ac:dyDescent="0.2">
      <c r="A770" s="924" t="s">
        <v>3</v>
      </c>
      <c r="B770" s="925"/>
      <c r="C770" s="859">
        <v>4266</v>
      </c>
      <c r="D770" s="860">
        <v>4266</v>
      </c>
      <c r="E770" s="860">
        <v>4266</v>
      </c>
      <c r="F770" s="860">
        <v>4266</v>
      </c>
      <c r="G770" s="860">
        <v>4266</v>
      </c>
      <c r="H770" s="860">
        <v>4266</v>
      </c>
      <c r="I770" s="861">
        <v>4266</v>
      </c>
      <c r="J770" s="862">
        <v>4266</v>
      </c>
      <c r="K770" s="860">
        <v>4266</v>
      </c>
      <c r="L770" s="860">
        <v>4266</v>
      </c>
      <c r="M770" s="860">
        <v>4266</v>
      </c>
      <c r="N770" s="860">
        <v>4266</v>
      </c>
      <c r="O770" s="860">
        <v>4266</v>
      </c>
      <c r="P770" s="861">
        <v>4266</v>
      </c>
      <c r="Q770" s="862">
        <v>4266</v>
      </c>
      <c r="R770" s="860">
        <v>4266</v>
      </c>
      <c r="S770" s="860">
        <v>4266</v>
      </c>
      <c r="T770" s="860">
        <v>4266</v>
      </c>
      <c r="U770" s="860">
        <v>4266</v>
      </c>
      <c r="V770" s="860">
        <v>4266</v>
      </c>
      <c r="W770" s="861">
        <v>4266</v>
      </c>
      <c r="X770" s="863">
        <v>4266</v>
      </c>
      <c r="Y770" s="750">
        <f>X770-X754</f>
        <v>18</v>
      </c>
      <c r="Z770" s="313"/>
      <c r="AA770" s="313"/>
    </row>
    <row r="771" spans="1:27" hidden="1" x14ac:dyDescent="0.2">
      <c r="A771" s="924" t="s">
        <v>4</v>
      </c>
      <c r="B771" s="925"/>
      <c r="C771" s="864">
        <v>195485</v>
      </c>
      <c r="D771" s="865">
        <v>205640</v>
      </c>
      <c r="E771" s="865">
        <v>202435</v>
      </c>
      <c r="F771" s="865">
        <v>66444</v>
      </c>
      <c r="G771" s="865">
        <v>193295</v>
      </c>
      <c r="H771" s="865">
        <v>197876</v>
      </c>
      <c r="I771" s="866">
        <v>195129</v>
      </c>
      <c r="J771" s="867">
        <v>204194</v>
      </c>
      <c r="K771" s="865">
        <v>204432</v>
      </c>
      <c r="L771" s="865">
        <v>203441</v>
      </c>
      <c r="M771" s="865">
        <v>71480</v>
      </c>
      <c r="N771" s="865">
        <v>201462</v>
      </c>
      <c r="O771" s="865">
        <v>195997</v>
      </c>
      <c r="P771" s="866">
        <v>200923</v>
      </c>
      <c r="Q771" s="867">
        <v>194827</v>
      </c>
      <c r="R771" s="865">
        <v>202292</v>
      </c>
      <c r="S771" s="865">
        <v>206332</v>
      </c>
      <c r="T771" s="865">
        <v>61219</v>
      </c>
      <c r="U771" s="865">
        <v>212396</v>
      </c>
      <c r="V771" s="865">
        <v>205428</v>
      </c>
      <c r="W771" s="866">
        <v>194125</v>
      </c>
      <c r="X771" s="868">
        <v>3814852</v>
      </c>
      <c r="Y771" s="750"/>
      <c r="Z771" s="313"/>
      <c r="AA771" s="313"/>
    </row>
    <row r="772" spans="1:27" hidden="1" x14ac:dyDescent="0.2">
      <c r="A772" s="924" t="s">
        <v>266</v>
      </c>
      <c r="B772" s="925"/>
      <c r="C772" s="864">
        <v>41</v>
      </c>
      <c r="D772" s="865">
        <v>41</v>
      </c>
      <c r="E772" s="865">
        <v>41</v>
      </c>
      <c r="F772" s="865">
        <v>14</v>
      </c>
      <c r="G772" s="865">
        <v>41</v>
      </c>
      <c r="H772" s="865">
        <v>41</v>
      </c>
      <c r="I772" s="866">
        <v>41</v>
      </c>
      <c r="J772" s="867">
        <v>41</v>
      </c>
      <c r="K772" s="865">
        <v>41</v>
      </c>
      <c r="L772" s="865">
        <v>41</v>
      </c>
      <c r="M772" s="865">
        <v>16</v>
      </c>
      <c r="N772" s="865">
        <v>41</v>
      </c>
      <c r="O772" s="865">
        <v>41</v>
      </c>
      <c r="P772" s="866">
        <v>41</v>
      </c>
      <c r="Q772" s="867">
        <v>41</v>
      </c>
      <c r="R772" s="865">
        <v>41</v>
      </c>
      <c r="S772" s="865">
        <v>41</v>
      </c>
      <c r="T772" s="865">
        <v>14</v>
      </c>
      <c r="U772" s="865">
        <v>41</v>
      </c>
      <c r="V772" s="865">
        <v>41</v>
      </c>
      <c r="W772" s="866">
        <v>41</v>
      </c>
      <c r="X772" s="868">
        <v>782</v>
      </c>
      <c r="Y772" s="750"/>
      <c r="Z772" s="313"/>
      <c r="AA772" s="313"/>
    </row>
    <row r="773" spans="1:27" x14ac:dyDescent="0.2">
      <c r="A773" s="926" t="s">
        <v>6</v>
      </c>
      <c r="B773" s="927"/>
      <c r="C773" s="711">
        <v>4767.9268292682927</v>
      </c>
      <c r="D773" s="301">
        <v>5015.6097560975613</v>
      </c>
      <c r="E773" s="301">
        <v>4937.4390243902435</v>
      </c>
      <c r="F773" s="301">
        <v>4746</v>
      </c>
      <c r="G773" s="301">
        <v>4714.5121951219517</v>
      </c>
      <c r="H773" s="301">
        <v>4826.2439024390242</v>
      </c>
      <c r="I773" s="394">
        <v>4759.2439024390242</v>
      </c>
      <c r="J773" s="300">
        <v>4980.3414634146338</v>
      </c>
      <c r="K773" s="301">
        <v>4986.1463414634145</v>
      </c>
      <c r="L773" s="301">
        <v>4961.9756097560976</v>
      </c>
      <c r="M773" s="301">
        <v>4467.5</v>
      </c>
      <c r="N773" s="301">
        <v>4913.707317073171</v>
      </c>
      <c r="O773" s="301">
        <v>4780.4146341463411</v>
      </c>
      <c r="P773" s="394">
        <v>4900.5609756097565</v>
      </c>
      <c r="Q773" s="300">
        <v>4751.8780487804879</v>
      </c>
      <c r="R773" s="301">
        <v>4933.9512195121952</v>
      </c>
      <c r="S773" s="301">
        <v>5032.4878048780483</v>
      </c>
      <c r="T773" s="301">
        <v>4372.7857142857147</v>
      </c>
      <c r="U773" s="301">
        <v>5180.3902439024387</v>
      </c>
      <c r="V773" s="301">
        <v>5010.4390243902435</v>
      </c>
      <c r="W773" s="394">
        <v>4734.7560975609758</v>
      </c>
      <c r="X773" s="317">
        <v>4878.3273657289001</v>
      </c>
      <c r="Y773" s="228"/>
      <c r="Z773" s="813"/>
      <c r="AA773" s="813"/>
    </row>
    <row r="774" spans="1:27" x14ac:dyDescent="0.2">
      <c r="A774" s="928" t="s">
        <v>7</v>
      </c>
      <c r="B774" s="929"/>
      <c r="C774" s="893">
        <v>0.68292682926829307</v>
      </c>
      <c r="D774" s="894">
        <v>0.82926829268292646</v>
      </c>
      <c r="E774" s="894">
        <v>0.68292682926829307</v>
      </c>
      <c r="F774" s="894">
        <v>0.42857142857142855</v>
      </c>
      <c r="G774" s="894">
        <v>0.70731707317073156</v>
      </c>
      <c r="H774" s="894">
        <v>0.60975609756097537</v>
      </c>
      <c r="I774" s="895">
        <v>0.56097560975609784</v>
      </c>
      <c r="J774" s="896">
        <v>0.78048780487804914</v>
      </c>
      <c r="K774" s="894">
        <v>0.73170731707317027</v>
      </c>
      <c r="L774" s="894">
        <v>0.73170731707317027</v>
      </c>
      <c r="M774" s="894">
        <v>0.4375</v>
      </c>
      <c r="N774" s="894">
        <v>0.56097560975609784</v>
      </c>
      <c r="O774" s="894">
        <v>0.68292682926829307</v>
      </c>
      <c r="P774" s="895">
        <v>0.73170731707317027</v>
      </c>
      <c r="Q774" s="896">
        <v>0.78048780487804914</v>
      </c>
      <c r="R774" s="894">
        <v>0.68292682926829307</v>
      </c>
      <c r="S774" s="894">
        <v>0.90243902439024437</v>
      </c>
      <c r="T774" s="894">
        <v>0.71428571428571419</v>
      </c>
      <c r="U774" s="894">
        <v>0.60975609756097537</v>
      </c>
      <c r="V774" s="894">
        <v>0.65853658536585413</v>
      </c>
      <c r="W774" s="895">
        <v>0.70731707317073156</v>
      </c>
      <c r="X774" s="897">
        <v>0.69181585677749646</v>
      </c>
      <c r="Y774" s="210"/>
      <c r="Z774" s="210"/>
      <c r="AA774" s="210"/>
    </row>
    <row r="775" spans="1:27" ht="13.5" thickBot="1" x14ac:dyDescent="0.25">
      <c r="A775" s="907" t="s">
        <v>8</v>
      </c>
      <c r="B775" s="908"/>
      <c r="C775" s="800">
        <v>0.11792483972413735</v>
      </c>
      <c r="D775" s="680">
        <v>0.11210142624719402</v>
      </c>
      <c r="E775" s="706">
        <v>0.1138762432063279</v>
      </c>
      <c r="F775" s="706">
        <v>0.11846966016811582</v>
      </c>
      <c r="G775" s="706">
        <v>0.11926090842221979</v>
      </c>
      <c r="H775" s="706">
        <v>0.116499915570726</v>
      </c>
      <c r="I775" s="707">
        <v>0.11813998582206119</v>
      </c>
      <c r="J775" s="714">
        <v>0.11289527260092351</v>
      </c>
      <c r="K775" s="706">
        <v>0.11276383977788688</v>
      </c>
      <c r="L775" s="706">
        <v>0.11331313399694745</v>
      </c>
      <c r="M775" s="706">
        <v>0.12585495403645836</v>
      </c>
      <c r="N775" s="706">
        <v>0.11442623072079586</v>
      </c>
      <c r="O775" s="706">
        <v>0.11761678644812407</v>
      </c>
      <c r="P775" s="707">
        <v>0.11473319278267277</v>
      </c>
      <c r="Q775" s="714">
        <v>0.11832311380595592</v>
      </c>
      <c r="R775" s="706">
        <v>0.11395674220173299</v>
      </c>
      <c r="S775" s="706">
        <v>0.11172545845275079</v>
      </c>
      <c r="T775" s="706">
        <v>0.12858096506330202</v>
      </c>
      <c r="U775" s="706">
        <v>0.10853564706243514</v>
      </c>
      <c r="V775" s="706">
        <v>0.11221711399357923</v>
      </c>
      <c r="W775" s="707">
        <v>0.11875099700436828</v>
      </c>
      <c r="X775" s="739">
        <v>0.11537325163593075</v>
      </c>
      <c r="Y775" s="228"/>
      <c r="Z775" s="813"/>
      <c r="AA775" s="813"/>
    </row>
    <row r="776" spans="1:27" x14ac:dyDescent="0.2">
      <c r="A776" s="909" t="s">
        <v>1</v>
      </c>
      <c r="B776" s="910"/>
      <c r="C776" s="801">
        <f t="shared" ref="C776:F776" si="361">C773/C770*100-100</f>
        <v>11.765748459172357</v>
      </c>
      <c r="D776" s="691">
        <f t="shared" si="361"/>
        <v>17.571724240449171</v>
      </c>
      <c r="E776" s="691">
        <f t="shared" si="361"/>
        <v>15.739311401552825</v>
      </c>
      <c r="F776" s="691">
        <f t="shared" si="361"/>
        <v>11.251758087201139</v>
      </c>
      <c r="G776" s="691">
        <f>G773/G770*100-100</f>
        <v>10.513647330566144</v>
      </c>
      <c r="H776" s="691">
        <f t="shared" ref="H776:O776" si="362">H773/H770*100-100</f>
        <v>13.132768458486282</v>
      </c>
      <c r="I776" s="692">
        <f t="shared" si="362"/>
        <v>11.562210558814428</v>
      </c>
      <c r="J776" s="690">
        <f t="shared" si="362"/>
        <v>16.744994454163958</v>
      </c>
      <c r="K776" s="691">
        <f t="shared" si="362"/>
        <v>16.881067544852655</v>
      </c>
      <c r="L776" s="691">
        <f t="shared" si="362"/>
        <v>16.314477490766464</v>
      </c>
      <c r="M776" s="691">
        <f t="shared" si="362"/>
        <v>4.7233942803563025</v>
      </c>
      <c r="N776" s="691">
        <f t="shared" si="362"/>
        <v>15.18301258961958</v>
      </c>
      <c r="O776" s="691">
        <f t="shared" si="362"/>
        <v>12.058477124855642</v>
      </c>
      <c r="P776" s="692">
        <f>P773/P770*100-100</f>
        <v>14.874847060706898</v>
      </c>
      <c r="Q776" s="690">
        <f t="shared" ref="Q776:X776" si="363">Q773/Q770*100-100</f>
        <v>11.389546384915334</v>
      </c>
      <c r="R776" s="691">
        <f t="shared" si="363"/>
        <v>15.657553200004571</v>
      </c>
      <c r="S776" s="691">
        <f t="shared" si="363"/>
        <v>17.967365327661696</v>
      </c>
      <c r="T776" s="691">
        <f t="shared" si="363"/>
        <v>2.5031813006496577</v>
      </c>
      <c r="U776" s="691">
        <f t="shared" si="363"/>
        <v>21.434370461848061</v>
      </c>
      <c r="V776" s="691">
        <f t="shared" si="363"/>
        <v>17.450516277314662</v>
      </c>
      <c r="W776" s="692">
        <f t="shared" si="363"/>
        <v>10.98818794095115</v>
      </c>
      <c r="X776" s="480">
        <f t="shared" si="363"/>
        <v>14.353665394488985</v>
      </c>
      <c r="Y776" s="547"/>
      <c r="Z776" s="210"/>
      <c r="AA776" s="210"/>
    </row>
    <row r="777" spans="1:27" ht="13.5" thickBot="1" x14ac:dyDescent="0.25">
      <c r="A777" s="911" t="s">
        <v>27</v>
      </c>
      <c r="B777" s="912"/>
      <c r="C777" s="520">
        <f>C773-C741</f>
        <v>106.92682926829275</v>
      </c>
      <c r="D777" s="520">
        <f t="shared" ref="D777:X777" si="364">D773-D741</f>
        <v>10.609756097561331</v>
      </c>
      <c r="E777" s="520">
        <f t="shared" si="364"/>
        <v>-58.560975609756497</v>
      </c>
      <c r="F777" s="520">
        <f t="shared" si="364"/>
        <v>-209</v>
      </c>
      <c r="G777" s="520">
        <f t="shared" si="364"/>
        <v>-109.48780487804834</v>
      </c>
      <c r="H777" s="520">
        <f t="shared" si="364"/>
        <v>52.243902439024168</v>
      </c>
      <c r="I777" s="520">
        <f t="shared" si="364"/>
        <v>82.243902439024168</v>
      </c>
      <c r="J777" s="520">
        <f t="shared" si="364"/>
        <v>192.34146341463384</v>
      </c>
      <c r="K777" s="520">
        <f t="shared" si="364"/>
        <v>-87.853658536585499</v>
      </c>
      <c r="L777" s="520">
        <f t="shared" si="364"/>
        <v>-78.024390243902417</v>
      </c>
      <c r="M777" s="520">
        <f t="shared" si="364"/>
        <v>244.5</v>
      </c>
      <c r="N777" s="520">
        <f t="shared" si="364"/>
        <v>73.707317073170998</v>
      </c>
      <c r="O777" s="520">
        <f t="shared" si="364"/>
        <v>-5.5853658536589137</v>
      </c>
      <c r="P777" s="520">
        <f t="shared" si="364"/>
        <v>-255.4390243902435</v>
      </c>
      <c r="Q777" s="520">
        <f t="shared" si="364"/>
        <v>-39.121951219512084</v>
      </c>
      <c r="R777" s="520">
        <f t="shared" si="364"/>
        <v>44.951219512195166</v>
      </c>
      <c r="S777" s="520">
        <f t="shared" si="364"/>
        <v>73.487804878048337</v>
      </c>
      <c r="T777" s="520">
        <f t="shared" si="364"/>
        <v>-183.21428571428532</v>
      </c>
      <c r="U777" s="520">
        <f t="shared" si="364"/>
        <v>187.39024390243867</v>
      </c>
      <c r="V777" s="520">
        <f t="shared" si="364"/>
        <v>44.439024390243503</v>
      </c>
      <c r="W777" s="520">
        <f t="shared" si="364"/>
        <v>-175.24390243902417</v>
      </c>
      <c r="X777" s="520">
        <f t="shared" si="364"/>
        <v>-2.6726342710999234</v>
      </c>
      <c r="Y777" s="210"/>
      <c r="Z777" s="813"/>
      <c r="AA777" s="813"/>
    </row>
    <row r="778" spans="1:27" x14ac:dyDescent="0.2">
      <c r="A778" s="913" t="s">
        <v>51</v>
      </c>
      <c r="B778" s="914"/>
      <c r="C778" s="722">
        <v>578</v>
      </c>
      <c r="D778" s="720">
        <v>576</v>
      </c>
      <c r="E778" s="720">
        <v>573</v>
      </c>
      <c r="F778" s="720">
        <v>65</v>
      </c>
      <c r="G778" s="720">
        <v>575</v>
      </c>
      <c r="H778" s="720">
        <v>578</v>
      </c>
      <c r="I778" s="721">
        <v>579</v>
      </c>
      <c r="J778" s="722">
        <v>551</v>
      </c>
      <c r="K778" s="720">
        <v>555</v>
      </c>
      <c r="L778" s="720">
        <v>569</v>
      </c>
      <c r="M778" s="720">
        <v>117</v>
      </c>
      <c r="N778" s="720">
        <v>579</v>
      </c>
      <c r="O778" s="720">
        <v>566</v>
      </c>
      <c r="P778" s="723">
        <v>552</v>
      </c>
      <c r="Q778" s="719">
        <v>563</v>
      </c>
      <c r="R778" s="720">
        <v>568</v>
      </c>
      <c r="S778" s="720">
        <v>587</v>
      </c>
      <c r="T778" s="720">
        <v>77</v>
      </c>
      <c r="U778" s="720">
        <v>590</v>
      </c>
      <c r="V778" s="720">
        <v>585</v>
      </c>
      <c r="W778" s="721">
        <v>583</v>
      </c>
      <c r="X778" s="371">
        <f>SUM(C778:W778)</f>
        <v>10566</v>
      </c>
      <c r="Y778" s="813" t="s">
        <v>56</v>
      </c>
      <c r="Z778" s="265">
        <f>X762-X778</f>
        <v>51</v>
      </c>
      <c r="AA778" s="266">
        <f>Z778/X778</f>
        <v>4.8268029528676891E-3</v>
      </c>
    </row>
    <row r="779" spans="1:27" x14ac:dyDescent="0.2">
      <c r="A779" s="915" t="s">
        <v>28</v>
      </c>
      <c r="B779" s="916"/>
      <c r="C779" s="373">
        <v>155.00000000000009</v>
      </c>
      <c r="D779" s="818">
        <v>155.00000000000009</v>
      </c>
      <c r="E779" s="818">
        <v>155.00000000000009</v>
      </c>
      <c r="F779" s="818">
        <v>155.00000000000009</v>
      </c>
      <c r="G779" s="818">
        <v>155.00000000000009</v>
      </c>
      <c r="H779" s="818">
        <v>155.00000000000009</v>
      </c>
      <c r="I779" s="819">
        <v>155.00000000000009</v>
      </c>
      <c r="J779" s="817">
        <v>155.00000000000009</v>
      </c>
      <c r="K779" s="818">
        <v>155.00000000000009</v>
      </c>
      <c r="L779" s="818">
        <v>155.00000000000009</v>
      </c>
      <c r="M779" s="818">
        <v>155.00000000000009</v>
      </c>
      <c r="N779" s="818">
        <v>155.00000000000009</v>
      </c>
      <c r="O779" s="818">
        <v>155.00000000000009</v>
      </c>
      <c r="P779" s="819">
        <v>155.00000000000009</v>
      </c>
      <c r="Q779" s="817">
        <v>155.00000000000009</v>
      </c>
      <c r="R779" s="818">
        <v>155.00000000000009</v>
      </c>
      <c r="S779" s="818">
        <v>155.00000000000009</v>
      </c>
      <c r="T779" s="818">
        <v>155.00000000000009</v>
      </c>
      <c r="U779" s="818">
        <v>155.00000000000009</v>
      </c>
      <c r="V779" s="818">
        <v>155.00000000000009</v>
      </c>
      <c r="W779" s="819">
        <v>155.00000000000009</v>
      </c>
      <c r="X779" s="749">
        <f>AVERAGE(C779:W779)</f>
        <v>155.00000000000006</v>
      </c>
      <c r="Y779" s="813" t="s">
        <v>57</v>
      </c>
      <c r="Z779" s="813">
        <v>155.55000000000001</v>
      </c>
      <c r="AA779" s="813"/>
    </row>
    <row r="780" spans="1:27" ht="13.5" thickBot="1" x14ac:dyDescent="0.25">
      <c r="A780" s="917" t="s">
        <v>26</v>
      </c>
      <c r="B780" s="918"/>
      <c r="C780" s="374">
        <f t="shared" ref="C780:W780" si="365">(C779-C762)</f>
        <v>-423.99999999999989</v>
      </c>
      <c r="D780" s="217">
        <f t="shared" si="365"/>
        <v>-423.99999999999989</v>
      </c>
      <c r="E780" s="217">
        <f t="shared" si="365"/>
        <v>-419.99999999999989</v>
      </c>
      <c r="F780" s="217">
        <f t="shared" si="365"/>
        <v>81.000000000000085</v>
      </c>
      <c r="G780" s="217">
        <f t="shared" si="365"/>
        <v>-419.99999999999989</v>
      </c>
      <c r="H780" s="217">
        <f t="shared" si="365"/>
        <v>-422.99999999999989</v>
      </c>
      <c r="I780" s="322">
        <f t="shared" si="365"/>
        <v>-423.99999999999989</v>
      </c>
      <c r="J780" s="216">
        <f t="shared" si="365"/>
        <v>-396.99999999999989</v>
      </c>
      <c r="K780" s="217">
        <f t="shared" si="365"/>
        <v>-402.99999999999989</v>
      </c>
      <c r="L780" s="217">
        <f t="shared" si="365"/>
        <v>-419.99999999999989</v>
      </c>
      <c r="M780" s="217">
        <f t="shared" si="365"/>
        <v>34.000000000000085</v>
      </c>
      <c r="N780" s="217">
        <f t="shared" si="365"/>
        <v>-426.99999999999989</v>
      </c>
      <c r="O780" s="217">
        <f t="shared" si="365"/>
        <v>-414.99999999999989</v>
      </c>
      <c r="P780" s="322">
        <f t="shared" si="365"/>
        <v>-400.99999999999989</v>
      </c>
      <c r="Q780" s="216">
        <f t="shared" si="365"/>
        <v>-410.99999999999989</v>
      </c>
      <c r="R780" s="217">
        <f t="shared" si="365"/>
        <v>-416.99999999999989</v>
      </c>
      <c r="S780" s="217">
        <f t="shared" si="365"/>
        <v>-432.99999999999989</v>
      </c>
      <c r="T780" s="217">
        <f t="shared" si="365"/>
        <v>76.000000000000085</v>
      </c>
      <c r="U780" s="217">
        <f t="shared" si="365"/>
        <v>-435.99999999999989</v>
      </c>
      <c r="V780" s="217">
        <f t="shared" si="365"/>
        <v>-429.99999999999989</v>
      </c>
      <c r="W780" s="322">
        <f t="shared" si="365"/>
        <v>-427.99999999999989</v>
      </c>
      <c r="X780" s="333"/>
      <c r="Y780" s="813" t="s">
        <v>26</v>
      </c>
      <c r="Z780" s="813">
        <f>Z779-Z763</f>
        <v>0.35000000000002274</v>
      </c>
      <c r="AA780" s="813"/>
    </row>
    <row r="781" spans="1:27" x14ac:dyDescent="0.2">
      <c r="A781" s="882"/>
      <c r="B781" s="882"/>
      <c r="C781" s="882"/>
      <c r="D781" s="882"/>
      <c r="E781" s="882"/>
      <c r="F781" s="882"/>
      <c r="G781" s="882"/>
      <c r="H781" s="882"/>
      <c r="I781" s="882"/>
      <c r="J781" s="882"/>
      <c r="K781" s="882"/>
      <c r="L781" s="882"/>
      <c r="M781" s="882"/>
      <c r="N781" s="882"/>
      <c r="O781" s="882"/>
      <c r="P781" s="882"/>
      <c r="Q781" s="882"/>
      <c r="R781" s="882"/>
      <c r="S781" s="882"/>
      <c r="T781" s="882"/>
      <c r="U781" s="882"/>
      <c r="V781" s="882"/>
      <c r="W781" s="882"/>
      <c r="X781" s="882"/>
      <c r="Y781" s="882"/>
      <c r="Z781" s="882"/>
      <c r="AA781" s="882"/>
    </row>
    <row r="782" spans="1:27" ht="13.5" thickBot="1" x14ac:dyDescent="0.25">
      <c r="A782" s="882"/>
      <c r="B782" s="882"/>
      <c r="C782" s="882"/>
      <c r="D782" s="882"/>
      <c r="E782" s="882"/>
      <c r="F782" s="882"/>
      <c r="G782" s="882"/>
      <c r="H782" s="882"/>
      <c r="I782" s="882"/>
      <c r="J782" s="882"/>
      <c r="K782" s="882"/>
      <c r="L782" s="882"/>
      <c r="M782" s="882"/>
      <c r="N782" s="882"/>
      <c r="O782" s="882"/>
      <c r="P782" s="882"/>
      <c r="Q782" s="882"/>
      <c r="R782" s="882"/>
      <c r="S782" s="882"/>
      <c r="T782" s="882"/>
      <c r="U782" s="882"/>
      <c r="V782" s="882"/>
      <c r="W782" s="882"/>
      <c r="X782" s="882"/>
      <c r="Y782" s="882"/>
      <c r="Z782" s="882"/>
      <c r="AA782" s="882"/>
    </row>
    <row r="783" spans="1:27" ht="13.5" thickBot="1" x14ac:dyDescent="0.25">
      <c r="A783" s="846">
        <f>A767+7</f>
        <v>45805</v>
      </c>
      <c r="B783" s="828"/>
      <c r="C783" s="779">
        <f>C788/C794</f>
        <v>0</v>
      </c>
      <c r="D783" s="779">
        <f t="shared" ref="D783:W783" si="366">D788/D794</f>
        <v>0</v>
      </c>
      <c r="E783" s="779">
        <f t="shared" si="366"/>
        <v>0</v>
      </c>
      <c r="F783" s="779">
        <f t="shared" si="366"/>
        <v>0</v>
      </c>
      <c r="G783" s="779">
        <f t="shared" si="366"/>
        <v>0</v>
      </c>
      <c r="H783" s="779">
        <f t="shared" si="366"/>
        <v>0</v>
      </c>
      <c r="I783" s="779">
        <f t="shared" si="366"/>
        <v>0</v>
      </c>
      <c r="J783" s="779">
        <f t="shared" si="366"/>
        <v>0</v>
      </c>
      <c r="K783" s="779">
        <f t="shared" si="366"/>
        <v>0</v>
      </c>
      <c r="L783" s="779">
        <f t="shared" si="366"/>
        <v>0</v>
      </c>
      <c r="M783" s="779">
        <f t="shared" si="366"/>
        <v>0</v>
      </c>
      <c r="N783" s="779">
        <f t="shared" si="366"/>
        <v>0</v>
      </c>
      <c r="O783" s="779">
        <f t="shared" si="366"/>
        <v>0</v>
      </c>
      <c r="P783" s="779">
        <f t="shared" si="366"/>
        <v>0</v>
      </c>
      <c r="Q783" s="779">
        <f t="shared" si="366"/>
        <v>0</v>
      </c>
      <c r="R783" s="779">
        <f t="shared" si="366"/>
        <v>0</v>
      </c>
      <c r="S783" s="779">
        <f t="shared" si="366"/>
        <v>0</v>
      </c>
      <c r="T783" s="779">
        <f t="shared" si="366"/>
        <v>0</v>
      </c>
      <c r="U783" s="779">
        <f t="shared" si="366"/>
        <v>0</v>
      </c>
      <c r="V783" s="779">
        <f t="shared" si="366"/>
        <v>0</v>
      </c>
      <c r="W783" s="779">
        <f t="shared" si="366"/>
        <v>0</v>
      </c>
      <c r="X783" s="882"/>
      <c r="Y783" s="882"/>
      <c r="Z783" s="882"/>
      <c r="AA783" s="882"/>
    </row>
    <row r="784" spans="1:27" ht="13.5" thickBot="1" x14ac:dyDescent="0.25">
      <c r="A784" s="847" t="s">
        <v>268</v>
      </c>
      <c r="B784" s="848">
        <f>B768+1</f>
        <v>54</v>
      </c>
      <c r="C784" s="919" t="s">
        <v>53</v>
      </c>
      <c r="D784" s="919"/>
      <c r="E784" s="919"/>
      <c r="F784" s="919"/>
      <c r="G784" s="919"/>
      <c r="H784" s="919"/>
      <c r="I784" s="920"/>
      <c r="J784" s="921" t="s">
        <v>114</v>
      </c>
      <c r="K784" s="919"/>
      <c r="L784" s="919"/>
      <c r="M784" s="919"/>
      <c r="N784" s="919"/>
      <c r="O784" s="919"/>
      <c r="P784" s="920"/>
      <c r="Q784" s="921" t="s">
        <v>63</v>
      </c>
      <c r="R784" s="919"/>
      <c r="S784" s="919"/>
      <c r="T784" s="919"/>
      <c r="U784" s="919"/>
      <c r="V784" s="919"/>
      <c r="W784" s="920"/>
      <c r="X784" s="880" t="s">
        <v>55</v>
      </c>
      <c r="Y784" s="882"/>
      <c r="Z784" s="882"/>
      <c r="AA784" s="882"/>
    </row>
    <row r="785" spans="1:27" x14ac:dyDescent="0.2">
      <c r="A785" s="922" t="s">
        <v>54</v>
      </c>
      <c r="B785" s="923"/>
      <c r="C785" s="436">
        <v>1</v>
      </c>
      <c r="D785" s="884">
        <v>2</v>
      </c>
      <c r="E785" s="884">
        <v>3</v>
      </c>
      <c r="F785" s="884">
        <v>4</v>
      </c>
      <c r="G785" s="884">
        <v>5</v>
      </c>
      <c r="H785" s="884">
        <v>6</v>
      </c>
      <c r="I785" s="885">
        <v>7</v>
      </c>
      <c r="J785" s="883">
        <v>1</v>
      </c>
      <c r="K785" s="884">
        <v>2</v>
      </c>
      <c r="L785" s="884">
        <v>3</v>
      </c>
      <c r="M785" s="884">
        <v>4</v>
      </c>
      <c r="N785" s="884">
        <v>5</v>
      </c>
      <c r="O785" s="884">
        <v>6</v>
      </c>
      <c r="P785" s="885">
        <v>7</v>
      </c>
      <c r="Q785" s="883">
        <v>1</v>
      </c>
      <c r="R785" s="884">
        <v>2</v>
      </c>
      <c r="S785" s="884">
        <v>3</v>
      </c>
      <c r="T785" s="884">
        <v>4</v>
      </c>
      <c r="U785" s="884">
        <v>5</v>
      </c>
      <c r="V785" s="884">
        <v>6</v>
      </c>
      <c r="W785" s="885">
        <v>7</v>
      </c>
      <c r="X785" s="890"/>
      <c r="Y785" s="882"/>
      <c r="Z785" s="882"/>
      <c r="AA785" s="882"/>
    </row>
    <row r="786" spans="1:27" x14ac:dyDescent="0.2">
      <c r="A786" s="924" t="s">
        <v>3</v>
      </c>
      <c r="B786" s="925"/>
      <c r="C786" s="859">
        <v>4284</v>
      </c>
      <c r="D786" s="860">
        <v>4284</v>
      </c>
      <c r="E786" s="860">
        <v>4284</v>
      </c>
      <c r="F786" s="860">
        <v>4284</v>
      </c>
      <c r="G786" s="860">
        <v>4284</v>
      </c>
      <c r="H786" s="860">
        <v>4284</v>
      </c>
      <c r="I786" s="861">
        <v>4284</v>
      </c>
      <c r="J786" s="862">
        <v>4284</v>
      </c>
      <c r="K786" s="860">
        <v>4284</v>
      </c>
      <c r="L786" s="860">
        <v>4284</v>
      </c>
      <c r="M786" s="860">
        <v>4284</v>
      </c>
      <c r="N786" s="860">
        <v>4284</v>
      </c>
      <c r="O786" s="860">
        <v>4284</v>
      </c>
      <c r="P786" s="861">
        <v>4284</v>
      </c>
      <c r="Q786" s="862">
        <v>4284</v>
      </c>
      <c r="R786" s="860">
        <v>4284</v>
      </c>
      <c r="S786" s="860">
        <v>4284</v>
      </c>
      <c r="T786" s="860">
        <v>4284</v>
      </c>
      <c r="U786" s="860">
        <v>4284</v>
      </c>
      <c r="V786" s="860">
        <v>4284</v>
      </c>
      <c r="W786" s="861">
        <v>4284</v>
      </c>
      <c r="X786" s="863">
        <v>4284</v>
      </c>
      <c r="Y786" s="750">
        <f>X786-X770</f>
        <v>18</v>
      </c>
      <c r="Z786" s="313"/>
      <c r="AA786" s="313"/>
    </row>
    <row r="787" spans="1:27" x14ac:dyDescent="0.2">
      <c r="A787" s="924" t="s">
        <v>4</v>
      </c>
      <c r="B787" s="925"/>
      <c r="C787" s="864"/>
      <c r="D787" s="865"/>
      <c r="E787" s="865"/>
      <c r="F787" s="865"/>
      <c r="G787" s="865"/>
      <c r="H787" s="865"/>
      <c r="I787" s="866"/>
      <c r="J787" s="867"/>
      <c r="K787" s="865"/>
      <c r="L787" s="865"/>
      <c r="M787" s="865"/>
      <c r="N787" s="865"/>
      <c r="O787" s="865"/>
      <c r="P787" s="866"/>
      <c r="Q787" s="867"/>
      <c r="R787" s="865"/>
      <c r="S787" s="865"/>
      <c r="T787" s="865"/>
      <c r="U787" s="865"/>
      <c r="V787" s="865"/>
      <c r="W787" s="866"/>
      <c r="X787" s="868"/>
      <c r="Y787" s="750"/>
      <c r="Z787" s="313"/>
      <c r="AA787" s="313"/>
    </row>
    <row r="788" spans="1:27" x14ac:dyDescent="0.2">
      <c r="A788" s="924" t="s">
        <v>266</v>
      </c>
      <c r="B788" s="925"/>
      <c r="C788" s="864"/>
      <c r="D788" s="865"/>
      <c r="E788" s="865"/>
      <c r="F788" s="865"/>
      <c r="G788" s="865"/>
      <c r="H788" s="865"/>
      <c r="I788" s="866"/>
      <c r="J788" s="867"/>
      <c r="K788" s="865"/>
      <c r="L788" s="865"/>
      <c r="M788" s="865"/>
      <c r="N788" s="865"/>
      <c r="O788" s="865"/>
      <c r="P788" s="866"/>
      <c r="Q788" s="867"/>
      <c r="R788" s="865"/>
      <c r="S788" s="865"/>
      <c r="T788" s="865"/>
      <c r="U788" s="865"/>
      <c r="V788" s="865"/>
      <c r="W788" s="866"/>
      <c r="X788" s="868"/>
      <c r="Y788" s="750"/>
      <c r="Z788" s="313"/>
      <c r="AA788" s="313"/>
    </row>
    <row r="789" spans="1:27" x14ac:dyDescent="0.2">
      <c r="A789" s="926" t="s">
        <v>6</v>
      </c>
      <c r="B789" s="927"/>
      <c r="C789" s="711"/>
      <c r="D789" s="301"/>
      <c r="E789" s="301"/>
      <c r="F789" s="301"/>
      <c r="G789" s="301"/>
      <c r="H789" s="301"/>
      <c r="I789" s="394"/>
      <c r="J789" s="300"/>
      <c r="K789" s="301"/>
      <c r="L789" s="301"/>
      <c r="M789" s="301"/>
      <c r="N789" s="301"/>
      <c r="O789" s="301"/>
      <c r="P789" s="394"/>
      <c r="Q789" s="300"/>
      <c r="R789" s="301"/>
      <c r="S789" s="301"/>
      <c r="T789" s="301"/>
      <c r="U789" s="301"/>
      <c r="V789" s="301"/>
      <c r="W789" s="394"/>
      <c r="X789" s="317"/>
      <c r="Y789" s="228"/>
      <c r="Z789" s="882"/>
      <c r="AA789" s="882"/>
    </row>
    <row r="790" spans="1:27" x14ac:dyDescent="0.2">
      <c r="A790" s="928" t="s">
        <v>7</v>
      </c>
      <c r="B790" s="929"/>
      <c r="C790" s="893"/>
      <c r="D790" s="894"/>
      <c r="E790" s="894"/>
      <c r="F790" s="894"/>
      <c r="G790" s="894"/>
      <c r="H790" s="894"/>
      <c r="I790" s="895"/>
      <c r="J790" s="896"/>
      <c r="K790" s="894"/>
      <c r="L790" s="894"/>
      <c r="M790" s="894"/>
      <c r="N790" s="894"/>
      <c r="O790" s="894"/>
      <c r="P790" s="895"/>
      <c r="Q790" s="896"/>
      <c r="R790" s="894"/>
      <c r="S790" s="894"/>
      <c r="T790" s="894"/>
      <c r="U790" s="894"/>
      <c r="V790" s="894"/>
      <c r="W790" s="895"/>
      <c r="X790" s="897"/>
      <c r="Y790" s="210"/>
      <c r="Z790" s="210"/>
      <c r="AA790" s="210"/>
    </row>
    <row r="791" spans="1:27" ht="13.5" thickBot="1" x14ac:dyDescent="0.25">
      <c r="A791" s="907" t="s">
        <v>8</v>
      </c>
      <c r="B791" s="908"/>
      <c r="C791" s="800"/>
      <c r="D791" s="680"/>
      <c r="E791" s="706"/>
      <c r="F791" s="706"/>
      <c r="G791" s="706"/>
      <c r="H791" s="706"/>
      <c r="I791" s="707"/>
      <c r="J791" s="714"/>
      <c r="K791" s="706"/>
      <c r="L791" s="706"/>
      <c r="M791" s="706"/>
      <c r="N791" s="706"/>
      <c r="O791" s="706"/>
      <c r="P791" s="707"/>
      <c r="Q791" s="714"/>
      <c r="R791" s="706"/>
      <c r="S791" s="706"/>
      <c r="T791" s="706"/>
      <c r="U791" s="706"/>
      <c r="V791" s="706"/>
      <c r="W791" s="707"/>
      <c r="X791" s="739"/>
      <c r="Y791" s="228"/>
      <c r="Z791" s="882"/>
      <c r="AA791" s="882"/>
    </row>
    <row r="792" spans="1:27" x14ac:dyDescent="0.2">
      <c r="A792" s="909" t="s">
        <v>1</v>
      </c>
      <c r="B792" s="910"/>
      <c r="C792" s="801">
        <f t="shared" ref="C792:F792" si="367">C789/C786*100-100</f>
        <v>-100</v>
      </c>
      <c r="D792" s="691">
        <f t="shared" si="367"/>
        <v>-100</v>
      </c>
      <c r="E792" s="691">
        <f t="shared" si="367"/>
        <v>-100</v>
      </c>
      <c r="F792" s="691">
        <f t="shared" si="367"/>
        <v>-100</v>
      </c>
      <c r="G792" s="691">
        <f>G789/G786*100-100</f>
        <v>-100</v>
      </c>
      <c r="H792" s="691">
        <f t="shared" ref="H792:O792" si="368">H789/H786*100-100</f>
        <v>-100</v>
      </c>
      <c r="I792" s="692">
        <f t="shared" si="368"/>
        <v>-100</v>
      </c>
      <c r="J792" s="690">
        <f t="shared" si="368"/>
        <v>-100</v>
      </c>
      <c r="K792" s="691">
        <f t="shared" si="368"/>
        <v>-100</v>
      </c>
      <c r="L792" s="691">
        <f t="shared" si="368"/>
        <v>-100</v>
      </c>
      <c r="M792" s="691">
        <f t="shared" si="368"/>
        <v>-100</v>
      </c>
      <c r="N792" s="691">
        <f t="shared" si="368"/>
        <v>-100</v>
      </c>
      <c r="O792" s="691">
        <f t="shared" si="368"/>
        <v>-100</v>
      </c>
      <c r="P792" s="692">
        <f>P789/P786*100-100</f>
        <v>-100</v>
      </c>
      <c r="Q792" s="690">
        <f t="shared" ref="Q792:X792" si="369">Q789/Q786*100-100</f>
        <v>-100</v>
      </c>
      <c r="R792" s="691">
        <f t="shared" si="369"/>
        <v>-100</v>
      </c>
      <c r="S792" s="691">
        <f t="shared" si="369"/>
        <v>-100</v>
      </c>
      <c r="T792" s="691">
        <f t="shared" si="369"/>
        <v>-100</v>
      </c>
      <c r="U792" s="691">
        <f t="shared" si="369"/>
        <v>-100</v>
      </c>
      <c r="V792" s="691">
        <f t="shared" si="369"/>
        <v>-100</v>
      </c>
      <c r="W792" s="692">
        <f t="shared" si="369"/>
        <v>-100</v>
      </c>
      <c r="X792" s="480">
        <f t="shared" si="369"/>
        <v>-100</v>
      </c>
      <c r="Y792" s="547"/>
      <c r="Z792" s="210"/>
      <c r="AA792" s="210"/>
    </row>
    <row r="793" spans="1:27" ht="13.5" thickBot="1" x14ac:dyDescent="0.25">
      <c r="A793" s="911" t="s">
        <v>27</v>
      </c>
      <c r="B793" s="912"/>
      <c r="C793" s="520">
        <f>C789-C757</f>
        <v>0</v>
      </c>
      <c r="D793" s="520">
        <f t="shared" ref="D793:X793" si="370">D789-D757</f>
        <v>0</v>
      </c>
      <c r="E793" s="520">
        <f t="shared" si="370"/>
        <v>0</v>
      </c>
      <c r="F793" s="520">
        <f t="shared" si="370"/>
        <v>0</v>
      </c>
      <c r="G793" s="520">
        <f t="shared" si="370"/>
        <v>0</v>
      </c>
      <c r="H793" s="520">
        <f t="shared" si="370"/>
        <v>0</v>
      </c>
      <c r="I793" s="520">
        <f t="shared" si="370"/>
        <v>0</v>
      </c>
      <c r="J793" s="520">
        <f t="shared" si="370"/>
        <v>0</v>
      </c>
      <c r="K793" s="520">
        <f t="shared" si="370"/>
        <v>0</v>
      </c>
      <c r="L793" s="520">
        <f t="shared" si="370"/>
        <v>0</v>
      </c>
      <c r="M793" s="520">
        <f t="shared" si="370"/>
        <v>0</v>
      </c>
      <c r="N793" s="520">
        <f t="shared" si="370"/>
        <v>0</v>
      </c>
      <c r="O793" s="520">
        <f t="shared" si="370"/>
        <v>0</v>
      </c>
      <c r="P793" s="520">
        <f t="shared" si="370"/>
        <v>0</v>
      </c>
      <c r="Q793" s="520">
        <f t="shared" si="370"/>
        <v>0</v>
      </c>
      <c r="R793" s="520">
        <f t="shared" si="370"/>
        <v>0</v>
      </c>
      <c r="S793" s="520">
        <f t="shared" si="370"/>
        <v>0</v>
      </c>
      <c r="T793" s="520">
        <f t="shared" si="370"/>
        <v>0</v>
      </c>
      <c r="U793" s="520">
        <f t="shared" si="370"/>
        <v>0</v>
      </c>
      <c r="V793" s="520">
        <f t="shared" si="370"/>
        <v>0</v>
      </c>
      <c r="W793" s="520">
        <f t="shared" si="370"/>
        <v>0</v>
      </c>
      <c r="X793" s="520">
        <f t="shared" si="370"/>
        <v>0</v>
      </c>
      <c r="Y793" s="210"/>
      <c r="Z793" s="882"/>
      <c r="AA793" s="882"/>
    </row>
    <row r="794" spans="1:27" x14ac:dyDescent="0.2">
      <c r="A794" s="913" t="s">
        <v>51</v>
      </c>
      <c r="B794" s="914"/>
      <c r="C794" s="722">
        <v>576</v>
      </c>
      <c r="D794" s="720">
        <v>575</v>
      </c>
      <c r="E794" s="720">
        <v>570</v>
      </c>
      <c r="F794" s="720">
        <v>59</v>
      </c>
      <c r="G794" s="720">
        <v>575</v>
      </c>
      <c r="H794" s="720">
        <v>577</v>
      </c>
      <c r="I794" s="721">
        <v>577</v>
      </c>
      <c r="J794" s="722">
        <v>548</v>
      </c>
      <c r="K794" s="720">
        <v>554</v>
      </c>
      <c r="L794" s="720">
        <v>567</v>
      </c>
      <c r="M794" s="720">
        <v>114</v>
      </c>
      <c r="N794" s="720">
        <v>577</v>
      </c>
      <c r="O794" s="720">
        <v>565</v>
      </c>
      <c r="P794" s="723">
        <v>551</v>
      </c>
      <c r="Q794" s="719">
        <v>561</v>
      </c>
      <c r="R794" s="720">
        <v>567</v>
      </c>
      <c r="S794" s="720">
        <v>584</v>
      </c>
      <c r="T794" s="720">
        <v>76</v>
      </c>
      <c r="U794" s="720">
        <v>588</v>
      </c>
      <c r="V794" s="720">
        <v>583</v>
      </c>
      <c r="W794" s="721">
        <v>582</v>
      </c>
      <c r="X794" s="371">
        <f>SUM(C794:W794)</f>
        <v>10526</v>
      </c>
      <c r="Y794" s="882" t="s">
        <v>56</v>
      </c>
      <c r="Z794" s="265">
        <f>X778-X794</f>
        <v>40</v>
      </c>
      <c r="AA794" s="266">
        <f>Z794/X794</f>
        <v>3.8001140034201026E-3</v>
      </c>
    </row>
    <row r="795" spans="1:27" x14ac:dyDescent="0.2">
      <c r="A795" s="915" t="s">
        <v>28</v>
      </c>
      <c r="B795" s="916"/>
      <c r="C795" s="373"/>
      <c r="D795" s="887"/>
      <c r="E795" s="887"/>
      <c r="F795" s="887"/>
      <c r="G795" s="887"/>
      <c r="H795" s="887"/>
      <c r="I795" s="888"/>
      <c r="J795" s="886"/>
      <c r="K795" s="887"/>
      <c r="L795" s="887"/>
      <c r="M795" s="887"/>
      <c r="N795" s="887"/>
      <c r="O795" s="887"/>
      <c r="P795" s="888"/>
      <c r="Q795" s="886"/>
      <c r="R795" s="887"/>
      <c r="S795" s="887"/>
      <c r="T795" s="887"/>
      <c r="U795" s="887"/>
      <c r="V795" s="887"/>
      <c r="W795" s="888"/>
      <c r="X795" s="749" t="e">
        <f>AVERAGE(C795:W795)</f>
        <v>#DIV/0!</v>
      </c>
      <c r="Y795" s="882" t="s">
        <v>57</v>
      </c>
      <c r="Z795" s="882">
        <v>155.1</v>
      </c>
      <c r="AA795" s="882"/>
    </row>
    <row r="796" spans="1:27" ht="13.5" thickBot="1" x14ac:dyDescent="0.25">
      <c r="A796" s="917" t="s">
        <v>26</v>
      </c>
      <c r="B796" s="918"/>
      <c r="C796" s="374">
        <f t="shared" ref="C796:W796" si="371">(C795-C778)</f>
        <v>-578</v>
      </c>
      <c r="D796" s="217">
        <f t="shared" si="371"/>
        <v>-576</v>
      </c>
      <c r="E796" s="217">
        <f t="shared" si="371"/>
        <v>-573</v>
      </c>
      <c r="F796" s="217">
        <f t="shared" si="371"/>
        <v>-65</v>
      </c>
      <c r="G796" s="217">
        <f t="shared" si="371"/>
        <v>-575</v>
      </c>
      <c r="H796" s="217">
        <f t="shared" si="371"/>
        <v>-578</v>
      </c>
      <c r="I796" s="322">
        <f t="shared" si="371"/>
        <v>-579</v>
      </c>
      <c r="J796" s="216">
        <f t="shared" si="371"/>
        <v>-551</v>
      </c>
      <c r="K796" s="217">
        <f t="shared" si="371"/>
        <v>-555</v>
      </c>
      <c r="L796" s="217">
        <f t="shared" si="371"/>
        <v>-569</v>
      </c>
      <c r="M796" s="217">
        <f t="shared" si="371"/>
        <v>-117</v>
      </c>
      <c r="N796" s="217">
        <f t="shared" si="371"/>
        <v>-579</v>
      </c>
      <c r="O796" s="217">
        <f t="shared" si="371"/>
        <v>-566</v>
      </c>
      <c r="P796" s="322">
        <f t="shared" si="371"/>
        <v>-552</v>
      </c>
      <c r="Q796" s="216">
        <f t="shared" si="371"/>
        <v>-563</v>
      </c>
      <c r="R796" s="217">
        <f t="shared" si="371"/>
        <v>-568</v>
      </c>
      <c r="S796" s="217">
        <f t="shared" si="371"/>
        <v>-587</v>
      </c>
      <c r="T796" s="217">
        <f t="shared" si="371"/>
        <v>-77</v>
      </c>
      <c r="U796" s="217">
        <f t="shared" si="371"/>
        <v>-590</v>
      </c>
      <c r="V796" s="217">
        <f t="shared" si="371"/>
        <v>-585</v>
      </c>
      <c r="W796" s="322">
        <f t="shared" si="371"/>
        <v>-583</v>
      </c>
      <c r="X796" s="333"/>
      <c r="Y796" s="882" t="s">
        <v>26</v>
      </c>
      <c r="Z796" s="882">
        <f>Z795-Z779</f>
        <v>-0.45000000000001705</v>
      </c>
      <c r="AA796" s="882"/>
    </row>
  </sheetData>
  <mergeCells count="405">
    <mergeCell ref="J708:P708"/>
    <mergeCell ref="Q708:W708"/>
    <mergeCell ref="X638:X639"/>
    <mergeCell ref="C582:I582"/>
    <mergeCell ref="J582:P582"/>
    <mergeCell ref="Q582:W582"/>
    <mergeCell ref="X582:X583"/>
    <mergeCell ref="C555:I555"/>
    <mergeCell ref="J555:P555"/>
    <mergeCell ref="Q555:W555"/>
    <mergeCell ref="X555:X556"/>
    <mergeCell ref="C610:I610"/>
    <mergeCell ref="J610:P610"/>
    <mergeCell ref="Q610:W610"/>
    <mergeCell ref="X610:X611"/>
    <mergeCell ref="C624:I624"/>
    <mergeCell ref="J624:P624"/>
    <mergeCell ref="Q624:W624"/>
    <mergeCell ref="X624:X625"/>
    <mergeCell ref="X596:X597"/>
    <mergeCell ref="C596:I596"/>
    <mergeCell ref="J596:P596"/>
    <mergeCell ref="Q596:W596"/>
    <mergeCell ref="C638:I638"/>
    <mergeCell ref="J638:P638"/>
    <mergeCell ref="Q638:W638"/>
    <mergeCell ref="J461:P461"/>
    <mergeCell ref="Q461:W461"/>
    <mergeCell ref="X461:X462"/>
    <mergeCell ref="C527:I527"/>
    <mergeCell ref="J527:P527"/>
    <mergeCell ref="Q527:W527"/>
    <mergeCell ref="X527:X528"/>
    <mergeCell ref="C513:I513"/>
    <mergeCell ref="J513:P513"/>
    <mergeCell ref="Q513:W513"/>
    <mergeCell ref="X513:X514"/>
    <mergeCell ref="C500:I500"/>
    <mergeCell ref="J500:P500"/>
    <mergeCell ref="Q500:W500"/>
    <mergeCell ref="X500:X501"/>
    <mergeCell ref="C487:I487"/>
    <mergeCell ref="C541:I541"/>
    <mergeCell ref="J541:P541"/>
    <mergeCell ref="Q541:W541"/>
    <mergeCell ref="X541:X542"/>
    <mergeCell ref="C435:I435"/>
    <mergeCell ref="J435:P435"/>
    <mergeCell ref="Q435:W435"/>
    <mergeCell ref="X435:X436"/>
    <mergeCell ref="C384:I384"/>
    <mergeCell ref="J384:P384"/>
    <mergeCell ref="Q384:W384"/>
    <mergeCell ref="X384:X385"/>
    <mergeCell ref="J487:P487"/>
    <mergeCell ref="Q487:W487"/>
    <mergeCell ref="X487:X488"/>
    <mergeCell ref="C474:I474"/>
    <mergeCell ref="J474:P474"/>
    <mergeCell ref="Q474:W474"/>
    <mergeCell ref="X474:X475"/>
    <mergeCell ref="C448:I448"/>
    <mergeCell ref="J448:P448"/>
    <mergeCell ref="Q448:W448"/>
    <mergeCell ref="X448:X449"/>
    <mergeCell ref="C461:I461"/>
    <mergeCell ref="C371:I371"/>
    <mergeCell ref="J371:P371"/>
    <mergeCell ref="Q371:W371"/>
    <mergeCell ref="X371:X372"/>
    <mergeCell ref="C422:I422"/>
    <mergeCell ref="J422:P422"/>
    <mergeCell ref="Q422:W422"/>
    <mergeCell ref="X422:X423"/>
    <mergeCell ref="C409:I409"/>
    <mergeCell ref="J409:P409"/>
    <mergeCell ref="Q409:W409"/>
    <mergeCell ref="X409:X410"/>
    <mergeCell ref="C396:I396"/>
    <mergeCell ref="J396:P396"/>
    <mergeCell ref="Q396:W396"/>
    <mergeCell ref="X396:X397"/>
    <mergeCell ref="X358:X359"/>
    <mergeCell ref="C358:I358"/>
    <mergeCell ref="J358:P358"/>
    <mergeCell ref="Q358:W358"/>
    <mergeCell ref="U350:U353"/>
    <mergeCell ref="V350:V353"/>
    <mergeCell ref="W350:W353"/>
    <mergeCell ref="X350:X353"/>
    <mergeCell ref="Y350:Y353"/>
    <mergeCell ref="C350:C353"/>
    <mergeCell ref="H350:H353"/>
    <mergeCell ref="I350:I353"/>
    <mergeCell ref="J350:J353"/>
    <mergeCell ref="K350:K353"/>
    <mergeCell ref="L350:L353"/>
    <mergeCell ref="M350:M353"/>
    <mergeCell ref="O350:O353"/>
    <mergeCell ref="T350:T353"/>
    <mergeCell ref="U346:U349"/>
    <mergeCell ref="V346:V349"/>
    <mergeCell ref="W346:W349"/>
    <mergeCell ref="X346:X349"/>
    <mergeCell ref="Y346:Y349"/>
    <mergeCell ref="AK350:AK353"/>
    <mergeCell ref="AA350:AA353"/>
    <mergeCell ref="AF350:AF353"/>
    <mergeCell ref="AG350:AG353"/>
    <mergeCell ref="AH350:AH353"/>
    <mergeCell ref="AI350:AI353"/>
    <mergeCell ref="AJ350:AJ353"/>
    <mergeCell ref="AA346:AA349"/>
    <mergeCell ref="AF346:AF349"/>
    <mergeCell ref="AG346:AG349"/>
    <mergeCell ref="AH346:AH349"/>
    <mergeCell ref="C346:C349"/>
    <mergeCell ref="H346:H349"/>
    <mergeCell ref="I346:I349"/>
    <mergeCell ref="J346:J349"/>
    <mergeCell ref="K346:K349"/>
    <mergeCell ref="L346:L349"/>
    <mergeCell ref="M346:M349"/>
    <mergeCell ref="O346:O349"/>
    <mergeCell ref="T346:T349"/>
    <mergeCell ref="AF338:AF341"/>
    <mergeCell ref="AG338:AG341"/>
    <mergeCell ref="AH338:AH341"/>
    <mergeCell ref="AA342:AA345"/>
    <mergeCell ref="AF342:AF345"/>
    <mergeCell ref="AG342:AG345"/>
    <mergeCell ref="AH342:AH345"/>
    <mergeCell ref="AJ346:AJ349"/>
    <mergeCell ref="AK346:AK349"/>
    <mergeCell ref="AI346:AI349"/>
    <mergeCell ref="AJ338:AJ341"/>
    <mergeCell ref="AK338:AK341"/>
    <mergeCell ref="AI338:AI341"/>
    <mergeCell ref="AJ342:AJ345"/>
    <mergeCell ref="AK342:AK345"/>
    <mergeCell ref="AI342:AI345"/>
    <mergeCell ref="L342:L345"/>
    <mergeCell ref="M342:M345"/>
    <mergeCell ref="O342:O345"/>
    <mergeCell ref="T342:T345"/>
    <mergeCell ref="W342:W345"/>
    <mergeCell ref="U342:U345"/>
    <mergeCell ref="V342:V345"/>
    <mergeCell ref="X342:X345"/>
    <mergeCell ref="Y342:Y345"/>
    <mergeCell ref="AK330:AK333"/>
    <mergeCell ref="AF330:AF333"/>
    <mergeCell ref="AG330:AG333"/>
    <mergeCell ref="AH330:AH333"/>
    <mergeCell ref="AI330:AI333"/>
    <mergeCell ref="AJ334:AJ337"/>
    <mergeCell ref="AK334:AK337"/>
    <mergeCell ref="AI334:AI337"/>
    <mergeCell ref="AA330:AA333"/>
    <mergeCell ref="AK326:AK329"/>
    <mergeCell ref="AP328:AP345"/>
    <mergeCell ref="C330:C333"/>
    <mergeCell ref="H330:H333"/>
    <mergeCell ref="I330:I333"/>
    <mergeCell ref="J330:J333"/>
    <mergeCell ref="K330:K333"/>
    <mergeCell ref="L330:L333"/>
    <mergeCell ref="M330:M333"/>
    <mergeCell ref="O330:O333"/>
    <mergeCell ref="T330:T333"/>
    <mergeCell ref="U330:U333"/>
    <mergeCell ref="V330:V333"/>
    <mergeCell ref="W330:W333"/>
    <mergeCell ref="X330:X333"/>
    <mergeCell ref="Y330:Y333"/>
    <mergeCell ref="AF326:AF329"/>
    <mergeCell ref="AG326:AG329"/>
    <mergeCell ref="AH326:AH329"/>
    <mergeCell ref="I326:I329"/>
    <mergeCell ref="J326:J329"/>
    <mergeCell ref="K326:K329"/>
    <mergeCell ref="L326:L329"/>
    <mergeCell ref="AI326:AI329"/>
    <mergeCell ref="O66:Y66"/>
    <mergeCell ref="C51:N51"/>
    <mergeCell ref="AH6:AI6"/>
    <mergeCell ref="AC40:AE42"/>
    <mergeCell ref="C108:N108"/>
    <mergeCell ref="O108:Y108"/>
    <mergeCell ref="Z108:Z110"/>
    <mergeCell ref="AA209:AA211"/>
    <mergeCell ref="C195:L195"/>
    <mergeCell ref="M195:P195"/>
    <mergeCell ref="Q195:Z195"/>
    <mergeCell ref="AA195:AA197"/>
    <mergeCell ref="AA138:AA140"/>
    <mergeCell ref="C181:L181"/>
    <mergeCell ref="M181:P181"/>
    <mergeCell ref="Q181:Z181"/>
    <mergeCell ref="AA181:AA183"/>
    <mergeCell ref="C167:L167"/>
    <mergeCell ref="M167:P167"/>
    <mergeCell ref="Q167:Z167"/>
    <mergeCell ref="AA167:AA169"/>
    <mergeCell ref="AA153:AA155"/>
    <mergeCell ref="C153:L153"/>
    <mergeCell ref="M153:P153"/>
    <mergeCell ref="AT122:AX122"/>
    <mergeCell ref="AF122:AK122"/>
    <mergeCell ref="AA123:AA125"/>
    <mergeCell ref="AM122:AR122"/>
    <mergeCell ref="G2:J2"/>
    <mergeCell ref="C22:L22"/>
    <mergeCell ref="M22:W22"/>
    <mergeCell ref="C36:L36"/>
    <mergeCell ref="M36:W36"/>
    <mergeCell ref="C8:L8"/>
    <mergeCell ref="M8:W8"/>
    <mergeCell ref="AQ50:AT50"/>
    <mergeCell ref="AQ51:AT51"/>
    <mergeCell ref="AL48:AO48"/>
    <mergeCell ref="AL49:AO49"/>
    <mergeCell ref="O51:Y51"/>
    <mergeCell ref="AF48:AI48"/>
    <mergeCell ref="AF49:AI49"/>
    <mergeCell ref="C94:N94"/>
    <mergeCell ref="O94:Y94"/>
    <mergeCell ref="Z94:Z96"/>
    <mergeCell ref="C80:N80"/>
    <mergeCell ref="O80:Y80"/>
    <mergeCell ref="C66:N66"/>
    <mergeCell ref="M138:P138"/>
    <mergeCell ref="Q138:Z138"/>
    <mergeCell ref="C123:L123"/>
    <mergeCell ref="Q123:Z123"/>
    <mergeCell ref="M123:P123"/>
    <mergeCell ref="C223:L223"/>
    <mergeCell ref="M223:P223"/>
    <mergeCell ref="Q223:Z223"/>
    <mergeCell ref="AA223:AA225"/>
    <mergeCell ref="Q153:Z153"/>
    <mergeCell ref="C138:L138"/>
    <mergeCell ref="C209:L209"/>
    <mergeCell ref="M209:P209"/>
    <mergeCell ref="Q209:Z209"/>
    <mergeCell ref="C237:L237"/>
    <mergeCell ref="M237:P237"/>
    <mergeCell ref="Q237:Z237"/>
    <mergeCell ref="AA237:AA239"/>
    <mergeCell ref="X326:X329"/>
    <mergeCell ref="Y326:Y329"/>
    <mergeCell ref="AA326:AA329"/>
    <mergeCell ref="AA265:AA267"/>
    <mergeCell ref="C251:L251"/>
    <mergeCell ref="M251:P251"/>
    <mergeCell ref="Q251:Z251"/>
    <mergeCell ref="C265:L265"/>
    <mergeCell ref="M265:P265"/>
    <mergeCell ref="Q265:Z265"/>
    <mergeCell ref="V326:V329"/>
    <mergeCell ref="C324:L324"/>
    <mergeCell ref="AA293:AA295"/>
    <mergeCell ref="C279:L279"/>
    <mergeCell ref="M279:P279"/>
    <mergeCell ref="Q279:Z279"/>
    <mergeCell ref="AA279:AA281"/>
    <mergeCell ref="AA307:AA309"/>
    <mergeCell ref="AA324:AJ324"/>
    <mergeCell ref="C293:L293"/>
    <mergeCell ref="L334:L337"/>
    <mergeCell ref="M334:M337"/>
    <mergeCell ref="H342:H345"/>
    <mergeCell ref="I342:I345"/>
    <mergeCell ref="J342:J345"/>
    <mergeCell ref="K338:K341"/>
    <mergeCell ref="L338:L341"/>
    <mergeCell ref="M338:M341"/>
    <mergeCell ref="AA251:AA253"/>
    <mergeCell ref="AA334:AA337"/>
    <mergeCell ref="AA338:AA341"/>
    <mergeCell ref="V338:V341"/>
    <mergeCell ref="W338:W341"/>
    <mergeCell ref="X338:X341"/>
    <mergeCell ref="Y338:Y341"/>
    <mergeCell ref="T338:T341"/>
    <mergeCell ref="U338:U341"/>
    <mergeCell ref="W334:W337"/>
    <mergeCell ref="X334:X337"/>
    <mergeCell ref="Y334:Y337"/>
    <mergeCell ref="T334:T337"/>
    <mergeCell ref="U334:U337"/>
    <mergeCell ref="V334:V337"/>
    <mergeCell ref="K342:K345"/>
    <mergeCell ref="M293:P293"/>
    <mergeCell ref="Q293:Z293"/>
    <mergeCell ref="O324:X324"/>
    <mergeCell ref="C307:L307"/>
    <mergeCell ref="M307:P307"/>
    <mergeCell ref="Q307:Z307"/>
    <mergeCell ref="M326:M329"/>
    <mergeCell ref="O326:O329"/>
    <mergeCell ref="T326:T329"/>
    <mergeCell ref="U326:U329"/>
    <mergeCell ref="AJ326:AJ329"/>
    <mergeCell ref="W326:W329"/>
    <mergeCell ref="C568:I568"/>
    <mergeCell ref="J568:P568"/>
    <mergeCell ref="Q568:W568"/>
    <mergeCell ref="X568:X569"/>
    <mergeCell ref="C326:C329"/>
    <mergeCell ref="H326:H329"/>
    <mergeCell ref="AJ330:AJ333"/>
    <mergeCell ref="AF334:AF337"/>
    <mergeCell ref="AG334:AG337"/>
    <mergeCell ref="AH334:AH337"/>
    <mergeCell ref="C338:C341"/>
    <mergeCell ref="H338:H341"/>
    <mergeCell ref="I338:I341"/>
    <mergeCell ref="J338:J341"/>
    <mergeCell ref="O338:O341"/>
    <mergeCell ref="C334:C337"/>
    <mergeCell ref="O334:O337"/>
    <mergeCell ref="C342:C345"/>
    <mergeCell ref="H334:H337"/>
    <mergeCell ref="I334:I337"/>
    <mergeCell ref="J334:J337"/>
    <mergeCell ref="K334:K337"/>
    <mergeCell ref="C752:I752"/>
    <mergeCell ref="J752:P752"/>
    <mergeCell ref="Q752:W752"/>
    <mergeCell ref="C736:I736"/>
    <mergeCell ref="J736:P736"/>
    <mergeCell ref="Q736:W736"/>
    <mergeCell ref="X666:X667"/>
    <mergeCell ref="C652:I652"/>
    <mergeCell ref="J652:P652"/>
    <mergeCell ref="Q652:W652"/>
    <mergeCell ref="X652:X653"/>
    <mergeCell ref="C666:I666"/>
    <mergeCell ref="J666:P666"/>
    <mergeCell ref="Q666:W666"/>
    <mergeCell ref="C722:I722"/>
    <mergeCell ref="J722:P722"/>
    <mergeCell ref="Q722:W722"/>
    <mergeCell ref="C694:I694"/>
    <mergeCell ref="J694:P694"/>
    <mergeCell ref="Q694:W694"/>
    <mergeCell ref="Q680:W680"/>
    <mergeCell ref="J680:P680"/>
    <mergeCell ref="C680:I680"/>
    <mergeCell ref="C708:I708"/>
    <mergeCell ref="A747:B747"/>
    <mergeCell ref="A748:B748"/>
    <mergeCell ref="A737:B737"/>
    <mergeCell ref="A753:B753"/>
    <mergeCell ref="A754:B754"/>
    <mergeCell ref="A755:B755"/>
    <mergeCell ref="A756:B756"/>
    <mergeCell ref="A757:B757"/>
    <mergeCell ref="A758:B758"/>
    <mergeCell ref="A738:B738"/>
    <mergeCell ref="A739:B739"/>
    <mergeCell ref="A740:B740"/>
    <mergeCell ref="A741:B741"/>
    <mergeCell ref="A742:B742"/>
    <mergeCell ref="A743:B743"/>
    <mergeCell ref="A744:B744"/>
    <mergeCell ref="A745:B745"/>
    <mergeCell ref="A746:B746"/>
    <mergeCell ref="A759:B759"/>
    <mergeCell ref="A760:B760"/>
    <mergeCell ref="A761:B761"/>
    <mergeCell ref="A762:B762"/>
    <mergeCell ref="A763:B763"/>
    <mergeCell ref="A764:B764"/>
    <mergeCell ref="C768:I768"/>
    <mergeCell ref="J768:P768"/>
    <mergeCell ref="Q768:W768"/>
    <mergeCell ref="A778:B778"/>
    <mergeCell ref="A779:B779"/>
    <mergeCell ref="A780:B780"/>
    <mergeCell ref="A769:B769"/>
    <mergeCell ref="A770:B770"/>
    <mergeCell ref="A771:B771"/>
    <mergeCell ref="A772:B772"/>
    <mergeCell ref="A773:B773"/>
    <mergeCell ref="A774:B774"/>
    <mergeCell ref="A775:B775"/>
    <mergeCell ref="A776:B776"/>
    <mergeCell ref="A777:B777"/>
    <mergeCell ref="A791:B791"/>
    <mergeCell ref="A792:B792"/>
    <mergeCell ref="A793:B793"/>
    <mergeCell ref="A794:B794"/>
    <mergeCell ref="A795:B795"/>
    <mergeCell ref="A796:B796"/>
    <mergeCell ref="C784:I784"/>
    <mergeCell ref="J784:P784"/>
    <mergeCell ref="Q784:W784"/>
    <mergeCell ref="A785:B785"/>
    <mergeCell ref="A786:B786"/>
    <mergeCell ref="A787:B787"/>
    <mergeCell ref="A788:B788"/>
    <mergeCell ref="A789:B789"/>
    <mergeCell ref="A790:B790"/>
  </mergeCells>
  <conditionalFormatting sqref="C50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1:W36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4:W37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7:W38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9:W39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2:W4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5:W42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8:W43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1:W4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4:W4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7:W47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0:W49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7:W62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1:W6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5:W6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9:W66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3:W6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7:W6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1:W7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5:W7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1:Z2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5:Z2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9:Z26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3:Z28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7:Z29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1:Z3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3:W50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6:W51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0:W5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4:W54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8:W55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1:W5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5:W5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9:W59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3:W6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1:W7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7:W7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3:W7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9:W7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3</vt:lpstr>
      <vt:lpstr>CEPA 7 MODULO 3</vt:lpstr>
      <vt:lpstr>CEPA 4 MODULO 3</vt:lpstr>
      <vt:lpstr>CEPA 1 MODULO 3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mparra</cp:lastModifiedBy>
  <cp:lastPrinted>2018-07-16T23:48:49Z</cp:lastPrinted>
  <dcterms:created xsi:type="dcterms:W3CDTF">1996-11-27T10:00:04Z</dcterms:created>
  <dcterms:modified xsi:type="dcterms:W3CDTF">2025-05-29T20:25:27Z</dcterms:modified>
</cp:coreProperties>
</file>