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kreisler/PycharmProjects/magnetitepreservation/data/kawamura2009/"/>
    </mc:Choice>
  </mc:AlternateContent>
  <xr:revisionPtr revIDLastSave="0" documentId="13_ncr:1_{C6C644F9-83E4-5440-B9AC-688D37975E2D}" xr6:coauthVersionLast="47" xr6:coauthVersionMax="47" xr10:uidLastSave="{00000000-0000-0000-0000-000000000000}"/>
  <bookViews>
    <workbookView xWindow="760" yWindow="460" windowWidth="28040" windowHeight="16580" activeTab="4" xr2:uid="{0F6362C0-3636-8F44-B206-FA3F87B9022A}"/>
  </bookViews>
  <sheets>
    <sheet name="1302-3 Ms" sheetId="1" r:id="rId1"/>
    <sheet name="geochem" sheetId="2" r:id="rId2"/>
    <sheet name="toc" sheetId="4" r:id="rId3"/>
    <sheet name="ages" sheetId="7" r:id="rId4"/>
    <sheet name="mcd sca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7" i="7" l="1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2" i="7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<sst xmlns="http://schemas.openxmlformats.org/spreadsheetml/2006/main" count="440" uniqueCount="266">
  <si>
    <t>Sample weight</t>
  </si>
  <si>
    <t>Hcr</t>
  </si>
  <si>
    <t>Hc</t>
  </si>
  <si>
    <t>Hcr/Hc</t>
  </si>
  <si>
    <t>Mr</t>
  </si>
  <si>
    <t>Mr/Ms</t>
  </si>
  <si>
    <t>HFMS</t>
  </si>
  <si>
    <t>Lithology</t>
  </si>
  <si>
    <t>303-U1302B-</t>
  </si>
  <si>
    <t>1H-1, 125–126</t>
  </si>
  <si>
    <t>1.07.E–02</t>
  </si>
  <si>
    <t>3.50E–08</t>
  </si>
  <si>
    <t>Silty clay</t>
  </si>
  <si>
    <t>1H-6, 2–3</t>
  </si>
  <si>
    <t>1.40.E–02</t>
  </si>
  <si>
    <t>4.13E–08</t>
  </si>
  <si>
    <t>Silty clay nannofossil ooze</t>
  </si>
  <si>
    <t>2H-1,146–147</t>
  </si>
  <si>
    <t>9.50.E–03</t>
  </si>
  <si>
    <t>2.03E–08</t>
  </si>
  <si>
    <t>2H-6, 2–3</t>
  </si>
  <si>
    <t>6.76.E–03</t>
  </si>
  <si>
    <t>3.80E–08</t>
  </si>
  <si>
    <t>3H-1,145–146</t>
  </si>
  <si>
    <t>1.28.E–02</t>
  </si>
  <si>
    <t>5.16E–08</t>
  </si>
  <si>
    <t>3H-6, 3–4</t>
  </si>
  <si>
    <t>1.36.E–02</t>
  </si>
  <si>
    <t>3.49E–08</t>
  </si>
  <si>
    <t>4H-1, 147–148</t>
  </si>
  <si>
    <t>1.13.E–02</t>
  </si>
  <si>
    <t>3.43E–08</t>
  </si>
  <si>
    <t>4H-6, 2–3</t>
  </si>
  <si>
    <t>4.84E–08</t>
  </si>
  <si>
    <t>Silty clay nannofossil</t>
  </si>
  <si>
    <t>5H-1, 8–9</t>
  </si>
  <si>
    <t>1.21.E–02</t>
  </si>
  <si>
    <t>2.92E–08</t>
  </si>
  <si>
    <t>Nannofossil ooze with silty clay</t>
  </si>
  <si>
    <t>5H-6, 8–9</t>
  </si>
  <si>
    <t>6.92.E–03</t>
  </si>
  <si>
    <t>1.78E–08</t>
  </si>
  <si>
    <t>6H-1, 128–129</t>
  </si>
  <si>
    <t>1.16.E–02</t>
  </si>
  <si>
    <t>3.01E–08</t>
  </si>
  <si>
    <t>6H-6, 8–9</t>
  </si>
  <si>
    <t>8.50.E–03</t>
  </si>
  <si>
    <t>4.47E–08</t>
  </si>
  <si>
    <t>7H-1, 123–124</t>
  </si>
  <si>
    <t>9.09.E–03</t>
  </si>
  <si>
    <t>1.60E–08</t>
  </si>
  <si>
    <t>Clay with nannofossil ooze</t>
  </si>
  <si>
    <t>7H-6, 8–9</t>
  </si>
  <si>
    <t>1.01.E–02</t>
  </si>
  <si>
    <t>1.93E–08</t>
  </si>
  <si>
    <t>8H-1, 128–129</t>
  </si>
  <si>
    <t>3.72E–08</t>
  </si>
  <si>
    <t>8H-6, 8–9</t>
  </si>
  <si>
    <t>7.74.E–03</t>
  </si>
  <si>
    <t>5.56E–08</t>
  </si>
  <si>
    <t>9H-1, 118–119</t>
  </si>
  <si>
    <t>4.04E–08</t>
  </si>
  <si>
    <t>9H-6, 18–19</t>
  </si>
  <si>
    <t>9.15.E–03</t>
  </si>
  <si>
    <t>5.98E–08</t>
  </si>
  <si>
    <t>10H-1, 119–120</t>
  </si>
  <si>
    <t>5.58.E–03</t>
  </si>
  <si>
    <t>2.79E–08</t>
  </si>
  <si>
    <t>303-U1303A-</t>
  </si>
  <si>
    <t>1H-1, 143–144</t>
  </si>
  <si>
    <t>1.61.E–02</t>
  </si>
  <si>
    <t>4.55E–08</t>
  </si>
  <si>
    <t>1H-6, 0–1</t>
  </si>
  <si>
    <t>9.57.E–03</t>
  </si>
  <si>
    <t>3.74E–08</t>
  </si>
  <si>
    <t>2H-6, 8–9</t>
  </si>
  <si>
    <t>4.17E–08</t>
  </si>
  <si>
    <t>Nannofossil clay</t>
  </si>
  <si>
    <t>3H-1, 143–144</t>
  </si>
  <si>
    <t>9.42.E–03</t>
  </si>
  <si>
    <t>4.19E–08</t>
  </si>
  <si>
    <t>3H-6, 1–2</t>
  </si>
  <si>
    <t>1.26.E–02</t>
  </si>
  <si>
    <t>2.94E–08</t>
  </si>
  <si>
    <t>4H-1, 120–121</t>
  </si>
  <si>
    <t>9.40.E–03</t>
  </si>
  <si>
    <t>2.27E–08</t>
  </si>
  <si>
    <t>Sand slit clay nannofossil</t>
  </si>
  <si>
    <t>4H-2, 147–248</t>
  </si>
  <si>
    <t>1.10.E–02</t>
  </si>
  <si>
    <t>2.48E–08</t>
  </si>
  <si>
    <t>Sand silt clay nannofossil</t>
  </si>
  <si>
    <t>5H-1, 147–248</t>
  </si>
  <si>
    <t>4.54.E–03</t>
  </si>
  <si>
    <t>2.31E–08</t>
  </si>
  <si>
    <t>Silty nannofossil ooze</t>
  </si>
  <si>
    <t>5H-5, 1–2</t>
  </si>
  <si>
    <t>1.44.E–02</t>
  </si>
  <si>
    <t>3.53E–08</t>
  </si>
  <si>
    <t>Clayey silt nannofossil ooze</t>
  </si>
  <si>
    <t>6H-1, 143–144</t>
  </si>
  <si>
    <t>6.36.E–03</t>
  </si>
  <si>
    <t>7.70E–09</t>
  </si>
  <si>
    <t>Clayey nannofossil ooze</t>
  </si>
  <si>
    <t>6H-6, 1–2</t>
  </si>
  <si>
    <t>9.14.E–03</t>
  </si>
  <si>
    <t>2.29E–08</t>
  </si>
  <si>
    <t>7H-1, 118–119</t>
  </si>
  <si>
    <t>4.18.E–03</t>
  </si>
  <si>
    <t>2.91E–08</t>
  </si>
  <si>
    <t>8H-3, 118–119</t>
  </si>
  <si>
    <t>5.28.E–03</t>
  </si>
  <si>
    <t>9H-1, 116–117</t>
  </si>
  <si>
    <t>8.72.E–03</t>
  </si>
  <si>
    <t>2.37E–08</t>
  </si>
  <si>
    <t>10H-2, 18–19</t>
  </si>
  <si>
    <t>1.03.E–02</t>
  </si>
  <si>
    <t>3.86E–08</t>
  </si>
  <si>
    <t>Core, section, interval (cm)</t>
  </si>
  <si>
    <t>Depth (mbsf)</t>
  </si>
  <si>
    <t>Depth (ship mcd)</t>
  </si>
  <si>
    <t>Ms (Am^2/kg)</t>
  </si>
  <si>
    <t>Negative Factor</t>
  </si>
  <si>
    <t>303-U1302A-</t>
  </si>
  <si>
    <t>2H-1, 145.0–150.0</t>
  </si>
  <si>
    <t>3H-1, 145.0–150.0</t>
  </si>
  <si>
    <t>4H-1, 145.0–150.0</t>
  </si>
  <si>
    <t>6H-1, 145.0–150.0</t>
  </si>
  <si>
    <t>7H-1, 145.0–150.0</t>
  </si>
  <si>
    <t>8H-1, 145.0–150.0</t>
  </si>
  <si>
    <t>11H-1, 145.0–150.0</t>
  </si>
  <si>
    <t>1H-1, 145.0–150.0</t>
  </si>
  <si>
    <t>2H-2, 145.0–150.0</t>
  </si>
  <si>
    <t>5H-2, 145.0–150.0</t>
  </si>
  <si>
    <t>6H-2, 145.0–150.0</t>
  </si>
  <si>
    <t>10H-1, 145.0–150.0</t>
  </si>
  <si>
    <t>303-U1303B-</t>
  </si>
  <si>
    <t>(mbsf)</t>
  </si>
  <si>
    <t>Sulfate (mM)</t>
  </si>
  <si>
    <t>Fe 2+ [uM]</t>
  </si>
  <si>
    <t>2H-1, 129.0–130.0</t>
  </si>
  <si>
    <t>2H-6, 144.5–145.5</t>
  </si>
  <si>
    <t>3H-1, 141.0–142.0</t>
  </si>
  <si>
    <t>3H-5, 5.0–6.0</t>
  </si>
  <si>
    <t>4H-1, 140.0–141.0</t>
  </si>
  <si>
    <t>4H-6, 4.0–5.0</t>
  </si>
  <si>
    <t>6H-1, 143.0–144.0</t>
  </si>
  <si>
    <t>6H-6, 3.0–4.0</t>
  </si>
  <si>
    <t>7H-2, 3.0–4.0</t>
  </si>
  <si>
    <t>7H-5, 128.0–129.0</t>
  </si>
  <si>
    <t>8H-1, 128.0–129.0</t>
  </si>
  <si>
    <t>8H-6, 3.0–4.0</t>
  </si>
  <si>
    <t>9H-2, 68.0–69.0</t>
  </si>
  <si>
    <t>9H-6, 15.0–16.0</t>
  </si>
  <si>
    <t>10H-1, 18.0–19.0</t>
  </si>
  <si>
    <t>10H-5, 123.0–124.0</t>
  </si>
  <si>
    <t>11H-1, 140.0–141.0</t>
  </si>
  <si>
    <t>11H-6, 10.0–11.0</t>
  </si>
  <si>
    <t>12H-1, 37.0–38.0</t>
  </si>
  <si>
    <t>12H-5, 4.0–5.0</t>
  </si>
  <si>
    <t>13H-1, 148.0–150.0</t>
  </si>
  <si>
    <t>1H-1, 125.0–126.0</t>
  </si>
  <si>
    <t>1H-6, 2.0–3.0</t>
  </si>
  <si>
    <t>2H-1, 146.0–147.0</t>
  </si>
  <si>
    <t>2H-6, 2.0–3.0</t>
  </si>
  <si>
    <t>3H-1, 145.0–146.0</t>
  </si>
  <si>
    <t>3H-6, 3.0–4.0</t>
  </si>
  <si>
    <t>4H-1, 147.0–148.0</t>
  </si>
  <si>
    <t>4H-6, 2.0–3.0</t>
  </si>
  <si>
    <t>5H-1, 8.0–9.0</t>
  </si>
  <si>
    <t>5H-6, 8.0–9.0</t>
  </si>
  <si>
    <t>6H-1, 128.0–129.0</t>
  </si>
  <si>
    <t>6H-6, 8.0–9.0</t>
  </si>
  <si>
    <t>7H-1, 123.0–124.0</t>
  </si>
  <si>
    <t>7H-6, 8.0–9.0</t>
  </si>
  <si>
    <t>8H-6, 8.0–9.0</t>
  </si>
  <si>
    <t>9H-1, 118.0–118.0</t>
  </si>
  <si>
    <t>9H-6, 18.0–19.0</t>
  </si>
  <si>
    <t>10H-1, 119.0–120.0</t>
  </si>
  <si>
    <t>303-U1302C-</t>
  </si>
  <si>
    <t>1H-1, 147.0–148.0</t>
  </si>
  <si>
    <t>2H-1, 149.0–150.0</t>
  </si>
  <si>
    <t>2H-6, 1.0–2.0</t>
  </si>
  <si>
    <t>3H-1, 149.0–150.0</t>
  </si>
  <si>
    <t>4H-1, 149.0–150.0</t>
  </si>
  <si>
    <t>4H-6, 1.0–2.0</t>
  </si>
  <si>
    <t>5H-6, 1.0–2.0</t>
  </si>
  <si>
    <t>6H-2, 58.0–59.0</t>
  </si>
  <si>
    <t>7H-1, 118.0–119.0</t>
  </si>
  <si>
    <t>8H-1, 118.0–119.0</t>
  </si>
  <si>
    <t>10H-1, 128.0–129.0</t>
  </si>
  <si>
    <t>303-U1302D-</t>
  </si>
  <si>
    <t>2H-1, 53.0–54.0</t>
  </si>
  <si>
    <t>303-U1302E-</t>
  </si>
  <si>
    <t>1H-1, 118.0–119.0</t>
  </si>
  <si>
    <t>1H-4, 8.0–9.0</t>
  </si>
  <si>
    <t>2H-1, 118.0–119.0</t>
  </si>
  <si>
    <t>2H-3, 8.0–9.0</t>
  </si>
  <si>
    <t>2H-6, 18.0–19.0</t>
  </si>
  <si>
    <t>1H-1, 143.0–144.0</t>
  </si>
  <si>
    <t>1H-6, 0.0–1.0</t>
  </si>
  <si>
    <t>2H-6, 8.0–9.0</t>
  </si>
  <si>
    <t>3H-1, 143.0–144.0</t>
  </si>
  <si>
    <t>3H-6, 1.0–2.0</t>
  </si>
  <si>
    <t>4H-1, 120.0–130.0</t>
  </si>
  <si>
    <t>4H-2, 1.0–2.0</t>
  </si>
  <si>
    <t>5H-1, 147.0–148.0</t>
  </si>
  <si>
    <t>5H-5, 1.0–2.0</t>
  </si>
  <si>
    <t>6H-6, 1.0–2.0</t>
  </si>
  <si>
    <t>8H-3, 118.0–119.0</t>
  </si>
  <si>
    <t>9H-1, 116.0–117.0</t>
  </si>
  <si>
    <t>10H-2, 18.0–19.0</t>
  </si>
  <si>
    <t>1H-1, 18.0–19.0</t>
  </si>
  <si>
    <t>3H-1, 117.0–118.0</t>
  </si>
  <si>
    <t>3H-6, 18.0–19.0</t>
  </si>
  <si>
    <t>4H-1, 118.0–119.0</t>
  </si>
  <si>
    <t>4H-4, 23.0–24.0</t>
  </si>
  <si>
    <t>5H-2, 18.0–19.0</t>
  </si>
  <si>
    <t>6H-1, 149.0–150.0</t>
  </si>
  <si>
    <t>7H-1, 149.0–150.0</t>
  </si>
  <si>
    <t>7H-6, 1.0–2.0</t>
  </si>
  <si>
    <t>8H-1, 149.0–150.0</t>
  </si>
  <si>
    <t>8H-6, 1.0–2.0</t>
  </si>
  <si>
    <t>9H-1, 149.0–150.0</t>
  </si>
  <si>
    <t>TOC (wt. %)</t>
  </si>
  <si>
    <t>Inorganic Carbon (wt. %)</t>
  </si>
  <si>
    <t>CaCO3 (wt. %)</t>
  </si>
  <si>
    <t>Total Carbon (wt. %)</t>
  </si>
  <si>
    <t>Nitrogen (wt. %)</t>
  </si>
  <si>
    <t>Organic C/N</t>
  </si>
  <si>
    <t>Core</t>
  </si>
  <si>
    <t>Top depth</t>
  </si>
  <si>
    <t>Offset</t>
  </si>
  <si>
    <t>(m)</t>
  </si>
  <si>
    <t>(mcd)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</si>
  <si>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</si>
  <si>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</si>
  <si>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</si>
  <si>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</si>
  <si>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</si>
  <si>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</si>
  <si>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</si>
  <si>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</si>
  <si>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</si>
  <si>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</si>
  <si>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</si>
  <si>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</si>
  <si>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1H</t>
  </si>
  <si>
    <t>Ship offset</t>
  </si>
  <si>
    <t>Ship mcd</t>
  </si>
  <si>
    <t>Ship cmcd</t>
  </si>
  <si>
    <t>–0.23</t>
  </si>
  <si>
    <t>–0.66</t>
  </si>
  <si>
    <t>–1.39</t>
  </si>
  <si>
    <t>–0.95</t>
  </si>
  <si>
    <t>mbsf</t>
  </si>
  <si>
    <t>Sample offset</t>
  </si>
  <si>
    <t>Sample mcd</t>
  </si>
  <si>
    <t>Sample cmcd</t>
  </si>
  <si>
    <t>Depth [sample mcd]</t>
  </si>
  <si>
    <t>Age [ka]</t>
  </si>
  <si>
    <t>Modified depth [sample mcd]</t>
  </si>
  <si>
    <t>anomalous point:</t>
  </si>
  <si>
    <t>Depth</t>
  </si>
  <si>
    <t>Age (ka)</t>
  </si>
  <si>
    <t>adjusted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</si>
</sst>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11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1302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'mcd scales'!$B$18:$B$29</c:f>
              <c:numCache>
                <c:formatCode>General</c:formatCode>
                <c:ptCount val="12"/>
                <c:pt idx="0">
                  <c:v>0</c:v>
                </c:pt>
                <c:pt idx="1">
                  <c:v>9.6999999999999993</c:v>
                </c:pt>
                <c:pt idx="2">
                  <c:v>19.2</c:v>
                </c:pt>
                <c:pt idx="3">
                  <c:v>28.7</c:v>
                </c:pt>
                <c:pt idx="4">
                  <c:v>38.200000000000003</c:v>
                </c:pt>
                <c:pt idx="5">
                  <c:v>47.7</c:v>
                </c:pt>
                <c:pt idx="6">
                  <c:v>57.2</c:v>
                </c:pt>
                <c:pt idx="7">
                  <c:v>66.7</c:v>
                </c:pt>
                <c:pt idx="8">
                  <c:v>76.2</c:v>
                </c:pt>
                <c:pt idx="9">
                  <c:v>85.7</c:v>
                </c:pt>
                <c:pt idx="10">
                  <c:v>95.2</c:v>
                </c:pt>
              </c:numCache>
            </c:numRef>
          </c:xVal>
          <c:yVal>
            <c:numRef>
              <c:f>'mcd scales'!$D$18:$D$29</c:f>
              <c:numCache>
                <c:formatCode>General</c:formatCode>
                <c:ptCount val="12"/>
                <c:pt idx="0">
                  <c:v>8.9</c:v>
                </c:pt>
                <c:pt idx="1">
                  <c:v>19.14</c:v>
                </c:pt>
                <c:pt idx="2">
                  <c:v>29.75</c:v>
                </c:pt>
                <c:pt idx="3">
                  <c:v>40.47</c:v>
                </c:pt>
                <c:pt idx="4">
                  <c:v>52.68</c:v>
                </c:pt>
                <c:pt idx="5">
                  <c:v>61.84</c:v>
                </c:pt>
                <c:pt idx="6">
                  <c:v>71.930000000000007</c:v>
                </c:pt>
                <c:pt idx="7">
                  <c:v>83.49</c:v>
                </c:pt>
                <c:pt idx="8">
                  <c:v>94.28</c:v>
                </c:pt>
                <c:pt idx="9">
                  <c:v>103.69</c:v>
                </c:pt>
                <c:pt idx="10">
                  <c:v>112.73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754C-9413-7415E730D383}"/>
            </c:ext>
          </c:extLst>
        </c:ser>
        <c:ser>
          <c:idx val="1"/>
          <c:order val="1"/>
          <c:tx>
            <c:v>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'mcd scales'!$H$17:$H$28</c:f>
              <c:numCache>
                <c:formatCode>General</c:formatCode>
                <c:ptCount val="12"/>
                <c:pt idx="0">
                  <c:v>0</c:v>
                </c:pt>
                <c:pt idx="1">
                  <c:v>9.6999999999999993</c:v>
                </c:pt>
                <c:pt idx="2">
                  <c:v>19.2</c:v>
                </c:pt>
                <c:pt idx="3">
                  <c:v>28.7</c:v>
                </c:pt>
                <c:pt idx="4">
                  <c:v>38.200000000000003</c:v>
                </c:pt>
                <c:pt idx="5">
                  <c:v>47.7</c:v>
                </c:pt>
                <c:pt idx="6">
                  <c:v>57.2</c:v>
                </c:pt>
                <c:pt idx="7">
                  <c:v>66.7</c:v>
                </c:pt>
                <c:pt idx="8">
                  <c:v>76.2</c:v>
                </c:pt>
                <c:pt idx="9">
                  <c:v>85.7</c:v>
                </c:pt>
                <c:pt idx="10">
                  <c:v>95.2</c:v>
                </c:pt>
              </c:numCache>
            </c:numRef>
          </c:xVal>
          <c:yVal>
            <c:numRef>
              <c:f>'mcd scales'!$J$17:$J$28</c:f>
              <c:numCache>
                <c:formatCode>General</c:formatCode>
                <c:ptCount val="12"/>
                <c:pt idx="0">
                  <c:v>8.9</c:v>
                </c:pt>
                <c:pt idx="1">
                  <c:v>19.14</c:v>
                </c:pt>
                <c:pt idx="2">
                  <c:v>28.09</c:v>
                </c:pt>
                <c:pt idx="3">
                  <c:v>38.82</c:v>
                </c:pt>
                <c:pt idx="4">
                  <c:v>48.16</c:v>
                </c:pt>
                <c:pt idx="5">
                  <c:v>57.4</c:v>
                </c:pt>
                <c:pt idx="6">
                  <c:v>67.48</c:v>
                </c:pt>
                <c:pt idx="7">
                  <c:v>79.05</c:v>
                </c:pt>
                <c:pt idx="8">
                  <c:v>89.67</c:v>
                </c:pt>
                <c:pt idx="9">
                  <c:v>99.08</c:v>
                </c:pt>
                <c:pt idx="10">
                  <c:v>108.02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754C-9413-7415E730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59903"/>
        <c:axId val="1902561551"/>
      </c:scatterChart>
      <c:valAx>
        <c:axId val="190255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Mbsf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61551"/>
        <c:crosses val="autoZero"/>
        <c:crossBetween val="midCat"/>
      </c:valAx>
      <c:valAx>
        <c:axId val="19025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5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1303</a:t>
            </a:r>
            <a:r>
              <a:rPr lang="en-US" baseline="0"/>
              <a:t>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'mcd scales'!$B$48:$B$57</c:f>
              <c:numCache>
                <c:formatCode>General</c:formatCode>
                <c:ptCount val="10"/>
                <c:pt idx="0">
                  <c:v>0</c:v>
                </c:pt>
                <c:pt idx="1">
                  <c:v>8.4</c:v>
                </c:pt>
                <c:pt idx="2">
                  <c:v>17.899999999999999</c:v>
                </c:pt>
                <c:pt idx="3">
                  <c:v>27.4</c:v>
                </c:pt>
                <c:pt idx="4">
                  <c:v>36.9</c:v>
                </c:pt>
                <c:pt idx="5">
                  <c:v>46.4</c:v>
                </c:pt>
                <c:pt idx="6">
                  <c:v>55.9</c:v>
                </c:pt>
                <c:pt idx="7">
                  <c:v>65.400000000000006</c:v>
                </c:pt>
                <c:pt idx="8">
                  <c:v>74.900000000000006</c:v>
                </c:pt>
                <c:pt idx="9">
                  <c:v>84.4</c:v>
                </c:pt>
              </c:numCache>
            </c:numRef>
          </c:xVal>
          <c:yVal>
            <c:numRef>
              <c:f>'mcd scales'!$D$48:$D$57</c:f>
              <c:numCache>
                <c:formatCode>General</c:formatCode>
                <c:ptCount val="10"/>
                <c:pt idx="0">
                  <c:v>7.46</c:v>
                </c:pt>
                <c:pt idx="1">
                  <c:v>16.21</c:v>
                </c:pt>
                <c:pt idx="2">
                  <c:v>28.43</c:v>
                </c:pt>
                <c:pt idx="3">
                  <c:v>38.840000000000003</c:v>
                </c:pt>
                <c:pt idx="4">
                  <c:v>48.03</c:v>
                </c:pt>
                <c:pt idx="5">
                  <c:v>57.89</c:v>
                </c:pt>
                <c:pt idx="6">
                  <c:v>67.41</c:v>
                </c:pt>
                <c:pt idx="7">
                  <c:v>74.72</c:v>
                </c:pt>
                <c:pt idx="8">
                  <c:v>81.84</c:v>
                </c:pt>
                <c:pt idx="9">
                  <c:v>91.13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7-1C46-9E2B-84AA324CC79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'mcd scales'!$H$47:$H$56</c:f>
              <c:numCache>
                <c:formatCode>General</c:formatCode>
                <c:ptCount val="10"/>
                <c:pt idx="0">
                  <c:v>0</c:v>
                </c:pt>
                <c:pt idx="1">
                  <c:v>8.4</c:v>
                </c:pt>
                <c:pt idx="2">
                  <c:v>17.899999999999999</c:v>
                </c:pt>
                <c:pt idx="3">
                  <c:v>27.4</c:v>
                </c:pt>
                <c:pt idx="4">
                  <c:v>36.9</c:v>
                </c:pt>
                <c:pt idx="5">
                  <c:v>46.4</c:v>
                </c:pt>
                <c:pt idx="6">
                  <c:v>55.9</c:v>
                </c:pt>
                <c:pt idx="7">
                  <c:v>65.400000000000006</c:v>
                </c:pt>
                <c:pt idx="8">
                  <c:v>74.900000000000006</c:v>
                </c:pt>
                <c:pt idx="9">
                  <c:v>84.4</c:v>
                </c:pt>
              </c:numCache>
            </c:numRef>
          </c:xVal>
          <c:yVal>
            <c:numRef>
              <c:f>'mcd scales'!$J$47:$J$56</c:f>
              <c:numCache>
                <c:formatCode>General</c:formatCode>
                <c:ptCount val="10"/>
                <c:pt idx="0">
                  <c:v>7.46</c:v>
                </c:pt>
                <c:pt idx="1">
                  <c:v>16.21</c:v>
                </c:pt>
                <c:pt idx="2">
                  <c:v>26.89</c:v>
                </c:pt>
                <c:pt idx="3">
                  <c:v>37.56</c:v>
                </c:pt>
                <c:pt idx="4">
                  <c:v>43.59</c:v>
                </c:pt>
                <c:pt idx="5">
                  <c:v>53.11</c:v>
                </c:pt>
                <c:pt idx="6">
                  <c:v>63.37</c:v>
                </c:pt>
                <c:pt idx="7">
                  <c:v>70.680000000000007</c:v>
                </c:pt>
                <c:pt idx="8">
                  <c:v>77.849999999999994</c:v>
                </c:pt>
                <c:pt idx="9">
                  <c:v>87.32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7-1C46-9E2B-84AA324C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59903"/>
        <c:axId val="1902561551"/>
      </c:scatterChart>
      <c:valAx>
        <c:axId val="190255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61551"/>
        <c:crosses val="autoZero"/>
        <c:crossBetween val="midCat"/>
      </c:valAx>
      <c:valAx>
        <c:axId val="19025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5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16</xdr:row>
      <xdr:rowOff>63500</xdr:rowOff>
    </xdr:from>
    <xdr:to>
      <xdr:col>20</xdr:col>
      <xdr:colOff>317500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55A60-9705-C349-9390-15EDB129D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44</xdr:row>
      <xdr:rowOff>165100</xdr:rowOff>
    </xdr:from>
    <xdr:to>
      <xdr:col>17</xdr:col>
      <xdr:colOff>279400</xdr:colOff>
      <xdr:row>58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37C92-C1B6-EF4D-BCC3-212836B59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1C7A-F858-804D-A317-8677FF9DC7BC}">
  <dimension ref="A1:Q37"/>
  <sheetViews>
    <sheetView workbookViewId="0">
      <selection activeCell="C8" sqref="C8"/>
    </sheetView>
  </sheetViews>
  <sheetFormatPr baseColWidth="10" defaultRowHeight="16" x14ac:dyDescent="0.2"/>
  <cols>
    <col min="1" max="1" width="24.83203125" customWidth="1"/>
    <col min="2" max="2" width="11.83203125" customWidth="1"/>
    <col min="3" max="3" width="15.5" customWidth="1"/>
    <col min="9" max="9" width="12.33203125" customWidth="1"/>
    <col min="10" max="10" width="14.83203125" customWidth="1"/>
  </cols>
  <sheetData>
    <row r="1" spans="1:17" x14ac:dyDescent="0.2">
      <c r="A1" t="s">
        <v>118</v>
      </c>
      <c r="B1" t="s">
        <v>119</v>
      </c>
      <c r="C1" t="s">
        <v>120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121</v>
      </c>
      <c r="J1" t="s">
        <v>122</v>
      </c>
      <c r="K1" t="s">
        <v>5</v>
      </c>
      <c r="L1" t="s">
        <v>6</v>
      </c>
      <c r="M1" t="s">
        <v>7</v>
      </c>
    </row>
    <row r="2" spans="1:17" x14ac:dyDescent="0.2">
      <c r="A2" s="1" t="s">
        <v>8</v>
      </c>
    </row>
    <row r="3" spans="1:17" x14ac:dyDescent="0.2">
      <c r="A3" s="1" t="s">
        <v>9</v>
      </c>
      <c r="B3" s="1">
        <v>1.25</v>
      </c>
      <c r="C3" s="1">
        <f>B3+8.9</f>
        <v>10.15</v>
      </c>
      <c r="D3" s="1">
        <v>0.93</v>
      </c>
      <c r="E3" s="1">
        <v>32.6</v>
      </c>
      <c r="F3" s="1">
        <v>9.24</v>
      </c>
      <c r="G3" s="1">
        <v>3.53</v>
      </c>
      <c r="H3" s="2" t="s">
        <v>10</v>
      </c>
      <c r="I3" s="1">
        <v>1.1499999999999999</v>
      </c>
      <c r="J3" s="1">
        <v>1</v>
      </c>
      <c r="K3" s="1">
        <v>0.09</v>
      </c>
      <c r="L3" s="1" t="s">
        <v>11</v>
      </c>
      <c r="M3" s="1" t="s">
        <v>12</v>
      </c>
    </row>
    <row r="4" spans="1:17" x14ac:dyDescent="0.2">
      <c r="A4" s="1" t="s">
        <v>13</v>
      </c>
      <c r="B4" s="1">
        <v>7.52</v>
      </c>
      <c r="C4" s="1">
        <f>B4+8.9</f>
        <v>16.420000000000002</v>
      </c>
      <c r="D4" s="1">
        <v>0.73</v>
      </c>
      <c r="E4" s="1">
        <v>34.369999999999997</v>
      </c>
      <c r="F4" s="1">
        <v>11.85</v>
      </c>
      <c r="G4" s="1">
        <v>2.9</v>
      </c>
      <c r="H4" s="2" t="s">
        <v>14</v>
      </c>
      <c r="I4" s="1">
        <v>1.1100000000000001</v>
      </c>
      <c r="J4" s="1">
        <v>1</v>
      </c>
      <c r="K4" s="1">
        <v>0.13</v>
      </c>
      <c r="L4" s="1" t="s">
        <v>15</v>
      </c>
      <c r="M4" s="1" t="s">
        <v>16</v>
      </c>
    </row>
    <row r="5" spans="1:17" x14ac:dyDescent="0.2">
      <c r="A5" s="1" t="s">
        <v>17</v>
      </c>
      <c r="B5" s="1">
        <v>11.16</v>
      </c>
      <c r="C5" s="1">
        <f>B5+9.44</f>
        <v>20.6</v>
      </c>
      <c r="D5" s="1">
        <v>0.49</v>
      </c>
      <c r="E5" s="1">
        <v>35.159999999999997</v>
      </c>
      <c r="F5" s="1">
        <v>13.93</v>
      </c>
      <c r="G5" s="1">
        <v>2.52</v>
      </c>
      <c r="H5" s="2" t="s">
        <v>18</v>
      </c>
      <c r="I5" s="2">
        <v>5.61</v>
      </c>
      <c r="J5" s="2">
        <v>2</v>
      </c>
      <c r="K5" s="1">
        <v>0.17</v>
      </c>
      <c r="L5" s="1" t="s">
        <v>19</v>
      </c>
      <c r="M5" s="1" t="s">
        <v>12</v>
      </c>
      <c r="P5" s="4"/>
      <c r="Q5" s="3"/>
    </row>
    <row r="6" spans="1:17" x14ac:dyDescent="0.2">
      <c r="A6" s="1" t="s">
        <v>20</v>
      </c>
      <c r="B6" s="1">
        <v>17.22</v>
      </c>
      <c r="C6" s="1">
        <f>B6+9.44</f>
        <v>26.659999999999997</v>
      </c>
      <c r="D6" s="1">
        <v>0.47</v>
      </c>
      <c r="E6" s="1">
        <v>34.94</v>
      </c>
      <c r="F6" s="1">
        <v>11.71</v>
      </c>
      <c r="G6" s="1">
        <v>2.98</v>
      </c>
      <c r="H6" s="5" t="s">
        <v>21</v>
      </c>
      <c r="I6" s="1">
        <v>6.12</v>
      </c>
      <c r="J6" s="1">
        <v>2</v>
      </c>
      <c r="K6" s="1">
        <v>0.11</v>
      </c>
      <c r="L6" s="1" t="s">
        <v>22</v>
      </c>
      <c r="M6" s="1" t="s">
        <v>12</v>
      </c>
    </row>
    <row r="7" spans="1:17" x14ac:dyDescent="0.2">
      <c r="A7" s="1" t="s">
        <v>23</v>
      </c>
      <c r="B7" s="1">
        <v>20.65</v>
      </c>
      <c r="C7" s="1">
        <f>B7+10.55</f>
        <v>31.2</v>
      </c>
      <c r="D7" s="1">
        <v>0.56999999999999995</v>
      </c>
      <c r="E7" s="1">
        <v>33.840000000000003</v>
      </c>
      <c r="F7" s="1">
        <v>13.52</v>
      </c>
      <c r="G7" s="1">
        <v>2.5</v>
      </c>
      <c r="H7" s="2" t="s">
        <v>24</v>
      </c>
      <c r="I7" s="1">
        <v>8.2899999999999991</v>
      </c>
      <c r="J7" s="1">
        <v>2</v>
      </c>
      <c r="K7" s="1">
        <v>0.15</v>
      </c>
      <c r="L7" s="1" t="s">
        <v>25</v>
      </c>
      <c r="M7" s="1" t="s">
        <v>16</v>
      </c>
    </row>
    <row r="8" spans="1:17" x14ac:dyDescent="0.2">
      <c r="A8" s="1" t="s">
        <v>26</v>
      </c>
      <c r="B8" s="1">
        <v>26.73</v>
      </c>
      <c r="C8" s="1">
        <f>B8+10.55</f>
        <v>37.28</v>
      </c>
      <c r="D8" s="1">
        <v>0.57999999999999996</v>
      </c>
      <c r="E8" s="1">
        <v>34.85</v>
      </c>
      <c r="F8" s="1">
        <v>13.71</v>
      </c>
      <c r="G8" s="1">
        <v>2.54</v>
      </c>
      <c r="H8" s="1" t="s">
        <v>27</v>
      </c>
      <c r="I8" s="1">
        <v>8.76</v>
      </c>
      <c r="J8" s="1">
        <v>2</v>
      </c>
      <c r="K8" s="1">
        <v>0.15</v>
      </c>
      <c r="L8" s="1" t="s">
        <v>28</v>
      </c>
      <c r="M8" s="1" t="s">
        <v>12</v>
      </c>
      <c r="Q8" s="4"/>
    </row>
    <row r="9" spans="1:17" x14ac:dyDescent="0.2">
      <c r="A9" s="1" t="s">
        <v>29</v>
      </c>
      <c r="B9" s="1">
        <v>30.17</v>
      </c>
      <c r="C9" s="1">
        <f>B9+11.77</f>
        <v>41.94</v>
      </c>
      <c r="D9" s="1">
        <v>0.72</v>
      </c>
      <c r="E9" s="1">
        <v>32.35</v>
      </c>
      <c r="F9" s="1">
        <v>10.1</v>
      </c>
      <c r="G9" s="1">
        <v>3.2</v>
      </c>
      <c r="H9" s="1" t="s">
        <v>30</v>
      </c>
      <c r="I9" s="1">
        <v>1.0900000000000001</v>
      </c>
      <c r="J9" s="1">
        <v>1</v>
      </c>
      <c r="K9" s="1">
        <v>0.1</v>
      </c>
      <c r="L9" s="1" t="s">
        <v>31</v>
      </c>
      <c r="M9" s="1" t="s">
        <v>12</v>
      </c>
    </row>
    <row r="10" spans="1:17" x14ac:dyDescent="0.2">
      <c r="A10" s="1" t="s">
        <v>32</v>
      </c>
      <c r="B10" s="1">
        <v>36.22</v>
      </c>
      <c r="C10" s="1">
        <f>B10+11.77</f>
        <v>47.989999999999995</v>
      </c>
      <c r="D10" s="1">
        <v>0.68</v>
      </c>
      <c r="E10" s="1">
        <v>33.619999999999997</v>
      </c>
      <c r="F10" s="1">
        <v>12.24</v>
      </c>
      <c r="G10" s="1">
        <v>2.75</v>
      </c>
      <c r="H10" s="1" t="s">
        <v>14</v>
      </c>
      <c r="I10" s="1">
        <v>1.03</v>
      </c>
      <c r="J10" s="1">
        <v>1</v>
      </c>
      <c r="K10" s="1">
        <v>0.14000000000000001</v>
      </c>
      <c r="L10" s="1" t="s">
        <v>33</v>
      </c>
      <c r="M10" s="1" t="s">
        <v>34</v>
      </c>
    </row>
    <row r="11" spans="1:17" x14ac:dyDescent="0.2">
      <c r="A11" s="1" t="s">
        <v>35</v>
      </c>
      <c r="B11" s="1">
        <v>38.28</v>
      </c>
      <c r="C11" s="1">
        <f>B11+14.48</f>
        <v>52.760000000000005</v>
      </c>
      <c r="D11" s="1">
        <v>0.68</v>
      </c>
      <c r="E11" s="1">
        <v>35.869999999999997</v>
      </c>
      <c r="F11" s="1">
        <v>12.78</v>
      </c>
      <c r="G11" s="1">
        <v>2.81</v>
      </c>
      <c r="H11" s="1" t="s">
        <v>36</v>
      </c>
      <c r="I11" s="1">
        <v>8.66</v>
      </c>
      <c r="J11" s="1">
        <v>2</v>
      </c>
      <c r="K11" s="1">
        <v>0.14000000000000001</v>
      </c>
      <c r="L11" s="1" t="s">
        <v>37</v>
      </c>
      <c r="M11" s="1" t="s">
        <v>38</v>
      </c>
    </row>
    <row r="12" spans="1:17" x14ac:dyDescent="0.2">
      <c r="A12" s="1" t="s">
        <v>39</v>
      </c>
      <c r="B12" s="1">
        <v>45.78</v>
      </c>
      <c r="C12" s="1">
        <f>B12+14.48</f>
        <v>60.260000000000005</v>
      </c>
      <c r="D12" s="1">
        <v>0.53</v>
      </c>
      <c r="E12" s="1">
        <v>32.74</v>
      </c>
      <c r="F12" s="1">
        <v>12.49</v>
      </c>
      <c r="G12" s="1">
        <v>2.62</v>
      </c>
      <c r="H12" s="1" t="s">
        <v>40</v>
      </c>
      <c r="I12" s="1">
        <v>5.05</v>
      </c>
      <c r="J12" s="1">
        <v>2</v>
      </c>
      <c r="K12" s="1">
        <v>0.14000000000000001</v>
      </c>
      <c r="L12" s="1" t="s">
        <v>41</v>
      </c>
      <c r="M12" s="1" t="s">
        <v>38</v>
      </c>
    </row>
    <row r="13" spans="1:17" x14ac:dyDescent="0.2">
      <c r="A13" s="1" t="s">
        <v>42</v>
      </c>
      <c r="B13" s="1">
        <v>48.98</v>
      </c>
      <c r="C13" s="1">
        <f>B13+14.14</f>
        <v>63.12</v>
      </c>
      <c r="D13" s="1">
        <v>0.68</v>
      </c>
      <c r="E13" s="1">
        <v>33.14</v>
      </c>
      <c r="F13" s="1">
        <v>13.37</v>
      </c>
      <c r="G13" s="1">
        <v>2.48</v>
      </c>
      <c r="H13" s="1" t="s">
        <v>43</v>
      </c>
      <c r="I13" s="1">
        <v>6.83</v>
      </c>
      <c r="J13" s="1">
        <v>2</v>
      </c>
      <c r="K13" s="1">
        <v>0.17</v>
      </c>
      <c r="L13" s="1" t="s">
        <v>44</v>
      </c>
      <c r="M13" s="1" t="s">
        <v>12</v>
      </c>
    </row>
    <row r="14" spans="1:17" x14ac:dyDescent="0.2">
      <c r="A14" s="1" t="s">
        <v>45</v>
      </c>
      <c r="B14" s="1">
        <v>55.28</v>
      </c>
      <c r="C14" s="1">
        <f>B14+14.14</f>
        <v>69.42</v>
      </c>
      <c r="D14" s="1">
        <v>0.61</v>
      </c>
      <c r="E14" s="1">
        <v>34.57</v>
      </c>
      <c r="F14" s="1">
        <v>11.76</v>
      </c>
      <c r="G14" s="1">
        <v>2.94</v>
      </c>
      <c r="H14" s="1" t="s">
        <v>46</v>
      </c>
      <c r="I14" s="1">
        <v>7.13</v>
      </c>
      <c r="J14" s="1">
        <v>2</v>
      </c>
      <c r="K14" s="1">
        <v>0.12</v>
      </c>
      <c r="L14" s="1" t="s">
        <v>47</v>
      </c>
      <c r="M14" s="1" t="s">
        <v>12</v>
      </c>
    </row>
    <row r="15" spans="1:17" x14ac:dyDescent="0.2">
      <c r="A15" s="1" t="s">
        <v>48</v>
      </c>
      <c r="B15" s="1">
        <v>58.43</v>
      </c>
      <c r="C15" s="1">
        <f>B15+14.73</f>
        <v>73.16</v>
      </c>
      <c r="D15" s="1">
        <v>0.41</v>
      </c>
      <c r="E15" s="1">
        <v>32.81</v>
      </c>
      <c r="F15" s="1">
        <v>11.58</v>
      </c>
      <c r="G15" s="1">
        <v>2.83</v>
      </c>
      <c r="H15" s="1" t="s">
        <v>49</v>
      </c>
      <c r="I15" s="1">
        <v>7.27</v>
      </c>
      <c r="J15" s="1">
        <v>2</v>
      </c>
      <c r="K15" s="1">
        <v>0.12</v>
      </c>
      <c r="L15" s="1" t="s">
        <v>50</v>
      </c>
      <c r="M15" s="1" t="s">
        <v>51</v>
      </c>
    </row>
    <row r="16" spans="1:17" x14ac:dyDescent="0.2">
      <c r="A16" s="1" t="s">
        <v>52</v>
      </c>
      <c r="B16" s="1">
        <v>64.78</v>
      </c>
      <c r="C16" s="1">
        <f>B16+14.73</f>
        <v>79.510000000000005</v>
      </c>
      <c r="D16" s="1">
        <v>0.53</v>
      </c>
      <c r="E16" s="1">
        <v>33.159999999999997</v>
      </c>
      <c r="F16" s="1">
        <v>12.02</v>
      </c>
      <c r="G16" s="1">
        <v>2.76</v>
      </c>
      <c r="H16" s="1" t="s">
        <v>53</v>
      </c>
      <c r="I16" s="1">
        <v>7.34</v>
      </c>
      <c r="J16" s="1">
        <v>2</v>
      </c>
      <c r="K16" s="1">
        <v>0.14000000000000001</v>
      </c>
      <c r="L16" s="1" t="s">
        <v>54</v>
      </c>
      <c r="M16" s="1" t="s">
        <v>51</v>
      </c>
    </row>
    <row r="17" spans="1:13" x14ac:dyDescent="0.2">
      <c r="A17" s="1" t="s">
        <v>55</v>
      </c>
      <c r="B17" s="1">
        <v>67.98</v>
      </c>
      <c r="C17" s="1">
        <f>B17+16.79</f>
        <v>84.77000000000001</v>
      </c>
      <c r="D17" s="1">
        <v>0.72</v>
      </c>
      <c r="E17" s="1">
        <v>31.38</v>
      </c>
      <c r="F17" s="1">
        <v>10.93</v>
      </c>
      <c r="G17" s="1">
        <v>2.87</v>
      </c>
      <c r="H17" s="1" t="s">
        <v>53</v>
      </c>
      <c r="I17" s="1">
        <v>8.5500000000000007</v>
      </c>
      <c r="J17" s="1">
        <v>2</v>
      </c>
      <c r="K17" s="1">
        <v>0.12</v>
      </c>
      <c r="L17" s="1" t="s">
        <v>56</v>
      </c>
      <c r="M17" s="1" t="s">
        <v>12</v>
      </c>
    </row>
    <row r="18" spans="1:13" x14ac:dyDescent="0.2">
      <c r="A18" s="1" t="s">
        <v>57</v>
      </c>
      <c r="B18" s="1">
        <v>74.28</v>
      </c>
      <c r="C18" s="1">
        <f>B18+16.79</f>
        <v>91.07</v>
      </c>
      <c r="D18" s="1">
        <v>0.96</v>
      </c>
      <c r="E18" s="1">
        <v>31.93</v>
      </c>
      <c r="F18" s="1">
        <v>10.199999999999999</v>
      </c>
      <c r="G18" s="1">
        <v>3.13</v>
      </c>
      <c r="H18" s="1" t="s">
        <v>58</v>
      </c>
      <c r="I18" s="1">
        <v>7.23</v>
      </c>
      <c r="J18" s="1">
        <v>2</v>
      </c>
      <c r="K18" s="1">
        <v>0.11</v>
      </c>
      <c r="L18" s="1" t="s">
        <v>59</v>
      </c>
      <c r="M18" s="1" t="s">
        <v>51</v>
      </c>
    </row>
    <row r="19" spans="1:13" x14ac:dyDescent="0.2">
      <c r="A19" s="1" t="s">
        <v>60</v>
      </c>
      <c r="B19" s="1">
        <v>77.38</v>
      </c>
      <c r="C19" s="1">
        <f>B19+18.08</f>
        <v>95.46</v>
      </c>
      <c r="D19" s="1">
        <v>0.47</v>
      </c>
      <c r="E19" s="1">
        <v>32.75</v>
      </c>
      <c r="F19" s="1">
        <v>10.86</v>
      </c>
      <c r="G19" s="1">
        <v>3.02</v>
      </c>
      <c r="H19" s="1" t="s">
        <v>24</v>
      </c>
      <c r="I19" s="1">
        <v>1.1399999999999999</v>
      </c>
      <c r="J19" s="1">
        <v>1</v>
      </c>
      <c r="K19" s="1">
        <v>0.11</v>
      </c>
      <c r="L19" s="1" t="s">
        <v>61</v>
      </c>
      <c r="M19" s="1" t="s">
        <v>51</v>
      </c>
    </row>
    <row r="20" spans="1:13" x14ac:dyDescent="0.2">
      <c r="A20" s="1" t="s">
        <v>62</v>
      </c>
      <c r="B20" s="1">
        <v>83.91</v>
      </c>
      <c r="C20" s="1">
        <f>B20+18.08</f>
        <v>101.99</v>
      </c>
      <c r="D20" s="1">
        <v>0.69</v>
      </c>
      <c r="E20" s="1">
        <v>34.17</v>
      </c>
      <c r="F20" s="1">
        <v>12.37</v>
      </c>
      <c r="G20" s="1">
        <v>2.76</v>
      </c>
      <c r="H20" s="1" t="s">
        <v>63</v>
      </c>
      <c r="I20" s="1">
        <v>8.15</v>
      </c>
      <c r="J20" s="1">
        <v>2</v>
      </c>
      <c r="K20" s="1">
        <v>0.13</v>
      </c>
      <c r="L20" s="1" t="s">
        <v>64</v>
      </c>
      <c r="M20" s="1" t="s">
        <v>12</v>
      </c>
    </row>
    <row r="21" spans="1:13" x14ac:dyDescent="0.2">
      <c r="A21" s="1" t="s">
        <v>65</v>
      </c>
      <c r="B21" s="1">
        <v>86.89</v>
      </c>
      <c r="C21" s="1">
        <f>B21+17.99</f>
        <v>104.88</v>
      </c>
      <c r="D21" s="1">
        <v>0.68</v>
      </c>
      <c r="E21" s="1">
        <v>31.52</v>
      </c>
      <c r="F21" s="1">
        <v>9.75</v>
      </c>
      <c r="G21" s="1">
        <v>3.23</v>
      </c>
      <c r="H21" s="1" t="s">
        <v>66</v>
      </c>
      <c r="I21" s="1">
        <v>5.84</v>
      </c>
      <c r="J21" s="1">
        <v>2</v>
      </c>
      <c r="K21" s="1">
        <v>0.1</v>
      </c>
      <c r="L21" s="1" t="s">
        <v>67</v>
      </c>
      <c r="M21" s="1" t="s">
        <v>12</v>
      </c>
    </row>
    <row r="22" spans="1:13" x14ac:dyDescent="0.2">
      <c r="A22" s="1" t="s">
        <v>68</v>
      </c>
    </row>
    <row r="23" spans="1:13" x14ac:dyDescent="0.2">
      <c r="A23" s="1" t="s">
        <v>69</v>
      </c>
      <c r="B23" s="1">
        <v>1.43</v>
      </c>
      <c r="C23" s="1">
        <v>8.89</v>
      </c>
      <c r="D23" s="1">
        <v>0.51</v>
      </c>
      <c r="E23" s="1">
        <v>35.380000000000003</v>
      </c>
      <c r="F23" s="1">
        <v>13.75</v>
      </c>
      <c r="G23" s="1">
        <v>2.57</v>
      </c>
      <c r="H23" s="1" t="s">
        <v>70</v>
      </c>
      <c r="I23" s="1">
        <v>9.59</v>
      </c>
      <c r="J23" s="1">
        <v>2</v>
      </c>
      <c r="K23" s="1">
        <v>0.17</v>
      </c>
      <c r="L23" s="1" t="s">
        <v>71</v>
      </c>
      <c r="M23" s="1" t="s">
        <v>51</v>
      </c>
    </row>
    <row r="24" spans="1:13" x14ac:dyDescent="0.2">
      <c r="A24" s="1" t="s">
        <v>72</v>
      </c>
      <c r="B24" s="1">
        <v>7.5</v>
      </c>
      <c r="C24" s="1">
        <v>14.96</v>
      </c>
      <c r="D24" s="1">
        <v>0.75</v>
      </c>
      <c r="E24" s="1">
        <v>33.729999999999997</v>
      </c>
      <c r="F24" s="1">
        <v>10.050000000000001</v>
      </c>
      <c r="G24" s="1">
        <v>3.36</v>
      </c>
      <c r="H24" s="1" t="s">
        <v>73</v>
      </c>
      <c r="I24" s="1">
        <v>9.64</v>
      </c>
      <c r="J24" s="1">
        <v>2</v>
      </c>
      <c r="K24" s="1">
        <v>0.1</v>
      </c>
      <c r="L24" s="1" t="s">
        <v>74</v>
      </c>
      <c r="M24" s="1" t="s">
        <v>51</v>
      </c>
    </row>
    <row r="25" spans="1:13" x14ac:dyDescent="0.2">
      <c r="A25" s="1" t="s">
        <v>75</v>
      </c>
      <c r="B25" s="1">
        <v>15.98</v>
      </c>
      <c r="C25" s="1">
        <v>23.79</v>
      </c>
      <c r="D25" s="1">
        <v>0.77</v>
      </c>
      <c r="E25" s="1">
        <v>33.74</v>
      </c>
      <c r="F25" s="1">
        <v>11.26</v>
      </c>
      <c r="G25" s="1">
        <v>3</v>
      </c>
      <c r="H25" s="1" t="s">
        <v>58</v>
      </c>
      <c r="I25" s="1">
        <v>6.78</v>
      </c>
      <c r="J25" s="1">
        <v>2</v>
      </c>
      <c r="K25" s="1">
        <v>0.11</v>
      </c>
      <c r="L25" s="1" t="s">
        <v>76</v>
      </c>
      <c r="M25" s="1" t="s">
        <v>77</v>
      </c>
    </row>
    <row r="26" spans="1:13" x14ac:dyDescent="0.2">
      <c r="A26" s="1" t="s">
        <v>78</v>
      </c>
      <c r="B26" s="1">
        <v>19.329999999999998</v>
      </c>
      <c r="C26" s="1">
        <v>29.86</v>
      </c>
      <c r="D26" s="1">
        <v>0.82</v>
      </c>
      <c r="E26" s="1">
        <v>33.11</v>
      </c>
      <c r="F26" s="1">
        <v>10.58</v>
      </c>
      <c r="G26" s="1">
        <v>3.13</v>
      </c>
      <c r="H26" s="1" t="s">
        <v>79</v>
      </c>
      <c r="I26" s="1">
        <v>8.4</v>
      </c>
      <c r="J26" s="1">
        <v>2</v>
      </c>
      <c r="K26" s="1">
        <v>0.11</v>
      </c>
      <c r="L26" s="1" t="s">
        <v>80</v>
      </c>
      <c r="M26" s="1" t="s">
        <v>16</v>
      </c>
    </row>
    <row r="27" spans="1:13" x14ac:dyDescent="0.2">
      <c r="A27" s="1" t="s">
        <v>81</v>
      </c>
      <c r="B27" s="1">
        <v>25.41</v>
      </c>
      <c r="C27" s="1">
        <v>35.94</v>
      </c>
      <c r="D27" s="1">
        <v>0.68</v>
      </c>
      <c r="E27" s="1">
        <v>33.57</v>
      </c>
      <c r="F27" s="1">
        <v>12.24</v>
      </c>
      <c r="G27" s="1">
        <v>2.74</v>
      </c>
      <c r="H27" s="1" t="s">
        <v>82</v>
      </c>
      <c r="I27" s="1">
        <v>9.01</v>
      </c>
      <c r="J27" s="1">
        <v>2</v>
      </c>
      <c r="K27" s="1">
        <v>0.14000000000000001</v>
      </c>
      <c r="L27" s="1" t="s">
        <v>83</v>
      </c>
      <c r="M27" s="1" t="s">
        <v>16</v>
      </c>
    </row>
    <row r="28" spans="1:13" x14ac:dyDescent="0.2">
      <c r="A28" s="1" t="s">
        <v>84</v>
      </c>
      <c r="B28" s="1">
        <v>28.6</v>
      </c>
      <c r="C28" s="1">
        <v>40.04</v>
      </c>
      <c r="D28" s="1">
        <v>0.61</v>
      </c>
      <c r="E28" s="1">
        <v>33.24</v>
      </c>
      <c r="F28" s="1">
        <v>12.5</v>
      </c>
      <c r="G28" s="1">
        <v>2.66</v>
      </c>
      <c r="H28" s="1" t="s">
        <v>85</v>
      </c>
      <c r="I28" s="1">
        <v>6.58</v>
      </c>
      <c r="J28" s="1">
        <v>2</v>
      </c>
      <c r="K28" s="1">
        <v>0.14000000000000001</v>
      </c>
      <c r="L28" s="1" t="s">
        <v>86</v>
      </c>
      <c r="M28" s="1" t="s">
        <v>87</v>
      </c>
    </row>
    <row r="29" spans="1:13" x14ac:dyDescent="0.2">
      <c r="A29" s="1" t="s">
        <v>88</v>
      </c>
      <c r="B29" s="1">
        <v>28.72</v>
      </c>
      <c r="C29" s="1">
        <v>40.159999999999997</v>
      </c>
      <c r="D29" s="1">
        <v>0.6</v>
      </c>
      <c r="E29" s="1">
        <v>33.049999999999997</v>
      </c>
      <c r="F29" s="1">
        <v>12.59</v>
      </c>
      <c r="G29" s="1">
        <v>2.63</v>
      </c>
      <c r="H29" s="1" t="s">
        <v>89</v>
      </c>
      <c r="I29" s="1">
        <v>7.56</v>
      </c>
      <c r="J29" s="1">
        <v>2</v>
      </c>
      <c r="K29" s="1">
        <v>0.15</v>
      </c>
      <c r="L29" s="1" t="s">
        <v>90</v>
      </c>
      <c r="M29" s="1" t="s">
        <v>91</v>
      </c>
    </row>
    <row r="30" spans="1:13" x14ac:dyDescent="0.2">
      <c r="A30" s="1" t="s">
        <v>92</v>
      </c>
      <c r="B30" s="1">
        <v>38.369999999999997</v>
      </c>
      <c r="C30" s="1">
        <v>49.5</v>
      </c>
      <c r="D30" s="1">
        <v>0.67</v>
      </c>
      <c r="E30" s="1">
        <v>32.15</v>
      </c>
      <c r="F30" s="1">
        <v>9.69</v>
      </c>
      <c r="G30" s="1">
        <v>3.32</v>
      </c>
      <c r="H30" s="1" t="s">
        <v>93</v>
      </c>
      <c r="I30" s="1">
        <v>4.63</v>
      </c>
      <c r="J30" s="1">
        <v>2</v>
      </c>
      <c r="K30" s="1">
        <v>0.1</v>
      </c>
      <c r="L30" s="1" t="s">
        <v>94</v>
      </c>
      <c r="M30" s="1" t="s">
        <v>95</v>
      </c>
    </row>
    <row r="31" spans="1:13" x14ac:dyDescent="0.2">
      <c r="A31" s="1" t="s">
        <v>96</v>
      </c>
      <c r="B31" s="1">
        <v>42.91</v>
      </c>
      <c r="C31" s="1">
        <v>54.04</v>
      </c>
      <c r="D31" s="1">
        <v>0.62</v>
      </c>
      <c r="E31" s="1">
        <v>33.4</v>
      </c>
      <c r="F31" s="1">
        <v>13</v>
      </c>
      <c r="G31" s="1">
        <v>2.57</v>
      </c>
      <c r="H31" s="1" t="s">
        <v>97</v>
      </c>
      <c r="I31" s="1">
        <v>9.4700000000000006</v>
      </c>
      <c r="J31" s="1">
        <v>2</v>
      </c>
      <c r="K31" s="1">
        <v>0.15</v>
      </c>
      <c r="L31" s="1" t="s">
        <v>98</v>
      </c>
      <c r="M31" s="1" t="s">
        <v>99</v>
      </c>
    </row>
    <row r="32" spans="1:13" x14ac:dyDescent="0.2">
      <c r="A32" s="1" t="s">
        <v>100</v>
      </c>
      <c r="B32" s="1">
        <v>47.83</v>
      </c>
      <c r="C32" s="1">
        <v>59.32</v>
      </c>
      <c r="D32" s="1">
        <v>0.52</v>
      </c>
      <c r="E32" s="1">
        <v>25.29</v>
      </c>
      <c r="F32" s="1">
        <v>3.52</v>
      </c>
      <c r="G32" s="1">
        <v>7.19</v>
      </c>
      <c r="H32" s="1" t="s">
        <v>101</v>
      </c>
      <c r="I32" s="1">
        <v>2.09</v>
      </c>
      <c r="J32" s="1">
        <v>4</v>
      </c>
      <c r="K32" s="1">
        <v>0.03</v>
      </c>
      <c r="L32" s="1" t="s">
        <v>102</v>
      </c>
      <c r="M32" s="1" t="s">
        <v>103</v>
      </c>
    </row>
    <row r="33" spans="1:13" x14ac:dyDescent="0.2">
      <c r="A33" s="1" t="s">
        <v>104</v>
      </c>
      <c r="B33" s="1">
        <v>53.86</v>
      </c>
      <c r="C33" s="1">
        <v>65.349999999999994</v>
      </c>
      <c r="D33" s="1">
        <v>0.76</v>
      </c>
      <c r="E33" s="1">
        <v>32.25</v>
      </c>
      <c r="F33" s="1">
        <v>10.42</v>
      </c>
      <c r="G33" s="1">
        <v>3.1</v>
      </c>
      <c r="H33" s="1" t="s">
        <v>105</v>
      </c>
      <c r="I33" s="1">
        <v>8.6</v>
      </c>
      <c r="J33" s="1">
        <v>2</v>
      </c>
      <c r="K33" s="1">
        <v>0.11</v>
      </c>
      <c r="L33" s="1" t="s">
        <v>106</v>
      </c>
      <c r="M33" s="1" t="s">
        <v>16</v>
      </c>
    </row>
    <row r="34" spans="1:13" x14ac:dyDescent="0.2">
      <c r="A34" s="1" t="s">
        <v>107</v>
      </c>
      <c r="B34" s="1">
        <v>57.08</v>
      </c>
      <c r="C34" s="1">
        <v>68.59</v>
      </c>
      <c r="D34" s="1">
        <v>0.64</v>
      </c>
      <c r="E34" s="1">
        <v>31.28</v>
      </c>
      <c r="F34" s="1">
        <v>7.3</v>
      </c>
      <c r="G34" s="1">
        <v>4.28</v>
      </c>
      <c r="H34" s="1" t="s">
        <v>108</v>
      </c>
      <c r="I34" s="1">
        <v>6.36</v>
      </c>
      <c r="J34" s="1">
        <v>2</v>
      </c>
      <c r="K34" s="1">
        <v>7.0000000000000007E-2</v>
      </c>
      <c r="L34" s="1" t="s">
        <v>109</v>
      </c>
      <c r="M34" s="1" t="s">
        <v>103</v>
      </c>
    </row>
    <row r="35" spans="1:13" x14ac:dyDescent="0.2">
      <c r="A35" s="1" t="s">
        <v>110</v>
      </c>
      <c r="B35" s="1">
        <v>69.58</v>
      </c>
      <c r="C35" s="1">
        <v>78.900000000000006</v>
      </c>
      <c r="D35" s="1">
        <v>0.74</v>
      </c>
      <c r="E35" s="1">
        <v>30.68</v>
      </c>
      <c r="F35" s="1">
        <v>5.54</v>
      </c>
      <c r="G35" s="1">
        <v>5.54</v>
      </c>
      <c r="H35" s="1" t="s">
        <v>111</v>
      </c>
      <c r="I35" s="1">
        <v>8.27</v>
      </c>
      <c r="J35" s="1">
        <v>3</v>
      </c>
      <c r="K35" s="1">
        <v>0.05</v>
      </c>
      <c r="L35" s="1" t="s">
        <v>41</v>
      </c>
      <c r="M35" s="1" t="s">
        <v>91</v>
      </c>
    </row>
    <row r="36" spans="1:13" x14ac:dyDescent="0.2">
      <c r="A36" s="1" t="s">
        <v>112</v>
      </c>
      <c r="B36" s="1">
        <v>76.06</v>
      </c>
      <c r="C36" s="1">
        <v>83</v>
      </c>
      <c r="D36" s="1">
        <v>0.69</v>
      </c>
      <c r="E36" s="1">
        <v>27.32</v>
      </c>
      <c r="F36" s="1">
        <v>4.9800000000000004</v>
      </c>
      <c r="G36" s="1">
        <v>5.48</v>
      </c>
      <c r="H36" s="1" t="s">
        <v>113</v>
      </c>
      <c r="I36" s="1">
        <v>1.88</v>
      </c>
      <c r="J36" s="1">
        <v>4</v>
      </c>
      <c r="K36" s="1">
        <v>0.05</v>
      </c>
      <c r="L36" s="1" t="s">
        <v>114</v>
      </c>
      <c r="M36" s="1" t="s">
        <v>16</v>
      </c>
    </row>
    <row r="37" spans="1:13" x14ac:dyDescent="0.2">
      <c r="A37" s="1" t="s">
        <v>115</v>
      </c>
      <c r="B37" s="1">
        <v>86.08</v>
      </c>
      <c r="C37" s="1">
        <v>92.81</v>
      </c>
      <c r="D37" s="1">
        <v>0.81</v>
      </c>
      <c r="E37" s="1">
        <v>30.9</v>
      </c>
      <c r="F37" s="1">
        <v>9.0399999999999991</v>
      </c>
      <c r="G37" s="1">
        <v>3.42</v>
      </c>
      <c r="H37" s="1" t="s">
        <v>116</v>
      </c>
      <c r="I37" s="1">
        <v>1.19</v>
      </c>
      <c r="J37" s="1">
        <v>1</v>
      </c>
      <c r="K37" s="1">
        <v>0.09</v>
      </c>
      <c r="L37" s="1" t="s">
        <v>117</v>
      </c>
      <c r="M37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B170-F9C0-0045-ADDD-5F48E5E2BF01}">
  <dimension ref="A1:E19"/>
  <sheetViews>
    <sheetView workbookViewId="0">
      <selection activeCell="C21" sqref="C21"/>
    </sheetView>
  </sheetViews>
  <sheetFormatPr baseColWidth="10" defaultRowHeight="16" x14ac:dyDescent="0.2"/>
  <cols>
    <col min="1" max="1" width="21" customWidth="1"/>
    <col min="3" max="3" width="18.33203125" customWidth="1"/>
  </cols>
  <sheetData>
    <row r="1" spans="1:5" ht="28" x14ac:dyDescent="0.2">
      <c r="A1" s="7" t="s">
        <v>118</v>
      </c>
      <c r="B1" s="7" t="s">
        <v>119</v>
      </c>
      <c r="C1" s="7" t="s">
        <v>120</v>
      </c>
      <c r="D1" s="7" t="s">
        <v>138</v>
      </c>
      <c r="E1" s="6" t="s">
        <v>139</v>
      </c>
    </row>
    <row r="2" spans="1:5" x14ac:dyDescent="0.2">
      <c r="A2" s="1" t="s">
        <v>124</v>
      </c>
      <c r="B2" s="1">
        <v>1.55</v>
      </c>
      <c r="C2" s="1">
        <v>14.6</v>
      </c>
      <c r="D2" s="1">
        <v>19.670000000000002</v>
      </c>
      <c r="E2" s="1">
        <v>9.8000000000000007</v>
      </c>
    </row>
    <row r="3" spans="1:5" x14ac:dyDescent="0.2">
      <c r="A3" s="1" t="s">
        <v>125</v>
      </c>
      <c r="B3" s="1">
        <v>11.05</v>
      </c>
      <c r="C3" s="1">
        <v>24.9</v>
      </c>
      <c r="D3" s="1">
        <v>16.72</v>
      </c>
      <c r="E3" s="1">
        <v>7.8</v>
      </c>
    </row>
    <row r="4" spans="1:5" x14ac:dyDescent="0.2">
      <c r="A4" s="1" t="s">
        <v>126</v>
      </c>
      <c r="B4" s="1">
        <v>20.55</v>
      </c>
      <c r="C4" s="1">
        <v>36.380000000000003</v>
      </c>
      <c r="D4" s="1">
        <v>13.9</v>
      </c>
      <c r="E4" s="1">
        <v>3.2</v>
      </c>
    </row>
    <row r="5" spans="1:5" x14ac:dyDescent="0.2">
      <c r="A5" s="1" t="s">
        <v>127</v>
      </c>
      <c r="B5" s="1">
        <v>39.549999999999997</v>
      </c>
      <c r="C5" s="1">
        <v>57.87</v>
      </c>
      <c r="D5" s="1">
        <v>10.53</v>
      </c>
      <c r="E5" s="1">
        <v>2.8</v>
      </c>
    </row>
    <row r="6" spans="1:5" x14ac:dyDescent="0.2">
      <c r="A6" s="1" t="s">
        <v>128</v>
      </c>
      <c r="B6" s="1">
        <v>49.05</v>
      </c>
      <c r="C6" s="1">
        <v>70.97</v>
      </c>
      <c r="D6" s="1">
        <v>9.76</v>
      </c>
      <c r="E6" s="1">
        <v>2.4</v>
      </c>
    </row>
    <row r="7" spans="1:5" x14ac:dyDescent="0.2">
      <c r="A7" s="1" t="s">
        <v>129</v>
      </c>
      <c r="B7" s="1">
        <v>58.55</v>
      </c>
      <c r="C7" s="1">
        <v>79.650000000000006</v>
      </c>
      <c r="D7" s="1">
        <v>8.5500000000000007</v>
      </c>
      <c r="E7" s="1">
        <v>3.1</v>
      </c>
    </row>
    <row r="8" spans="1:5" x14ac:dyDescent="0.2">
      <c r="A8" s="1" t="s">
        <v>130</v>
      </c>
      <c r="B8" s="1">
        <v>87.05</v>
      </c>
      <c r="C8" s="1">
        <v>110.73</v>
      </c>
      <c r="D8" s="1">
        <v>5.76</v>
      </c>
      <c r="E8" s="1">
        <v>2</v>
      </c>
    </row>
    <row r="9" spans="1:5" x14ac:dyDescent="0.2">
      <c r="A9" s="1" t="s">
        <v>68</v>
      </c>
    </row>
    <row r="10" spans="1:5" x14ac:dyDescent="0.2">
      <c r="A10" s="1" t="s">
        <v>131</v>
      </c>
      <c r="B10" s="1">
        <v>1.45</v>
      </c>
      <c r="C10" s="1">
        <v>8.91</v>
      </c>
      <c r="D10" s="1">
        <v>22.45</v>
      </c>
      <c r="E10" s="1">
        <v>12.6</v>
      </c>
    </row>
    <row r="11" spans="1:5" x14ac:dyDescent="0.2">
      <c r="A11" s="1" t="s">
        <v>132</v>
      </c>
      <c r="B11" s="1">
        <v>11.35</v>
      </c>
      <c r="C11" s="1">
        <v>19.16</v>
      </c>
      <c r="D11" s="1">
        <v>17.39</v>
      </c>
      <c r="E11" s="1">
        <v>6.6</v>
      </c>
    </row>
    <row r="12" spans="1:5" x14ac:dyDescent="0.2">
      <c r="A12" s="1" t="s">
        <v>125</v>
      </c>
      <c r="B12" s="1">
        <v>19.350000000000001</v>
      </c>
      <c r="C12" s="1">
        <v>29.88</v>
      </c>
      <c r="D12" s="1">
        <v>15.11</v>
      </c>
      <c r="E12" s="1">
        <v>3.8</v>
      </c>
    </row>
    <row r="13" spans="1:5" x14ac:dyDescent="0.2">
      <c r="A13" s="1" t="s">
        <v>133</v>
      </c>
      <c r="B13" s="1">
        <v>39.85</v>
      </c>
      <c r="C13" s="1">
        <v>50.98</v>
      </c>
      <c r="D13" s="1">
        <v>11.35</v>
      </c>
      <c r="E13" s="1">
        <v>7</v>
      </c>
    </row>
    <row r="14" spans="1:5" x14ac:dyDescent="0.2">
      <c r="A14" s="1" t="s">
        <v>134</v>
      </c>
      <c r="B14" s="1">
        <v>49.3</v>
      </c>
      <c r="C14" s="1">
        <v>60.79</v>
      </c>
      <c r="D14" s="1">
        <v>10.53</v>
      </c>
      <c r="E14" s="1">
        <v>4.3</v>
      </c>
    </row>
    <row r="15" spans="1:5" x14ac:dyDescent="0.2">
      <c r="A15" s="1" t="s">
        <v>128</v>
      </c>
      <c r="B15" s="1">
        <v>57.35</v>
      </c>
      <c r="C15" s="1">
        <v>68.86</v>
      </c>
      <c r="D15" s="1">
        <v>9.32</v>
      </c>
      <c r="E15" s="1">
        <v>1.4</v>
      </c>
    </row>
    <row r="16" spans="1:5" x14ac:dyDescent="0.2">
      <c r="A16" s="1" t="s">
        <v>135</v>
      </c>
      <c r="B16" s="1">
        <v>85.85</v>
      </c>
      <c r="C16" s="1">
        <v>92.58</v>
      </c>
      <c r="D16" s="1">
        <v>14.88</v>
      </c>
      <c r="E16" s="1">
        <v>1.6</v>
      </c>
    </row>
    <row r="17" spans="1:5" x14ac:dyDescent="0.2">
      <c r="A17" s="1" t="s">
        <v>136</v>
      </c>
    </row>
    <row r="18" spans="1:5" x14ac:dyDescent="0.2">
      <c r="A18" s="1" t="s">
        <v>131</v>
      </c>
      <c r="B18" s="1">
        <v>1.45</v>
      </c>
      <c r="C18" s="1">
        <v>2.27</v>
      </c>
      <c r="D18" s="1">
        <v>26.7</v>
      </c>
      <c r="E18" s="1">
        <v>18.3</v>
      </c>
    </row>
    <row r="19" spans="1:5" x14ac:dyDescent="0.2">
      <c r="A19" s="1" t="s">
        <v>124</v>
      </c>
      <c r="B19" s="1">
        <v>11.15</v>
      </c>
      <c r="C19" s="1">
        <v>12.31</v>
      </c>
      <c r="D19" s="1">
        <v>20.100000000000001</v>
      </c>
      <c r="E19" s="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18E1-8682-F145-9009-C2895B36DCB1}">
  <dimension ref="A1:I99"/>
  <sheetViews>
    <sheetView workbookViewId="0">
      <selection activeCell="B83" sqref="B83"/>
    </sheetView>
  </sheetViews>
  <sheetFormatPr baseColWidth="10" defaultRowHeight="16" x14ac:dyDescent="0.2"/>
  <cols>
    <col min="6" max="6" width="12.83203125" customWidth="1"/>
    <col min="7" max="7" width="13.83203125" customWidth="1"/>
  </cols>
  <sheetData>
    <row r="1" spans="1:9" ht="57" x14ac:dyDescent="0.2">
      <c r="A1" s="10" t="s">
        <v>118</v>
      </c>
      <c r="B1" s="10" t="s">
        <v>119</v>
      </c>
      <c r="C1" s="10" t="s">
        <v>120</v>
      </c>
      <c r="D1" s="10" t="s">
        <v>225</v>
      </c>
      <c r="E1" s="10" t="s">
        <v>226</v>
      </c>
      <c r="F1" s="10" t="s">
        <v>227</v>
      </c>
      <c r="G1" s="10" t="s">
        <v>224</v>
      </c>
      <c r="H1" s="10" t="s">
        <v>228</v>
      </c>
      <c r="I1" s="10" t="s">
        <v>229</v>
      </c>
    </row>
    <row r="2" spans="1:9" x14ac:dyDescent="0.2">
      <c r="A2" s="1" t="s">
        <v>123</v>
      </c>
    </row>
    <row r="3" spans="1:9" x14ac:dyDescent="0.2">
      <c r="A3" s="1" t="s">
        <v>140</v>
      </c>
      <c r="B3" s="1">
        <v>1.39</v>
      </c>
      <c r="C3" s="1">
        <v>14.44</v>
      </c>
      <c r="D3" s="1">
        <v>2.99</v>
      </c>
      <c r="E3" s="1">
        <v>24.87</v>
      </c>
      <c r="F3" s="1">
        <v>3.29</v>
      </c>
      <c r="G3" s="1">
        <v>0.3</v>
      </c>
      <c r="H3" s="1">
        <v>0.06</v>
      </c>
      <c r="I3" s="1">
        <v>5.19</v>
      </c>
    </row>
    <row r="4" spans="1:9" x14ac:dyDescent="0.2">
      <c r="A4" s="1" t="s">
        <v>141</v>
      </c>
      <c r="B4" s="1">
        <v>9.0500000000000007</v>
      </c>
      <c r="C4" s="1">
        <v>22.1</v>
      </c>
      <c r="D4" s="1">
        <v>5.15</v>
      </c>
      <c r="E4" s="1">
        <v>42.93</v>
      </c>
      <c r="F4" s="1">
        <v>5.8</v>
      </c>
      <c r="G4" s="1">
        <v>0.65</v>
      </c>
      <c r="H4" s="1">
        <v>0.05</v>
      </c>
      <c r="I4" s="1">
        <v>14.49</v>
      </c>
    </row>
    <row r="5" spans="1:9" x14ac:dyDescent="0.2">
      <c r="A5" s="1" t="s">
        <v>142</v>
      </c>
      <c r="B5" s="1">
        <v>11.01</v>
      </c>
      <c r="C5" s="1">
        <v>24.86</v>
      </c>
      <c r="D5" s="1">
        <v>1.65</v>
      </c>
      <c r="E5" s="1">
        <v>13.71</v>
      </c>
      <c r="F5" s="1">
        <v>2.08</v>
      </c>
      <c r="G5" s="1">
        <v>0.43</v>
      </c>
      <c r="H5" s="1">
        <v>0.06</v>
      </c>
      <c r="I5" s="1">
        <v>7.01</v>
      </c>
    </row>
    <row r="6" spans="1:9" x14ac:dyDescent="0.2">
      <c r="A6" s="1" t="s">
        <v>143</v>
      </c>
      <c r="B6" s="1">
        <v>15.15</v>
      </c>
      <c r="C6" s="1">
        <v>29</v>
      </c>
      <c r="D6" s="1">
        <v>2.87</v>
      </c>
      <c r="E6" s="1">
        <v>23.92</v>
      </c>
      <c r="F6" s="1">
        <v>3.42</v>
      </c>
      <c r="G6" s="1">
        <v>0.55000000000000004</v>
      </c>
      <c r="H6" s="1">
        <v>0.06</v>
      </c>
      <c r="I6" s="1">
        <v>9.8699999999999992</v>
      </c>
    </row>
    <row r="7" spans="1:9" x14ac:dyDescent="0.2">
      <c r="A7" s="1" t="s">
        <v>144</v>
      </c>
      <c r="B7" s="1">
        <v>20.5</v>
      </c>
      <c r="C7" s="1">
        <v>36.33</v>
      </c>
      <c r="D7" s="1">
        <v>1.88</v>
      </c>
      <c r="E7" s="1">
        <v>15.67</v>
      </c>
      <c r="F7" s="1">
        <v>2.13</v>
      </c>
      <c r="G7" s="1">
        <v>0.25</v>
      </c>
      <c r="H7" s="1">
        <v>0.05</v>
      </c>
      <c r="I7" s="1">
        <v>4.78</v>
      </c>
    </row>
    <row r="8" spans="1:9" x14ac:dyDescent="0.2">
      <c r="A8" s="1" t="s">
        <v>145</v>
      </c>
      <c r="B8" s="1">
        <v>26.64</v>
      </c>
      <c r="C8" s="1">
        <v>42.47</v>
      </c>
      <c r="D8" s="1">
        <v>4.21</v>
      </c>
      <c r="E8" s="1">
        <v>35.06</v>
      </c>
      <c r="F8" s="1">
        <v>4.8600000000000003</v>
      </c>
      <c r="G8" s="1">
        <v>0.65</v>
      </c>
      <c r="H8" s="1">
        <v>0.03</v>
      </c>
      <c r="I8" s="1">
        <v>21.1</v>
      </c>
    </row>
    <row r="9" spans="1:9" x14ac:dyDescent="0.2">
      <c r="A9" s="1" t="s">
        <v>146</v>
      </c>
      <c r="B9" s="1">
        <v>39.53</v>
      </c>
      <c r="C9" s="1">
        <v>57.85</v>
      </c>
      <c r="D9" s="1">
        <v>2.83</v>
      </c>
      <c r="E9" s="1">
        <v>23.54</v>
      </c>
      <c r="F9" s="1">
        <v>3.4</v>
      </c>
      <c r="G9" s="1">
        <v>0.56999999999999995</v>
      </c>
      <c r="H9" s="1">
        <v>7.0000000000000007E-2</v>
      </c>
      <c r="I9" s="1">
        <v>8.17</v>
      </c>
    </row>
    <row r="10" spans="1:9" x14ac:dyDescent="0.2">
      <c r="A10" s="1" t="s">
        <v>147</v>
      </c>
      <c r="B10" s="1">
        <v>45.63</v>
      </c>
      <c r="C10" s="1">
        <v>63.95</v>
      </c>
      <c r="D10" s="1">
        <v>5.56</v>
      </c>
      <c r="E10" s="1">
        <v>46.31</v>
      </c>
      <c r="F10" s="1">
        <v>6.37</v>
      </c>
      <c r="G10" s="1">
        <v>0.81</v>
      </c>
      <c r="H10" s="1">
        <v>0.05</v>
      </c>
      <c r="I10" s="1">
        <v>16.05</v>
      </c>
    </row>
    <row r="11" spans="1:9" x14ac:dyDescent="0.2">
      <c r="A11" s="1" t="s">
        <v>148</v>
      </c>
      <c r="B11" s="1">
        <v>49.13</v>
      </c>
      <c r="C11" s="1">
        <v>71.05</v>
      </c>
      <c r="D11" s="1">
        <v>1.17</v>
      </c>
      <c r="E11" s="1">
        <v>9.7100000000000009</v>
      </c>
      <c r="F11" s="1">
        <v>1.44</v>
      </c>
      <c r="G11" s="1">
        <v>0.27</v>
      </c>
      <c r="H11" s="1">
        <v>0.05</v>
      </c>
      <c r="I11" s="1">
        <v>5.4</v>
      </c>
    </row>
    <row r="12" spans="1:9" x14ac:dyDescent="0.2">
      <c r="A12" s="1" t="s">
        <v>149</v>
      </c>
      <c r="B12" s="1">
        <v>54.88</v>
      </c>
      <c r="C12" s="1">
        <v>76.8</v>
      </c>
      <c r="D12" s="1">
        <v>3.76</v>
      </c>
      <c r="E12" s="1">
        <v>31.32</v>
      </c>
      <c r="F12" s="1">
        <v>4.0199999999999996</v>
      </c>
      <c r="G12" s="1">
        <v>0.26</v>
      </c>
      <c r="H12" s="1">
        <v>0.03</v>
      </c>
      <c r="I12" s="1">
        <v>9.14</v>
      </c>
    </row>
    <row r="13" spans="1:9" x14ac:dyDescent="0.2">
      <c r="A13" s="1" t="s">
        <v>150</v>
      </c>
      <c r="B13" s="1">
        <v>58.38</v>
      </c>
      <c r="C13" s="1">
        <v>79.48</v>
      </c>
      <c r="D13" s="1">
        <v>4.1399999999999997</v>
      </c>
      <c r="E13" s="1">
        <v>34.49</v>
      </c>
      <c r="F13" s="1">
        <v>4.79</v>
      </c>
      <c r="G13" s="1">
        <v>0.65</v>
      </c>
      <c r="H13" s="1">
        <v>0.04</v>
      </c>
      <c r="I13" s="1">
        <v>17.7</v>
      </c>
    </row>
    <row r="14" spans="1:9" x14ac:dyDescent="0.2">
      <c r="A14" s="1" t="s">
        <v>151</v>
      </c>
      <c r="B14" s="1">
        <v>64.63</v>
      </c>
      <c r="C14" s="1">
        <v>85.73</v>
      </c>
      <c r="D14" s="1">
        <v>3.95</v>
      </c>
      <c r="E14" s="1">
        <v>32.94</v>
      </c>
      <c r="F14" s="1">
        <v>4.47</v>
      </c>
      <c r="G14" s="1">
        <v>0.52</v>
      </c>
      <c r="H14" s="1">
        <v>0.05</v>
      </c>
      <c r="I14" s="1">
        <v>10.93</v>
      </c>
    </row>
    <row r="15" spans="1:9" x14ac:dyDescent="0.2">
      <c r="A15" s="1" t="s">
        <v>152</v>
      </c>
      <c r="B15" s="1">
        <v>68.78</v>
      </c>
      <c r="C15" s="1">
        <v>90.49</v>
      </c>
      <c r="D15" s="1">
        <v>3.73</v>
      </c>
      <c r="E15" s="1">
        <v>31.03</v>
      </c>
      <c r="F15" s="1">
        <v>4.21</v>
      </c>
      <c r="G15" s="1">
        <v>0.48</v>
      </c>
      <c r="H15" s="1">
        <v>0.05</v>
      </c>
      <c r="I15" s="1">
        <v>9.27</v>
      </c>
    </row>
    <row r="16" spans="1:9" x14ac:dyDescent="0.2">
      <c r="A16" s="1" t="s">
        <v>153</v>
      </c>
      <c r="B16" s="1">
        <v>74.25</v>
      </c>
      <c r="C16" s="1">
        <v>95.96</v>
      </c>
      <c r="D16" s="1">
        <v>0.74</v>
      </c>
      <c r="E16" s="1">
        <v>6.18</v>
      </c>
      <c r="F16" s="1">
        <v>1.39</v>
      </c>
      <c r="G16" s="1">
        <v>0.65</v>
      </c>
      <c r="H16" s="1">
        <v>0.09</v>
      </c>
      <c r="I16" s="1">
        <v>7.37</v>
      </c>
    </row>
    <row r="17" spans="1:9" x14ac:dyDescent="0.2">
      <c r="A17" s="1" t="s">
        <v>154</v>
      </c>
      <c r="B17" s="1">
        <v>76.28</v>
      </c>
      <c r="C17" s="1">
        <v>99.96</v>
      </c>
      <c r="D17" s="1">
        <v>4.05</v>
      </c>
      <c r="E17" s="1">
        <v>33.71</v>
      </c>
      <c r="F17" s="1">
        <v>5.16</v>
      </c>
      <c r="G17" s="1">
        <v>1.1100000000000001</v>
      </c>
      <c r="H17" s="1">
        <v>0.06</v>
      </c>
      <c r="I17" s="1">
        <v>19.97</v>
      </c>
    </row>
    <row r="18" spans="1:9" x14ac:dyDescent="0.2">
      <c r="A18" s="1" t="s">
        <v>155</v>
      </c>
      <c r="B18" s="1">
        <v>83.33</v>
      </c>
      <c r="C18" s="1">
        <v>107.01</v>
      </c>
      <c r="D18" s="1">
        <v>0.16</v>
      </c>
      <c r="E18" s="1">
        <v>1.36</v>
      </c>
      <c r="F18" s="1"/>
      <c r="G18" s="1"/>
      <c r="H18" s="1">
        <v>7.0000000000000007E-2</v>
      </c>
      <c r="I18" s="1"/>
    </row>
    <row r="19" spans="1:9" x14ac:dyDescent="0.2">
      <c r="A19" s="1" t="s">
        <v>156</v>
      </c>
      <c r="B19" s="1">
        <v>87</v>
      </c>
      <c r="C19" s="1">
        <v>110.68</v>
      </c>
      <c r="D19" s="1">
        <v>1.73</v>
      </c>
      <c r="E19" s="1">
        <v>14.38</v>
      </c>
      <c r="F19" s="1">
        <v>1.86</v>
      </c>
      <c r="G19" s="1">
        <v>0.13</v>
      </c>
      <c r="H19" s="1">
        <v>0.03</v>
      </c>
      <c r="I19" s="1">
        <v>4.09</v>
      </c>
    </row>
    <row r="20" spans="1:9" x14ac:dyDescent="0.2">
      <c r="A20" s="1" t="s">
        <v>157</v>
      </c>
      <c r="B20" s="1">
        <v>93.2</v>
      </c>
      <c r="C20" s="1">
        <v>116.88</v>
      </c>
      <c r="D20" s="1">
        <v>2.54</v>
      </c>
      <c r="E20" s="1">
        <v>21.17</v>
      </c>
      <c r="F20" s="1">
        <v>3.14</v>
      </c>
      <c r="G20" s="1">
        <v>0.6</v>
      </c>
      <c r="H20" s="1">
        <v>0.05</v>
      </c>
      <c r="I20" s="1">
        <v>12.89</v>
      </c>
    </row>
    <row r="21" spans="1:9" x14ac:dyDescent="0.2">
      <c r="A21" s="1" t="s">
        <v>158</v>
      </c>
      <c r="B21" s="1">
        <v>95.47</v>
      </c>
      <c r="C21" s="1">
        <v>119.15</v>
      </c>
      <c r="D21" s="1">
        <v>4.07</v>
      </c>
      <c r="E21" s="1">
        <v>33.9</v>
      </c>
      <c r="F21" s="1">
        <v>4.16</v>
      </c>
      <c r="G21" s="1">
        <v>0.09</v>
      </c>
      <c r="H21" s="1">
        <v>0.06</v>
      </c>
      <c r="I21" s="1">
        <v>1.61</v>
      </c>
    </row>
    <row r="22" spans="1:9" x14ac:dyDescent="0.2">
      <c r="A22" s="1" t="s">
        <v>159</v>
      </c>
      <c r="B22" s="1">
        <v>101.14</v>
      </c>
      <c r="C22" s="1">
        <v>124.82</v>
      </c>
      <c r="D22" s="1">
        <v>2.36</v>
      </c>
      <c r="E22" s="1">
        <v>19.68</v>
      </c>
      <c r="F22" s="1">
        <v>3.13</v>
      </c>
      <c r="G22" s="1">
        <v>0.77</v>
      </c>
      <c r="H22" s="1">
        <v>0.04</v>
      </c>
      <c r="I22" s="1">
        <v>18.239999999999998</v>
      </c>
    </row>
    <row r="23" spans="1:9" x14ac:dyDescent="0.2">
      <c r="A23" s="1" t="s">
        <v>160</v>
      </c>
      <c r="B23" s="1">
        <v>106.08</v>
      </c>
      <c r="C23" s="1">
        <v>129.76</v>
      </c>
      <c r="D23" s="1">
        <v>5.54</v>
      </c>
      <c r="E23" s="1">
        <v>46.12</v>
      </c>
      <c r="F23" s="1">
        <v>6.58</v>
      </c>
      <c r="G23" s="1">
        <v>1.04</v>
      </c>
      <c r="H23" s="1">
        <v>0.05</v>
      </c>
      <c r="I23" s="1">
        <v>22.5</v>
      </c>
    </row>
    <row r="24" spans="1:9" x14ac:dyDescent="0.2">
      <c r="A24" s="1" t="s">
        <v>8</v>
      </c>
    </row>
    <row r="25" spans="1:9" x14ac:dyDescent="0.2">
      <c r="A25" s="1" t="s">
        <v>161</v>
      </c>
      <c r="B25" s="1">
        <v>1.25</v>
      </c>
      <c r="C25" s="1">
        <v>10.15</v>
      </c>
      <c r="D25" s="1">
        <v>1.92</v>
      </c>
      <c r="E25" s="1">
        <v>15.96</v>
      </c>
      <c r="F25" s="1">
        <v>2.2599999999999998</v>
      </c>
      <c r="G25" s="1">
        <v>0.34</v>
      </c>
      <c r="H25" s="1">
        <v>0.04</v>
      </c>
      <c r="I25" s="1">
        <v>7.95</v>
      </c>
    </row>
    <row r="26" spans="1:9" x14ac:dyDescent="0.2">
      <c r="A26" s="1" t="s">
        <v>162</v>
      </c>
      <c r="B26" s="1">
        <v>7.52</v>
      </c>
      <c r="C26" s="1">
        <v>16.420000000000002</v>
      </c>
      <c r="D26" s="1">
        <v>2.67</v>
      </c>
      <c r="E26" s="1">
        <v>22.25</v>
      </c>
      <c r="F26" s="1">
        <v>3.15</v>
      </c>
      <c r="G26" s="1">
        <v>0.48</v>
      </c>
      <c r="H26" s="1">
        <v>0.06</v>
      </c>
      <c r="I26" s="1">
        <v>8.19</v>
      </c>
    </row>
    <row r="27" spans="1:9" x14ac:dyDescent="0.2">
      <c r="A27" s="1" t="s">
        <v>163</v>
      </c>
      <c r="B27" s="1">
        <v>11.16</v>
      </c>
      <c r="C27" s="1">
        <v>20.6</v>
      </c>
      <c r="D27" s="1">
        <v>5.5</v>
      </c>
      <c r="E27" s="1">
        <v>45.78</v>
      </c>
      <c r="F27" s="1">
        <v>6.29</v>
      </c>
      <c r="G27" s="1">
        <v>0.79</v>
      </c>
      <c r="H27" s="1">
        <v>0.06</v>
      </c>
      <c r="I27" s="1">
        <v>12.7</v>
      </c>
    </row>
    <row r="28" spans="1:9" x14ac:dyDescent="0.2">
      <c r="A28" s="1" t="s">
        <v>164</v>
      </c>
      <c r="B28" s="1">
        <v>17.22</v>
      </c>
      <c r="C28" s="1">
        <v>26.66</v>
      </c>
      <c r="D28" s="1">
        <v>1.08</v>
      </c>
      <c r="E28" s="1">
        <v>9.01</v>
      </c>
      <c r="F28" s="1">
        <v>1.77</v>
      </c>
      <c r="G28" s="1">
        <v>0.69</v>
      </c>
      <c r="H28" s="1">
        <v>0.08</v>
      </c>
      <c r="I28" s="1">
        <v>8.3699999999999992</v>
      </c>
    </row>
    <row r="29" spans="1:9" x14ac:dyDescent="0.2">
      <c r="A29" s="1" t="s">
        <v>165</v>
      </c>
      <c r="B29" s="1">
        <v>20.65</v>
      </c>
      <c r="C29" s="1">
        <v>31.2</v>
      </c>
      <c r="D29" s="1">
        <v>1.39</v>
      </c>
      <c r="E29" s="1">
        <v>11.59</v>
      </c>
      <c r="F29" s="1"/>
      <c r="G29" s="1"/>
      <c r="H29" s="1"/>
      <c r="I29" s="1"/>
    </row>
    <row r="30" spans="1:9" x14ac:dyDescent="0.2">
      <c r="A30" s="1" t="s">
        <v>166</v>
      </c>
      <c r="B30" s="1">
        <v>26.73</v>
      </c>
      <c r="C30" s="1">
        <v>37.28</v>
      </c>
      <c r="D30" s="1">
        <v>2.6</v>
      </c>
      <c r="E30" s="1">
        <v>21.69</v>
      </c>
      <c r="F30" s="1">
        <v>3.08</v>
      </c>
      <c r="G30" s="1">
        <v>0.48</v>
      </c>
      <c r="H30" s="1">
        <v>7.0000000000000007E-2</v>
      </c>
      <c r="I30" s="1">
        <v>7.33</v>
      </c>
    </row>
    <row r="31" spans="1:9" x14ac:dyDescent="0.2">
      <c r="A31" s="1" t="s">
        <v>167</v>
      </c>
      <c r="B31" s="1">
        <v>30.17</v>
      </c>
      <c r="C31" s="1">
        <v>41.94</v>
      </c>
      <c r="D31" s="1">
        <v>3.38</v>
      </c>
      <c r="E31" s="1">
        <v>28.19</v>
      </c>
      <c r="F31" s="1">
        <v>3.74</v>
      </c>
      <c r="G31" s="1">
        <v>0.36</v>
      </c>
      <c r="H31" s="1">
        <v>0.05</v>
      </c>
      <c r="I31" s="1">
        <v>7.36</v>
      </c>
    </row>
    <row r="32" spans="1:9" x14ac:dyDescent="0.2">
      <c r="A32" s="1" t="s">
        <v>168</v>
      </c>
      <c r="B32" s="1">
        <v>36.22</v>
      </c>
      <c r="C32" s="1">
        <v>47.99</v>
      </c>
      <c r="D32" s="1">
        <v>2.1800000000000002</v>
      </c>
      <c r="E32" s="1">
        <v>18.149999999999999</v>
      </c>
      <c r="F32" s="1">
        <v>2.41</v>
      </c>
      <c r="G32" s="1">
        <v>0.23</v>
      </c>
      <c r="H32" s="1">
        <v>0.05</v>
      </c>
      <c r="I32" s="1">
        <v>4.83</v>
      </c>
    </row>
    <row r="33" spans="1:9" x14ac:dyDescent="0.2">
      <c r="A33" s="1" t="s">
        <v>169</v>
      </c>
      <c r="B33" s="1">
        <v>38.28</v>
      </c>
      <c r="C33" s="1">
        <v>52.76</v>
      </c>
      <c r="D33" s="1">
        <v>4.63</v>
      </c>
      <c r="E33" s="1">
        <v>38.58</v>
      </c>
      <c r="F33" s="1"/>
      <c r="G33" s="1"/>
      <c r="H33" s="1"/>
      <c r="I33" s="1"/>
    </row>
    <row r="34" spans="1:9" x14ac:dyDescent="0.2">
      <c r="A34" s="1" t="s">
        <v>170</v>
      </c>
      <c r="B34" s="1">
        <v>45.78</v>
      </c>
      <c r="C34" s="1">
        <v>60.26</v>
      </c>
      <c r="D34" s="1">
        <v>5.83</v>
      </c>
      <c r="E34" s="1">
        <v>48.55</v>
      </c>
      <c r="F34" s="1">
        <v>6.87</v>
      </c>
      <c r="G34" s="1">
        <v>1.04</v>
      </c>
      <c r="H34" s="1">
        <v>0.05</v>
      </c>
      <c r="I34" s="1">
        <v>19.77</v>
      </c>
    </row>
    <row r="35" spans="1:9" x14ac:dyDescent="0.2">
      <c r="A35" s="1" t="s">
        <v>171</v>
      </c>
      <c r="B35" s="1">
        <v>48.98</v>
      </c>
      <c r="C35" s="1">
        <v>63.12</v>
      </c>
      <c r="D35" s="1">
        <v>5</v>
      </c>
      <c r="E35" s="1">
        <v>41.64</v>
      </c>
      <c r="F35" s="1"/>
      <c r="G35" s="1"/>
      <c r="H35" s="1"/>
      <c r="I35" s="1"/>
    </row>
    <row r="36" spans="1:9" x14ac:dyDescent="0.2">
      <c r="A36" s="1" t="s">
        <v>172</v>
      </c>
      <c r="B36" s="1">
        <v>55.28</v>
      </c>
      <c r="C36" s="1">
        <v>69.42</v>
      </c>
      <c r="D36" s="1">
        <v>0.48</v>
      </c>
      <c r="E36" s="1">
        <v>4</v>
      </c>
      <c r="F36" s="1">
        <v>1.07</v>
      </c>
      <c r="G36" s="1">
        <v>0.59</v>
      </c>
      <c r="H36" s="1">
        <v>0.09</v>
      </c>
      <c r="I36" s="1">
        <v>6.65</v>
      </c>
    </row>
    <row r="37" spans="1:9" x14ac:dyDescent="0.2">
      <c r="A37" s="1" t="s">
        <v>173</v>
      </c>
      <c r="B37" s="1">
        <v>58.43</v>
      </c>
      <c r="C37" s="1">
        <v>73.16</v>
      </c>
      <c r="D37" s="1">
        <v>3.76</v>
      </c>
      <c r="E37" s="1">
        <v>31.33</v>
      </c>
      <c r="F37" s="1"/>
      <c r="G37" s="1"/>
      <c r="H37" s="1"/>
      <c r="I37" s="1"/>
    </row>
    <row r="38" spans="1:9" x14ac:dyDescent="0.2">
      <c r="A38" s="1" t="s">
        <v>174</v>
      </c>
      <c r="B38" s="1">
        <v>64.78</v>
      </c>
      <c r="C38" s="1">
        <v>79.510000000000005</v>
      </c>
      <c r="D38" s="1">
        <v>4.4400000000000004</v>
      </c>
      <c r="E38" s="1">
        <v>37.01</v>
      </c>
      <c r="F38" s="1"/>
      <c r="G38" s="1"/>
      <c r="H38" s="1"/>
      <c r="I38" s="1"/>
    </row>
    <row r="39" spans="1:9" x14ac:dyDescent="0.2">
      <c r="A39" s="1" t="s">
        <v>150</v>
      </c>
      <c r="B39" s="1">
        <v>67.98</v>
      </c>
      <c r="C39" s="1">
        <v>84.77</v>
      </c>
      <c r="D39" s="1">
        <v>3.64</v>
      </c>
      <c r="E39" s="1">
        <v>30.28</v>
      </c>
      <c r="F39" s="1">
        <v>4.1500000000000004</v>
      </c>
      <c r="G39" s="1">
        <v>0.51</v>
      </c>
      <c r="H39" s="1">
        <v>0.06</v>
      </c>
      <c r="I39" s="1">
        <v>8.5</v>
      </c>
    </row>
    <row r="40" spans="1:9" x14ac:dyDescent="0.2">
      <c r="A40" s="1" t="s">
        <v>175</v>
      </c>
      <c r="B40" s="1">
        <v>74.28</v>
      </c>
      <c r="C40" s="1">
        <v>91.07</v>
      </c>
      <c r="D40" s="1">
        <v>0.96</v>
      </c>
      <c r="E40" s="1">
        <v>7.99</v>
      </c>
      <c r="F40" s="1">
        <v>1.55</v>
      </c>
      <c r="G40" s="1">
        <v>0.59</v>
      </c>
      <c r="H40" s="1">
        <v>0.09</v>
      </c>
      <c r="I40" s="1">
        <v>6.69</v>
      </c>
    </row>
    <row r="41" spans="1:9" x14ac:dyDescent="0.2">
      <c r="A41" s="1" t="s">
        <v>176</v>
      </c>
      <c r="B41" s="1">
        <v>77.38</v>
      </c>
      <c r="C41" s="1">
        <v>95.46</v>
      </c>
      <c r="D41" s="1">
        <v>0.8</v>
      </c>
      <c r="E41" s="1">
        <v>6.62</v>
      </c>
      <c r="F41" s="1">
        <v>1.1499999999999999</v>
      </c>
      <c r="G41" s="1">
        <v>0.35</v>
      </c>
      <c r="H41" s="1">
        <v>7.0000000000000007E-2</v>
      </c>
      <c r="I41" s="1">
        <v>4.9400000000000004</v>
      </c>
    </row>
    <row r="42" spans="1:9" x14ac:dyDescent="0.2">
      <c r="A42" s="1" t="s">
        <v>177</v>
      </c>
      <c r="B42" s="1">
        <v>83.91</v>
      </c>
      <c r="C42" s="1">
        <v>101.99</v>
      </c>
      <c r="D42" s="1">
        <v>0.28999999999999998</v>
      </c>
      <c r="E42" s="1">
        <v>2.46</v>
      </c>
      <c r="F42" s="1">
        <v>0.64</v>
      </c>
      <c r="G42" s="1">
        <v>0.35</v>
      </c>
      <c r="H42" s="1">
        <v>0.08</v>
      </c>
      <c r="I42" s="1">
        <v>4.3600000000000003</v>
      </c>
    </row>
    <row r="43" spans="1:9" x14ac:dyDescent="0.2">
      <c r="A43" s="1" t="s">
        <v>178</v>
      </c>
      <c r="B43" s="1">
        <v>86.89</v>
      </c>
      <c r="C43" s="1">
        <v>104.88</v>
      </c>
      <c r="D43" s="1">
        <v>4</v>
      </c>
      <c r="E43" s="1">
        <v>33.32</v>
      </c>
      <c r="F43" s="1"/>
      <c r="G43" s="1"/>
      <c r="H43" s="1"/>
      <c r="I43" s="1"/>
    </row>
    <row r="44" spans="1:9" x14ac:dyDescent="0.2">
      <c r="A44" s="1" t="s">
        <v>179</v>
      </c>
    </row>
    <row r="45" spans="1:9" x14ac:dyDescent="0.2">
      <c r="A45" s="1" t="s">
        <v>180</v>
      </c>
      <c r="B45" s="1">
        <v>1.47</v>
      </c>
      <c r="C45" s="1">
        <v>5.49</v>
      </c>
      <c r="D45" s="1">
        <v>1.31</v>
      </c>
      <c r="E45" s="1">
        <v>10.88</v>
      </c>
      <c r="F45" s="1">
        <v>1.54</v>
      </c>
      <c r="G45" s="1">
        <v>0.23</v>
      </c>
      <c r="H45" s="1">
        <v>0.06</v>
      </c>
      <c r="I45" s="1">
        <v>3.98</v>
      </c>
    </row>
    <row r="46" spans="1:9" x14ac:dyDescent="0.2">
      <c r="A46" s="1" t="s">
        <v>181</v>
      </c>
      <c r="B46" s="1">
        <v>10.99</v>
      </c>
      <c r="C46" s="1">
        <v>15.05</v>
      </c>
      <c r="D46" s="1">
        <v>3.87</v>
      </c>
      <c r="E46" s="1">
        <v>32.22</v>
      </c>
      <c r="F46" s="1"/>
      <c r="G46" s="1"/>
      <c r="H46" s="1"/>
      <c r="I46" s="1"/>
    </row>
    <row r="47" spans="1:9" x14ac:dyDescent="0.2">
      <c r="A47" s="1" t="s">
        <v>182</v>
      </c>
      <c r="B47" s="1">
        <v>17.010000000000002</v>
      </c>
      <c r="C47" s="1">
        <v>21.07</v>
      </c>
      <c r="D47" s="1">
        <v>5.0999999999999996</v>
      </c>
      <c r="E47" s="1">
        <v>42.51</v>
      </c>
      <c r="F47" s="1"/>
      <c r="G47" s="1"/>
      <c r="H47" s="1"/>
      <c r="I47" s="1"/>
    </row>
    <row r="48" spans="1:9" x14ac:dyDescent="0.2">
      <c r="A48" s="1" t="s">
        <v>183</v>
      </c>
      <c r="B48" s="1">
        <v>20.49</v>
      </c>
      <c r="C48" s="1">
        <v>24.73</v>
      </c>
      <c r="D48" s="1">
        <v>1.41</v>
      </c>
      <c r="E48" s="1">
        <v>11.74</v>
      </c>
      <c r="F48" s="1"/>
      <c r="G48" s="1"/>
      <c r="H48" s="1"/>
      <c r="I48" s="1"/>
    </row>
    <row r="49" spans="1:9" x14ac:dyDescent="0.2">
      <c r="A49" s="1" t="s">
        <v>184</v>
      </c>
      <c r="B49" s="1">
        <v>29.99</v>
      </c>
      <c r="C49" s="1">
        <v>35.71</v>
      </c>
      <c r="D49" s="1">
        <v>3.18</v>
      </c>
      <c r="E49" s="1">
        <v>26.5</v>
      </c>
      <c r="F49" s="1"/>
      <c r="G49" s="1"/>
      <c r="H49" s="1"/>
      <c r="I49" s="1"/>
    </row>
    <row r="50" spans="1:9" x14ac:dyDescent="0.2">
      <c r="A50" s="1" t="s">
        <v>185</v>
      </c>
      <c r="B50" s="1">
        <v>36.01</v>
      </c>
      <c r="C50" s="1">
        <v>41.73</v>
      </c>
      <c r="D50" s="1">
        <v>1.86</v>
      </c>
      <c r="E50" s="1">
        <v>15.49</v>
      </c>
      <c r="F50" s="1"/>
      <c r="G50" s="1"/>
      <c r="H50" s="1"/>
      <c r="I50" s="1"/>
    </row>
    <row r="51" spans="1:9" x14ac:dyDescent="0.2">
      <c r="A51" s="1" t="s">
        <v>186</v>
      </c>
      <c r="B51" s="1">
        <v>45.51</v>
      </c>
      <c r="C51" s="1">
        <v>53.36</v>
      </c>
      <c r="D51" s="1">
        <v>3.63</v>
      </c>
      <c r="E51" s="1">
        <v>30.21</v>
      </c>
      <c r="F51" s="1"/>
      <c r="G51" s="1"/>
      <c r="H51" s="1"/>
      <c r="I51" s="1"/>
    </row>
    <row r="52" spans="1:9" x14ac:dyDescent="0.2">
      <c r="A52" s="1" t="s">
        <v>187</v>
      </c>
      <c r="B52" s="1">
        <v>49.58</v>
      </c>
      <c r="C52" s="1">
        <v>57.03</v>
      </c>
      <c r="D52" s="1">
        <v>2.66</v>
      </c>
      <c r="E52" s="1">
        <v>22.19</v>
      </c>
      <c r="F52" s="1"/>
      <c r="G52" s="1"/>
      <c r="H52" s="1"/>
      <c r="I52" s="1"/>
    </row>
    <row r="53" spans="1:9" x14ac:dyDescent="0.2">
      <c r="A53" s="1" t="s">
        <v>172</v>
      </c>
      <c r="B53" s="1">
        <v>55.08</v>
      </c>
      <c r="C53" s="1">
        <v>62.53</v>
      </c>
      <c r="D53" s="1">
        <v>4.5199999999999996</v>
      </c>
      <c r="E53" s="1">
        <v>37.68</v>
      </c>
      <c r="F53" s="1"/>
      <c r="G53" s="1"/>
      <c r="H53" s="1"/>
      <c r="I53" s="1"/>
    </row>
    <row r="54" spans="1:9" x14ac:dyDescent="0.2">
      <c r="A54" s="1" t="s">
        <v>188</v>
      </c>
      <c r="B54" s="1">
        <v>58.18</v>
      </c>
      <c r="C54" s="1">
        <v>68.47</v>
      </c>
      <c r="D54" s="1">
        <v>1.43</v>
      </c>
      <c r="E54" s="1">
        <v>11.9</v>
      </c>
      <c r="F54" s="1"/>
      <c r="G54" s="1"/>
      <c r="H54" s="1"/>
      <c r="I54" s="1"/>
    </row>
    <row r="55" spans="1:9" x14ac:dyDescent="0.2">
      <c r="A55" s="1" t="s">
        <v>189</v>
      </c>
      <c r="B55" s="1">
        <v>67.680000000000007</v>
      </c>
      <c r="C55" s="1">
        <v>79.03</v>
      </c>
      <c r="D55" s="1">
        <v>4.0199999999999996</v>
      </c>
      <c r="E55" s="1">
        <v>33.47</v>
      </c>
      <c r="F55" s="1"/>
      <c r="G55" s="1"/>
      <c r="H55" s="1"/>
      <c r="I55" s="1"/>
    </row>
    <row r="56" spans="1:9" x14ac:dyDescent="0.2">
      <c r="A56" s="1" t="s">
        <v>175</v>
      </c>
      <c r="B56" s="1">
        <v>74.08</v>
      </c>
      <c r="C56" s="1">
        <v>85.43</v>
      </c>
      <c r="D56" s="1">
        <v>4.5199999999999996</v>
      </c>
      <c r="E56" s="1">
        <v>37.64</v>
      </c>
      <c r="F56" s="1"/>
      <c r="G56" s="1"/>
      <c r="H56" s="1"/>
      <c r="I56" s="1"/>
    </row>
    <row r="57" spans="1:9" x14ac:dyDescent="0.2">
      <c r="A57" s="1" t="s">
        <v>190</v>
      </c>
      <c r="B57" s="1">
        <v>86.78</v>
      </c>
      <c r="C57" s="1">
        <v>102.25</v>
      </c>
      <c r="D57" s="1">
        <v>4.3600000000000003</v>
      </c>
      <c r="E57" s="1">
        <v>36.340000000000003</v>
      </c>
      <c r="F57" s="1"/>
      <c r="G57" s="1"/>
      <c r="H57" s="1"/>
      <c r="I57" s="1"/>
    </row>
    <row r="58" spans="1:9" x14ac:dyDescent="0.2">
      <c r="A58" s="1" t="s">
        <v>191</v>
      </c>
    </row>
    <row r="59" spans="1:9" x14ac:dyDescent="0.2">
      <c r="A59" s="1" t="s">
        <v>192</v>
      </c>
      <c r="B59" s="1">
        <v>4.03</v>
      </c>
      <c r="C59" s="1">
        <v>10.37</v>
      </c>
      <c r="D59" s="1">
        <v>1.07</v>
      </c>
      <c r="E59" s="1">
        <v>8.89</v>
      </c>
      <c r="F59" s="1"/>
      <c r="G59" s="1"/>
      <c r="H59" s="1"/>
      <c r="I59" s="1"/>
    </row>
    <row r="60" spans="1:9" x14ac:dyDescent="0.2">
      <c r="A60" s="1" t="s">
        <v>193</v>
      </c>
    </row>
    <row r="61" spans="1:9" x14ac:dyDescent="0.2">
      <c r="A61" s="1" t="s">
        <v>194</v>
      </c>
      <c r="B61" s="1">
        <v>1.18</v>
      </c>
      <c r="C61" s="1">
        <v>1.29</v>
      </c>
      <c r="D61" s="1">
        <v>3.97</v>
      </c>
      <c r="E61" s="1">
        <v>33.090000000000003</v>
      </c>
      <c r="F61" s="1">
        <v>4.46</v>
      </c>
      <c r="G61" s="1">
        <v>0.49</v>
      </c>
      <c r="H61" s="1">
        <v>0.05</v>
      </c>
      <c r="I61" s="1">
        <v>9.39</v>
      </c>
    </row>
    <row r="62" spans="1:9" x14ac:dyDescent="0.2">
      <c r="A62" s="1" t="s">
        <v>195</v>
      </c>
      <c r="B62" s="1">
        <v>4.58</v>
      </c>
      <c r="C62" s="1">
        <v>4.6900000000000004</v>
      </c>
      <c r="D62" s="1">
        <v>2.58</v>
      </c>
      <c r="E62" s="1">
        <v>21.5</v>
      </c>
      <c r="F62" s="1"/>
      <c r="G62" s="1"/>
      <c r="H62" s="1"/>
      <c r="I62" s="1"/>
    </row>
    <row r="63" spans="1:9" x14ac:dyDescent="0.2">
      <c r="A63" s="1" t="s">
        <v>196</v>
      </c>
      <c r="B63" s="1">
        <v>6.78</v>
      </c>
      <c r="C63" s="1">
        <v>10.99</v>
      </c>
      <c r="D63" s="1">
        <v>2.84</v>
      </c>
      <c r="E63" s="1">
        <v>23.65</v>
      </c>
      <c r="F63" s="1"/>
      <c r="G63" s="1"/>
      <c r="H63" s="1"/>
      <c r="I63" s="1"/>
    </row>
    <row r="64" spans="1:9" x14ac:dyDescent="0.2">
      <c r="A64" s="1" t="s">
        <v>193</v>
      </c>
    </row>
    <row r="65" spans="1:9" x14ac:dyDescent="0.2">
      <c r="A65" s="1" t="s">
        <v>197</v>
      </c>
      <c r="B65" s="1">
        <v>8.68</v>
      </c>
      <c r="C65" s="1">
        <v>12.89</v>
      </c>
      <c r="D65" s="1">
        <v>3.31</v>
      </c>
      <c r="E65" s="1">
        <v>27.57</v>
      </c>
      <c r="F65" s="1"/>
      <c r="G65" s="1"/>
      <c r="H65" s="1"/>
      <c r="I65" s="1"/>
    </row>
    <row r="66" spans="1:9" x14ac:dyDescent="0.2">
      <c r="A66" s="1" t="s">
        <v>198</v>
      </c>
      <c r="B66" s="1">
        <v>13.28</v>
      </c>
      <c r="C66" s="1">
        <v>17.489999999999998</v>
      </c>
      <c r="D66" s="1">
        <v>2.58</v>
      </c>
      <c r="E66" s="1">
        <v>21.53</v>
      </c>
      <c r="F66" s="1"/>
      <c r="G66" s="1"/>
      <c r="H66" s="1"/>
      <c r="I66" s="1"/>
    </row>
    <row r="67" spans="1:9" x14ac:dyDescent="0.2">
      <c r="A67" s="1" t="s">
        <v>68</v>
      </c>
    </row>
    <row r="68" spans="1:9" x14ac:dyDescent="0.2">
      <c r="A68" s="1" t="s">
        <v>199</v>
      </c>
      <c r="B68" s="1">
        <v>1.43</v>
      </c>
      <c r="C68" s="1">
        <v>8.89</v>
      </c>
      <c r="D68" s="1">
        <v>1.2</v>
      </c>
      <c r="E68" s="1">
        <v>10.029999999999999</v>
      </c>
      <c r="F68" s="1">
        <v>1.64</v>
      </c>
      <c r="G68" s="1">
        <v>0.44</v>
      </c>
      <c r="H68" s="1">
        <v>0.09</v>
      </c>
      <c r="I68" s="1">
        <v>4.83</v>
      </c>
    </row>
    <row r="69" spans="1:9" x14ac:dyDescent="0.2">
      <c r="A69" s="1" t="s">
        <v>200</v>
      </c>
      <c r="B69" s="1">
        <v>7.5</v>
      </c>
      <c r="C69" s="1">
        <v>14.96</v>
      </c>
      <c r="D69" s="1">
        <v>2.94</v>
      </c>
      <c r="E69" s="1">
        <v>24.48</v>
      </c>
      <c r="F69" s="1">
        <v>3.41</v>
      </c>
      <c r="G69" s="1">
        <v>0.47</v>
      </c>
      <c r="H69" s="1">
        <v>0.05</v>
      </c>
      <c r="I69" s="1">
        <v>10.23</v>
      </c>
    </row>
    <row r="70" spans="1:9" x14ac:dyDescent="0.2">
      <c r="A70" s="1" t="s">
        <v>201</v>
      </c>
      <c r="B70" s="1">
        <v>15.98</v>
      </c>
      <c r="C70" s="1">
        <v>23.79</v>
      </c>
      <c r="D70" s="1">
        <v>2.41</v>
      </c>
      <c r="E70" s="1">
        <v>20.04</v>
      </c>
      <c r="F70" s="1">
        <v>2.5099999999999998</v>
      </c>
      <c r="G70" s="1">
        <v>0.1</v>
      </c>
      <c r="H70" s="1">
        <v>0.05</v>
      </c>
      <c r="I70" s="1">
        <v>1.9</v>
      </c>
    </row>
    <row r="71" spans="1:9" x14ac:dyDescent="0.2">
      <c r="A71" s="1" t="s">
        <v>202</v>
      </c>
      <c r="B71" s="1">
        <v>19.329999999999998</v>
      </c>
      <c r="C71" s="1">
        <v>29.86</v>
      </c>
      <c r="D71" s="1">
        <v>2.4700000000000002</v>
      </c>
      <c r="E71" s="1">
        <v>20.61</v>
      </c>
      <c r="F71" s="1">
        <v>2.79</v>
      </c>
      <c r="G71" s="1">
        <v>0.32</v>
      </c>
      <c r="H71" s="1">
        <v>0.05</v>
      </c>
      <c r="I71" s="1">
        <v>6.26</v>
      </c>
    </row>
    <row r="72" spans="1:9" x14ac:dyDescent="0.2">
      <c r="A72" s="1" t="s">
        <v>203</v>
      </c>
      <c r="B72" s="1">
        <v>25.41</v>
      </c>
      <c r="C72" s="1">
        <v>35.94</v>
      </c>
      <c r="D72" s="1">
        <v>4.71</v>
      </c>
      <c r="E72" s="1">
        <v>39.270000000000003</v>
      </c>
      <c r="F72" s="1">
        <v>5.01</v>
      </c>
      <c r="G72" s="1">
        <v>0.3</v>
      </c>
      <c r="H72" s="1">
        <v>0.05</v>
      </c>
      <c r="I72" s="1">
        <v>6.53</v>
      </c>
    </row>
    <row r="73" spans="1:9" x14ac:dyDescent="0.2">
      <c r="A73" s="1" t="s">
        <v>204</v>
      </c>
      <c r="B73" s="1">
        <v>28.6</v>
      </c>
      <c r="C73" s="1">
        <v>40.04</v>
      </c>
      <c r="D73" s="1">
        <v>5.08</v>
      </c>
      <c r="E73" s="1">
        <v>42.32</v>
      </c>
      <c r="F73" s="1">
        <v>5.57</v>
      </c>
      <c r="G73" s="1">
        <v>0.49</v>
      </c>
      <c r="H73" s="1">
        <v>0.05</v>
      </c>
      <c r="I73" s="1">
        <v>10.210000000000001</v>
      </c>
    </row>
    <row r="74" spans="1:9" x14ac:dyDescent="0.2">
      <c r="A74" s="1" t="s">
        <v>205</v>
      </c>
      <c r="B74" s="1">
        <v>28.72</v>
      </c>
      <c r="C74" s="1">
        <v>40.159999999999997</v>
      </c>
      <c r="D74" s="1">
        <v>5.08</v>
      </c>
      <c r="E74" s="1">
        <v>42.28</v>
      </c>
      <c r="F74" s="1">
        <v>5.47</v>
      </c>
      <c r="G74" s="1">
        <v>0.39</v>
      </c>
      <c r="H74" s="1">
        <v>0.05</v>
      </c>
      <c r="I74" s="1">
        <v>7.91</v>
      </c>
    </row>
    <row r="75" spans="1:9" x14ac:dyDescent="0.2">
      <c r="A75" s="1" t="s">
        <v>206</v>
      </c>
      <c r="B75" s="1">
        <v>38.369999999999997</v>
      </c>
      <c r="C75" s="1">
        <v>49.5</v>
      </c>
      <c r="D75" s="1">
        <v>5.07</v>
      </c>
      <c r="E75" s="1">
        <v>42.24</v>
      </c>
      <c r="F75" s="1">
        <v>5.32</v>
      </c>
      <c r="G75" s="1">
        <v>0.25</v>
      </c>
      <c r="H75" s="1">
        <v>0.05</v>
      </c>
      <c r="I75" s="1">
        <v>4.97</v>
      </c>
    </row>
    <row r="76" spans="1:9" x14ac:dyDescent="0.2">
      <c r="A76" s="1" t="s">
        <v>207</v>
      </c>
      <c r="B76" s="1">
        <v>42.91</v>
      </c>
      <c r="C76" s="1">
        <v>54.04</v>
      </c>
      <c r="D76" s="1">
        <v>4.0199999999999996</v>
      </c>
      <c r="E76" s="1">
        <v>33.5</v>
      </c>
      <c r="F76" s="1">
        <v>4.47</v>
      </c>
      <c r="G76" s="1">
        <v>0.45</v>
      </c>
      <c r="H76" s="1">
        <v>0.05</v>
      </c>
      <c r="I76" s="1">
        <v>10.039999999999999</v>
      </c>
    </row>
    <row r="77" spans="1:9" x14ac:dyDescent="0.2">
      <c r="A77" s="1" t="s">
        <v>146</v>
      </c>
      <c r="B77" s="1">
        <v>47.83</v>
      </c>
      <c r="C77" s="1">
        <v>59.32</v>
      </c>
      <c r="D77" s="1">
        <v>3.24</v>
      </c>
      <c r="E77" s="1">
        <v>26.96</v>
      </c>
      <c r="F77" s="1">
        <v>3.4</v>
      </c>
      <c r="G77" s="1">
        <v>0.16</v>
      </c>
      <c r="H77" s="1"/>
      <c r="I77" s="1"/>
    </row>
    <row r="78" spans="1:9" x14ac:dyDescent="0.2">
      <c r="A78" s="1" t="s">
        <v>208</v>
      </c>
      <c r="B78" s="1">
        <v>53.86</v>
      </c>
      <c r="C78" s="1">
        <v>65.349999999999994</v>
      </c>
      <c r="D78" s="1">
        <v>5.17</v>
      </c>
      <c r="E78" s="1">
        <v>43.11</v>
      </c>
      <c r="F78" s="1">
        <v>5.61</v>
      </c>
      <c r="G78" s="1">
        <v>0.44</v>
      </c>
      <c r="H78" s="1">
        <v>0.04</v>
      </c>
      <c r="I78" s="1">
        <v>10.3</v>
      </c>
    </row>
    <row r="79" spans="1:9" x14ac:dyDescent="0.2">
      <c r="A79" s="1" t="s">
        <v>188</v>
      </c>
      <c r="B79" s="1">
        <v>57.08</v>
      </c>
      <c r="C79" s="1">
        <v>68.59</v>
      </c>
      <c r="D79" s="1">
        <v>0.44</v>
      </c>
      <c r="E79" s="1">
        <v>3.67</v>
      </c>
      <c r="F79" s="1">
        <v>0.5</v>
      </c>
      <c r="G79" s="1">
        <v>0.06</v>
      </c>
      <c r="H79" s="1">
        <v>0.05</v>
      </c>
      <c r="I79" s="1">
        <v>1.29</v>
      </c>
    </row>
    <row r="80" spans="1:9" x14ac:dyDescent="0.2">
      <c r="A80" s="1" t="s">
        <v>209</v>
      </c>
      <c r="B80" s="1">
        <v>69.58</v>
      </c>
      <c r="C80" s="1">
        <v>78.900000000000006</v>
      </c>
      <c r="D80" s="1">
        <v>4.32</v>
      </c>
      <c r="E80" s="1">
        <v>35.950000000000003</v>
      </c>
      <c r="F80" s="1">
        <v>4.88</v>
      </c>
      <c r="G80" s="1">
        <v>0.56000000000000005</v>
      </c>
      <c r="H80" s="1">
        <v>0.03</v>
      </c>
      <c r="I80" s="1">
        <v>17.8</v>
      </c>
    </row>
    <row r="81" spans="1:9" x14ac:dyDescent="0.2">
      <c r="A81" s="1" t="s">
        <v>210</v>
      </c>
      <c r="B81" s="1">
        <v>76.06</v>
      </c>
      <c r="C81" s="1">
        <v>83</v>
      </c>
      <c r="D81" s="1">
        <v>4.54</v>
      </c>
      <c r="E81" s="1">
        <v>37.799999999999997</v>
      </c>
      <c r="F81" s="1">
        <v>5.49</v>
      </c>
      <c r="G81" s="1">
        <v>0.95</v>
      </c>
      <c r="H81" s="1">
        <v>0.03</v>
      </c>
      <c r="I81" s="1">
        <v>35.979999999999997</v>
      </c>
    </row>
    <row r="82" spans="1:9" x14ac:dyDescent="0.2">
      <c r="A82" s="1" t="s">
        <v>211</v>
      </c>
      <c r="B82" s="1">
        <v>86.08</v>
      </c>
      <c r="C82" s="1">
        <v>92.81</v>
      </c>
      <c r="D82" s="1">
        <v>2.2000000000000002</v>
      </c>
      <c r="E82" s="1">
        <v>18.29</v>
      </c>
      <c r="F82" s="1">
        <v>2.3199999999999998</v>
      </c>
      <c r="G82" s="1">
        <v>0.12</v>
      </c>
      <c r="H82" s="1">
        <v>0.04</v>
      </c>
      <c r="I82" s="1">
        <v>2.86</v>
      </c>
    </row>
    <row r="83" spans="1:9" x14ac:dyDescent="0.2">
      <c r="A83" s="1" t="s">
        <v>136</v>
      </c>
    </row>
    <row r="84" spans="1:9" x14ac:dyDescent="0.2">
      <c r="A84" s="1" t="s">
        <v>212</v>
      </c>
      <c r="B84" s="1">
        <v>0.18</v>
      </c>
      <c r="C84" s="1">
        <v>1</v>
      </c>
      <c r="D84" s="1">
        <v>3.22</v>
      </c>
      <c r="E84" s="1">
        <v>26.79</v>
      </c>
      <c r="F84" s="1">
        <v>4.01</v>
      </c>
      <c r="G84" s="1">
        <v>0.79</v>
      </c>
      <c r="H84" s="1">
        <v>7.0000000000000007E-2</v>
      </c>
      <c r="I84" s="1">
        <v>11.36</v>
      </c>
    </row>
    <row r="85" spans="1:9" x14ac:dyDescent="0.2">
      <c r="A85" s="1" t="s">
        <v>194</v>
      </c>
      <c r="B85" s="1">
        <v>1.18</v>
      </c>
      <c r="C85" s="1">
        <v>2</v>
      </c>
      <c r="D85" s="1">
        <v>2.75</v>
      </c>
      <c r="E85" s="1">
        <v>22.94</v>
      </c>
      <c r="F85" s="1">
        <v>3.39</v>
      </c>
      <c r="G85" s="1">
        <v>0.64</v>
      </c>
      <c r="H85" s="1">
        <v>0.04</v>
      </c>
      <c r="I85" s="1">
        <v>16.13</v>
      </c>
    </row>
    <row r="86" spans="1:9" x14ac:dyDescent="0.2">
      <c r="A86" s="1" t="s">
        <v>196</v>
      </c>
      <c r="B86" s="1">
        <v>10.88</v>
      </c>
      <c r="C86" s="1">
        <v>12.04</v>
      </c>
      <c r="D86" s="1">
        <v>2.06</v>
      </c>
      <c r="E86" s="1">
        <v>17.13</v>
      </c>
      <c r="F86" s="1">
        <v>2.41</v>
      </c>
      <c r="G86" s="1">
        <v>0.35</v>
      </c>
      <c r="H86" s="1">
        <v>0.05</v>
      </c>
      <c r="I86" s="1">
        <v>6.84</v>
      </c>
    </row>
    <row r="87" spans="1:9" x14ac:dyDescent="0.2">
      <c r="A87" s="1" t="s">
        <v>198</v>
      </c>
      <c r="B87" s="1">
        <v>17.38</v>
      </c>
      <c r="C87" s="1">
        <v>18.54</v>
      </c>
      <c r="D87" s="1">
        <v>4.1500000000000004</v>
      </c>
      <c r="E87" s="1">
        <v>34.61</v>
      </c>
      <c r="F87" s="1">
        <v>4.7300000000000004</v>
      </c>
      <c r="G87" s="1">
        <v>0.57999999999999996</v>
      </c>
      <c r="H87" s="1">
        <v>0.05</v>
      </c>
      <c r="I87" s="1">
        <v>11.3</v>
      </c>
    </row>
    <row r="88" spans="1:9" x14ac:dyDescent="0.2">
      <c r="A88" s="1" t="s">
        <v>213</v>
      </c>
      <c r="B88" s="1">
        <v>20.37</v>
      </c>
      <c r="C88" s="1">
        <v>21.96</v>
      </c>
      <c r="D88" s="1">
        <v>4.8</v>
      </c>
      <c r="E88" s="1">
        <v>39.96</v>
      </c>
      <c r="F88" s="1">
        <v>5.31</v>
      </c>
      <c r="G88" s="1">
        <v>0.51</v>
      </c>
      <c r="H88" s="1">
        <v>0.04</v>
      </c>
      <c r="I88" s="1">
        <v>12.85</v>
      </c>
    </row>
    <row r="89" spans="1:9" x14ac:dyDescent="0.2">
      <c r="A89" s="1" t="s">
        <v>214</v>
      </c>
      <c r="B89" s="1">
        <v>26.88</v>
      </c>
      <c r="C89" s="1">
        <v>28.47</v>
      </c>
      <c r="D89" s="1">
        <v>4.08</v>
      </c>
      <c r="E89" s="1">
        <v>34</v>
      </c>
      <c r="F89" s="1">
        <v>4.7699999999999996</v>
      </c>
      <c r="G89" s="1">
        <v>0.69</v>
      </c>
      <c r="H89" s="1">
        <v>7.0000000000000007E-2</v>
      </c>
      <c r="I89" s="1">
        <v>10.51</v>
      </c>
    </row>
    <row r="90" spans="1:9" x14ac:dyDescent="0.2">
      <c r="A90" s="1" t="s">
        <v>215</v>
      </c>
      <c r="B90" s="1">
        <v>29.88</v>
      </c>
      <c r="C90" s="1">
        <v>31.78</v>
      </c>
      <c r="D90" s="1">
        <v>2.4700000000000002</v>
      </c>
      <c r="E90" s="1">
        <v>20.62</v>
      </c>
      <c r="F90" s="1">
        <v>2.75</v>
      </c>
      <c r="G90" s="1">
        <v>0.28000000000000003</v>
      </c>
      <c r="H90" s="1">
        <v>0.05</v>
      </c>
      <c r="I90" s="1">
        <v>5.75</v>
      </c>
    </row>
    <row r="91" spans="1:9" x14ac:dyDescent="0.2">
      <c r="A91" s="1" t="s">
        <v>216</v>
      </c>
      <c r="B91" s="1">
        <v>32.93</v>
      </c>
      <c r="C91" s="1">
        <v>34.83</v>
      </c>
      <c r="D91" s="1">
        <v>3.41</v>
      </c>
      <c r="E91" s="1">
        <v>28.38</v>
      </c>
      <c r="F91" s="1">
        <v>3.87</v>
      </c>
      <c r="G91" s="1">
        <v>0.46</v>
      </c>
      <c r="H91" s="1">
        <v>0.05</v>
      </c>
      <c r="I91" s="1">
        <v>8.7200000000000006</v>
      </c>
    </row>
    <row r="92" spans="1:9" x14ac:dyDescent="0.2">
      <c r="A92" s="1" t="s">
        <v>217</v>
      </c>
      <c r="B92" s="1">
        <v>39.880000000000003</v>
      </c>
      <c r="C92" s="1">
        <v>41.12</v>
      </c>
      <c r="D92" s="1">
        <v>1.41</v>
      </c>
      <c r="E92" s="1">
        <v>11.72</v>
      </c>
      <c r="F92" s="1">
        <v>2.2400000000000002</v>
      </c>
      <c r="G92" s="1">
        <v>0.83</v>
      </c>
      <c r="H92" s="1">
        <v>0.11</v>
      </c>
      <c r="I92" s="1">
        <v>7.91</v>
      </c>
    </row>
    <row r="93" spans="1:9" x14ac:dyDescent="0.2">
      <c r="A93" s="1" t="s">
        <v>218</v>
      </c>
      <c r="B93" s="1">
        <v>49.19</v>
      </c>
      <c r="C93" s="1">
        <v>53.02</v>
      </c>
      <c r="D93" s="1">
        <v>4.38</v>
      </c>
      <c r="E93" s="1">
        <v>36.479999999999997</v>
      </c>
      <c r="F93" s="1">
        <v>5.0599999999999996</v>
      </c>
      <c r="G93" s="1">
        <v>0.68</v>
      </c>
      <c r="H93" s="1">
        <v>7.0000000000000007E-2</v>
      </c>
      <c r="I93" s="1">
        <v>10.59</v>
      </c>
    </row>
    <row r="94" spans="1:9" x14ac:dyDescent="0.2">
      <c r="A94" s="1" t="s">
        <v>208</v>
      </c>
      <c r="B94" s="1">
        <v>55.21</v>
      </c>
      <c r="C94" s="1">
        <v>59.04</v>
      </c>
      <c r="D94" s="1">
        <v>5.62</v>
      </c>
      <c r="E94" s="1">
        <v>46.82</v>
      </c>
      <c r="F94" s="1">
        <v>6.03</v>
      </c>
      <c r="G94" s="1">
        <v>0.41</v>
      </c>
      <c r="H94" s="1">
        <v>0.05</v>
      </c>
      <c r="I94" s="1">
        <v>8.36</v>
      </c>
    </row>
    <row r="95" spans="1:9" x14ac:dyDescent="0.2">
      <c r="A95" s="1" t="s">
        <v>219</v>
      </c>
      <c r="B95" s="1">
        <v>58.69</v>
      </c>
      <c r="C95" s="1">
        <v>61.83</v>
      </c>
      <c r="D95" s="1">
        <v>3.87</v>
      </c>
      <c r="E95" s="1">
        <v>32.21</v>
      </c>
      <c r="F95" s="1">
        <v>4.3899999999999997</v>
      </c>
      <c r="G95" s="1">
        <v>0.52</v>
      </c>
      <c r="H95" s="1">
        <v>0.05</v>
      </c>
      <c r="I95" s="1">
        <v>10.130000000000001</v>
      </c>
    </row>
    <row r="96" spans="1:9" x14ac:dyDescent="0.2">
      <c r="A96" s="1" t="s">
        <v>220</v>
      </c>
      <c r="B96" s="1">
        <v>64.709999999999994</v>
      </c>
      <c r="C96" s="1">
        <v>67.849999999999994</v>
      </c>
      <c r="D96" s="1">
        <v>1.44</v>
      </c>
      <c r="E96" s="1">
        <v>11.96</v>
      </c>
      <c r="F96" s="1">
        <v>2</v>
      </c>
      <c r="G96" s="1">
        <v>0.56000000000000005</v>
      </c>
      <c r="H96" s="1">
        <v>7.0000000000000007E-2</v>
      </c>
      <c r="I96" s="1">
        <v>7.56</v>
      </c>
    </row>
    <row r="97" spans="1:9" x14ac:dyDescent="0.2">
      <c r="A97" s="1" t="s">
        <v>221</v>
      </c>
      <c r="B97" s="1">
        <v>68.19</v>
      </c>
      <c r="C97" s="1">
        <v>72.09</v>
      </c>
      <c r="D97" s="1"/>
      <c r="E97" s="1"/>
      <c r="F97" s="1">
        <v>2.6</v>
      </c>
      <c r="G97" s="1"/>
      <c r="H97" s="1">
        <v>0.05</v>
      </c>
      <c r="I97" s="1"/>
    </row>
    <row r="98" spans="1:9" x14ac:dyDescent="0.2">
      <c r="A98" s="1" t="s">
        <v>222</v>
      </c>
      <c r="B98" s="1">
        <v>74.209999999999994</v>
      </c>
      <c r="C98" s="1">
        <v>78.11</v>
      </c>
      <c r="D98" s="1">
        <v>5.53</v>
      </c>
      <c r="E98" s="1">
        <v>46.1</v>
      </c>
      <c r="F98" s="1">
        <v>5.99</v>
      </c>
      <c r="G98" s="1">
        <v>0.46</v>
      </c>
      <c r="H98" s="1">
        <v>0.04</v>
      </c>
      <c r="I98" s="1">
        <v>11.19</v>
      </c>
    </row>
    <row r="99" spans="1:9" x14ac:dyDescent="0.2">
      <c r="A99" s="1" t="s">
        <v>223</v>
      </c>
      <c r="B99" s="1">
        <v>77.69</v>
      </c>
      <c r="C99" s="1">
        <v>83.91</v>
      </c>
      <c r="D99" s="1">
        <v>3.52</v>
      </c>
      <c r="E99" s="1">
        <v>29.29</v>
      </c>
      <c r="F99" s="1">
        <v>4.12</v>
      </c>
      <c r="G99" s="1">
        <v>0.6</v>
      </c>
      <c r="H99" s="1">
        <v>0.05</v>
      </c>
      <c r="I99" s="1">
        <v>12.15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CB24-0DD0-4E45-A5FA-5C4202CAB7F1}">
  <dimension ref="A1:D295"/>
  <sheetViews>
    <sheetView workbookViewId="0">
      <selection activeCell="A12" sqref="A12"/>
    </sheetView>
  </sheetViews>
  <sheetFormatPr baseColWidth="10" defaultRowHeight="16" x14ac:dyDescent="0.2"/>
  <cols>
    <col min="1" max="1" width="18.33203125" customWidth="1"/>
    <col min="4" max="4" width="25.1640625" customWidth="1"/>
  </cols>
  <sheetData>
    <row r="1" spans="1:4" x14ac:dyDescent="0.2">
      <c r="A1" t="s">
        <v>259</v>
      </c>
      <c r="B1" t="s">
        <v>260</v>
      </c>
      <c r="D1" t="s">
        <v>261</v>
      </c>
    </row>
    <row r="2" spans="1:4" x14ac:dyDescent="0.2">
      <c r="A2">
        <v>0</v>
      </c>
      <c r="B2">
        <v>0</v>
      </c>
      <c r="D2">
        <f>A2</f>
        <v>0</v>
      </c>
    </row>
    <row r="3" spans="1:4" x14ac:dyDescent="0.2">
      <c r="A3">
        <v>1.1020000000000001</v>
      </c>
      <c r="B3">
        <v>5</v>
      </c>
      <c r="D3">
        <f t="shared" ref="D3:D66" si="0">A3</f>
        <v>1.1020000000000001</v>
      </c>
    </row>
    <row r="4" spans="1:4" x14ac:dyDescent="0.2">
      <c r="A4">
        <v>1.2030000000000001</v>
      </c>
      <c r="B4">
        <v>5.7640000000000002</v>
      </c>
      <c r="D4">
        <f t="shared" si="0"/>
        <v>1.2030000000000001</v>
      </c>
    </row>
    <row r="5" spans="1:4" x14ac:dyDescent="0.2">
      <c r="A5">
        <v>1.304</v>
      </c>
      <c r="B5">
        <v>6.5289999999999999</v>
      </c>
      <c r="D5">
        <f t="shared" si="0"/>
        <v>1.304</v>
      </c>
    </row>
    <row r="6" spans="1:4" x14ac:dyDescent="0.2">
      <c r="A6">
        <v>1.4059999999999999</v>
      </c>
      <c r="B6">
        <v>7.2930000000000001</v>
      </c>
      <c r="D6">
        <f t="shared" si="0"/>
        <v>1.4059999999999999</v>
      </c>
    </row>
    <row r="7" spans="1:4" x14ac:dyDescent="0.2">
      <c r="A7">
        <v>1.5069999999999999</v>
      </c>
      <c r="B7">
        <v>8.0579999999999998</v>
      </c>
      <c r="D7">
        <f t="shared" si="0"/>
        <v>1.5069999999999999</v>
      </c>
    </row>
    <row r="8" spans="1:4" x14ac:dyDescent="0.2">
      <c r="A8">
        <v>1.609</v>
      </c>
      <c r="B8">
        <v>8.8219999999999992</v>
      </c>
      <c r="D8">
        <f t="shared" si="0"/>
        <v>1.609</v>
      </c>
    </row>
    <row r="9" spans="1:4" x14ac:dyDescent="0.2">
      <c r="A9">
        <v>1.71</v>
      </c>
      <c r="B9">
        <v>9.5860000000000003</v>
      </c>
      <c r="D9">
        <f t="shared" si="0"/>
        <v>1.71</v>
      </c>
    </row>
    <row r="10" spans="1:4" x14ac:dyDescent="0.2">
      <c r="A10">
        <v>1.8120000000000001</v>
      </c>
      <c r="B10">
        <v>10.351000000000001</v>
      </c>
      <c r="D10">
        <f t="shared" si="0"/>
        <v>1.8120000000000001</v>
      </c>
    </row>
    <row r="11" spans="1:4" x14ac:dyDescent="0.2">
      <c r="A11">
        <v>1.913</v>
      </c>
      <c r="B11">
        <v>11.115</v>
      </c>
      <c r="D11">
        <f t="shared" si="0"/>
        <v>1.913</v>
      </c>
    </row>
    <row r="12" spans="1:4" x14ac:dyDescent="0.2">
      <c r="A12">
        <v>2.0150000000000001</v>
      </c>
      <c r="B12">
        <v>11.88</v>
      </c>
      <c r="D12">
        <f t="shared" si="0"/>
        <v>2.0150000000000001</v>
      </c>
    </row>
    <row r="13" spans="1:4" x14ac:dyDescent="0.2">
      <c r="A13">
        <v>2.1160000000000001</v>
      </c>
      <c r="B13">
        <v>12.644</v>
      </c>
      <c r="D13">
        <f t="shared" si="0"/>
        <v>2.1160000000000001</v>
      </c>
    </row>
    <row r="14" spans="1:4" x14ac:dyDescent="0.2">
      <c r="A14">
        <v>2.218</v>
      </c>
      <c r="B14">
        <v>13.407999999999999</v>
      </c>
      <c r="D14">
        <f t="shared" si="0"/>
        <v>2.218</v>
      </c>
    </row>
    <row r="15" spans="1:4" x14ac:dyDescent="0.2">
      <c r="A15">
        <v>2.319</v>
      </c>
      <c r="B15">
        <v>14.173</v>
      </c>
      <c r="D15">
        <f t="shared" si="0"/>
        <v>2.319</v>
      </c>
    </row>
    <row r="16" spans="1:4" x14ac:dyDescent="0.2">
      <c r="A16">
        <v>2.4209999999999998</v>
      </c>
      <c r="B16">
        <v>14.936999999999999</v>
      </c>
      <c r="D16">
        <f t="shared" si="0"/>
        <v>2.4209999999999998</v>
      </c>
    </row>
    <row r="17" spans="1:4" x14ac:dyDescent="0.2">
      <c r="A17">
        <v>2.5219999999999998</v>
      </c>
      <c r="B17">
        <v>15.702</v>
      </c>
      <c r="D17">
        <f t="shared" si="0"/>
        <v>2.5219999999999998</v>
      </c>
    </row>
    <row r="18" spans="1:4" x14ac:dyDescent="0.2">
      <c r="A18">
        <v>2.6240000000000001</v>
      </c>
      <c r="B18">
        <v>16.466000000000001</v>
      </c>
      <c r="D18">
        <f t="shared" si="0"/>
        <v>2.6240000000000001</v>
      </c>
    </row>
    <row r="19" spans="1:4" x14ac:dyDescent="0.2">
      <c r="A19">
        <v>2.7250000000000001</v>
      </c>
      <c r="B19">
        <v>17.23</v>
      </c>
      <c r="D19">
        <f t="shared" si="0"/>
        <v>2.7250000000000001</v>
      </c>
    </row>
    <row r="20" spans="1:4" x14ac:dyDescent="0.2">
      <c r="A20">
        <v>2.8260000000000001</v>
      </c>
      <c r="B20">
        <v>17.995000000000001</v>
      </c>
      <c r="D20">
        <f t="shared" si="0"/>
        <v>2.8260000000000001</v>
      </c>
    </row>
    <row r="21" spans="1:4" x14ac:dyDescent="0.2">
      <c r="A21">
        <v>2.9279999999999999</v>
      </c>
      <c r="B21">
        <v>18.759</v>
      </c>
      <c r="D21">
        <f t="shared" si="0"/>
        <v>2.9279999999999999</v>
      </c>
    </row>
    <row r="22" spans="1:4" x14ac:dyDescent="0.2">
      <c r="A22">
        <v>3.0289999999999999</v>
      </c>
      <c r="B22">
        <v>19.524000000000001</v>
      </c>
      <c r="D22">
        <f t="shared" si="0"/>
        <v>3.0289999999999999</v>
      </c>
    </row>
    <row r="23" spans="1:4" x14ac:dyDescent="0.2">
      <c r="A23">
        <v>3.1309999999999998</v>
      </c>
      <c r="B23">
        <v>20.288</v>
      </c>
      <c r="D23">
        <f t="shared" si="0"/>
        <v>3.1309999999999998</v>
      </c>
    </row>
    <row r="24" spans="1:4" x14ac:dyDescent="0.2">
      <c r="A24">
        <v>3.2320000000000002</v>
      </c>
      <c r="B24">
        <v>21.052</v>
      </c>
      <c r="D24">
        <f t="shared" si="0"/>
        <v>3.2320000000000002</v>
      </c>
    </row>
    <row r="25" spans="1:4" x14ac:dyDescent="0.2">
      <c r="A25">
        <v>3.3340000000000001</v>
      </c>
      <c r="B25">
        <v>21.817</v>
      </c>
      <c r="D25">
        <f t="shared" si="0"/>
        <v>3.3340000000000001</v>
      </c>
    </row>
    <row r="26" spans="1:4" x14ac:dyDescent="0.2">
      <c r="A26">
        <v>3.4350000000000001</v>
      </c>
      <c r="B26">
        <v>22.581</v>
      </c>
      <c r="D26">
        <f t="shared" si="0"/>
        <v>3.4350000000000001</v>
      </c>
    </row>
    <row r="27" spans="1:4" x14ac:dyDescent="0.2">
      <c r="A27">
        <v>3.5369999999999999</v>
      </c>
      <c r="B27">
        <v>23.346</v>
      </c>
      <c r="D27">
        <f t="shared" si="0"/>
        <v>3.5369999999999999</v>
      </c>
    </row>
    <row r="28" spans="1:4" x14ac:dyDescent="0.2">
      <c r="A28">
        <v>3.6379999999999999</v>
      </c>
      <c r="B28">
        <v>24.11</v>
      </c>
      <c r="D28">
        <f t="shared" si="0"/>
        <v>3.6379999999999999</v>
      </c>
    </row>
    <row r="29" spans="1:4" x14ac:dyDescent="0.2">
      <c r="A29">
        <v>3.74</v>
      </c>
      <c r="B29">
        <v>24.873999999999999</v>
      </c>
      <c r="D29">
        <f t="shared" si="0"/>
        <v>3.74</v>
      </c>
    </row>
    <row r="30" spans="1:4" x14ac:dyDescent="0.2">
      <c r="A30">
        <v>3.8410000000000002</v>
      </c>
      <c r="B30">
        <v>25.638999999999999</v>
      </c>
      <c r="D30">
        <f t="shared" si="0"/>
        <v>3.8410000000000002</v>
      </c>
    </row>
    <row r="31" spans="1:4" x14ac:dyDescent="0.2">
      <c r="A31">
        <v>3.9430000000000001</v>
      </c>
      <c r="B31">
        <v>26.402999999999999</v>
      </c>
      <c r="D31">
        <f t="shared" si="0"/>
        <v>3.9430000000000001</v>
      </c>
    </row>
    <row r="32" spans="1:4" x14ac:dyDescent="0.2">
      <c r="A32">
        <v>4.0439999999999996</v>
      </c>
      <c r="B32">
        <v>27.167999999999999</v>
      </c>
      <c r="D32">
        <f t="shared" si="0"/>
        <v>4.0439999999999996</v>
      </c>
    </row>
    <row r="33" spans="1:4" x14ac:dyDescent="0.2">
      <c r="A33">
        <v>4.1459999999999999</v>
      </c>
      <c r="B33">
        <v>27.931999999999999</v>
      </c>
      <c r="D33">
        <f t="shared" si="0"/>
        <v>4.1459999999999999</v>
      </c>
    </row>
    <row r="34" spans="1:4" x14ac:dyDescent="0.2">
      <c r="A34">
        <v>4.2469999999999999</v>
      </c>
      <c r="B34">
        <v>28.696000000000002</v>
      </c>
      <c r="D34">
        <f t="shared" si="0"/>
        <v>4.2469999999999999</v>
      </c>
    </row>
    <row r="35" spans="1:4" x14ac:dyDescent="0.2">
      <c r="A35">
        <v>4.3479999999999999</v>
      </c>
      <c r="B35">
        <v>29.460999999999999</v>
      </c>
      <c r="D35">
        <f t="shared" si="0"/>
        <v>4.3479999999999999</v>
      </c>
    </row>
    <row r="36" spans="1:4" x14ac:dyDescent="0.2">
      <c r="A36">
        <v>4.45</v>
      </c>
      <c r="B36">
        <v>30.225000000000001</v>
      </c>
      <c r="D36">
        <f t="shared" si="0"/>
        <v>4.45</v>
      </c>
    </row>
    <row r="37" spans="1:4" x14ac:dyDescent="0.2">
      <c r="A37">
        <v>4.5510000000000002</v>
      </c>
      <c r="B37">
        <v>30.99</v>
      </c>
      <c r="D37">
        <f t="shared" si="0"/>
        <v>4.5510000000000002</v>
      </c>
    </row>
    <row r="38" spans="1:4" x14ac:dyDescent="0.2">
      <c r="A38">
        <v>4.6529999999999996</v>
      </c>
      <c r="B38">
        <v>31.754000000000001</v>
      </c>
      <c r="D38">
        <f t="shared" si="0"/>
        <v>4.6529999999999996</v>
      </c>
    </row>
    <row r="39" spans="1:4" x14ac:dyDescent="0.2">
      <c r="A39">
        <v>4.7539999999999996</v>
      </c>
      <c r="B39">
        <v>32.518000000000001</v>
      </c>
      <c r="D39">
        <f t="shared" si="0"/>
        <v>4.7539999999999996</v>
      </c>
    </row>
    <row r="40" spans="1:4" x14ac:dyDescent="0.2">
      <c r="A40">
        <v>4.8559999999999999</v>
      </c>
      <c r="B40">
        <v>33.283000000000001</v>
      </c>
      <c r="D40">
        <f t="shared" si="0"/>
        <v>4.8559999999999999</v>
      </c>
    </row>
    <row r="41" spans="1:4" x14ac:dyDescent="0.2">
      <c r="A41">
        <v>4.9569999999999999</v>
      </c>
      <c r="B41">
        <v>34.046999999999997</v>
      </c>
      <c r="D41">
        <f t="shared" si="0"/>
        <v>4.9569999999999999</v>
      </c>
    </row>
    <row r="42" spans="1:4" x14ac:dyDescent="0.2">
      <c r="A42">
        <v>5.0590000000000002</v>
      </c>
      <c r="B42">
        <v>34.811999999999998</v>
      </c>
      <c r="D42">
        <f t="shared" si="0"/>
        <v>5.0590000000000002</v>
      </c>
    </row>
    <row r="43" spans="1:4" x14ac:dyDescent="0.2">
      <c r="A43">
        <v>5.5659999999999998</v>
      </c>
      <c r="B43">
        <v>37.869</v>
      </c>
      <c r="D43">
        <f t="shared" si="0"/>
        <v>5.5659999999999998</v>
      </c>
    </row>
    <row r="44" spans="1:4" x14ac:dyDescent="0.2">
      <c r="A44">
        <v>5.9720000000000004</v>
      </c>
      <c r="B44">
        <v>40.161999999999999</v>
      </c>
      <c r="D44">
        <f t="shared" si="0"/>
        <v>5.9720000000000004</v>
      </c>
    </row>
    <row r="45" spans="1:4" x14ac:dyDescent="0.2">
      <c r="A45">
        <v>6.3780000000000001</v>
      </c>
      <c r="B45">
        <v>42.456000000000003</v>
      </c>
      <c r="D45">
        <f t="shared" si="0"/>
        <v>6.3780000000000001</v>
      </c>
    </row>
    <row r="46" spans="1:4" x14ac:dyDescent="0.2">
      <c r="A46">
        <v>6.7839999999999998</v>
      </c>
      <c r="B46">
        <v>44.749000000000002</v>
      </c>
      <c r="D46">
        <f t="shared" si="0"/>
        <v>6.7839999999999998</v>
      </c>
    </row>
    <row r="47" spans="1:4" x14ac:dyDescent="0.2">
      <c r="A47">
        <v>7.19</v>
      </c>
      <c r="B47">
        <v>47.042000000000002</v>
      </c>
      <c r="D47">
        <f t="shared" si="0"/>
        <v>7.19</v>
      </c>
    </row>
    <row r="48" spans="1:4" x14ac:dyDescent="0.2">
      <c r="A48">
        <v>7.5960000000000001</v>
      </c>
      <c r="B48">
        <v>49.335000000000001</v>
      </c>
      <c r="D48">
        <f t="shared" si="0"/>
        <v>7.5960000000000001</v>
      </c>
    </row>
    <row r="49" spans="1:4" x14ac:dyDescent="0.2">
      <c r="A49">
        <v>8.0009999999999994</v>
      </c>
      <c r="B49">
        <v>51.628</v>
      </c>
      <c r="D49">
        <f t="shared" si="0"/>
        <v>8.0009999999999994</v>
      </c>
    </row>
    <row r="50" spans="1:4" x14ac:dyDescent="0.2">
      <c r="A50">
        <v>8.407</v>
      </c>
      <c r="B50">
        <v>53.921999999999997</v>
      </c>
      <c r="D50">
        <f t="shared" si="0"/>
        <v>8.407</v>
      </c>
    </row>
    <row r="51" spans="1:4" x14ac:dyDescent="0.2">
      <c r="A51">
        <v>8.8130000000000006</v>
      </c>
      <c r="B51">
        <v>56.215000000000003</v>
      </c>
      <c r="D51">
        <f t="shared" si="0"/>
        <v>8.8130000000000006</v>
      </c>
    </row>
    <row r="52" spans="1:4" x14ac:dyDescent="0.2">
      <c r="A52">
        <v>9.32</v>
      </c>
      <c r="B52">
        <v>59.271999999999998</v>
      </c>
      <c r="D52">
        <f t="shared" si="0"/>
        <v>9.32</v>
      </c>
    </row>
    <row r="53" spans="1:4" x14ac:dyDescent="0.2">
      <c r="A53">
        <v>9.8279999999999994</v>
      </c>
      <c r="B53">
        <v>62.33</v>
      </c>
      <c r="D53">
        <f t="shared" si="0"/>
        <v>9.8279999999999994</v>
      </c>
    </row>
    <row r="54" spans="1:4" x14ac:dyDescent="0.2">
      <c r="A54">
        <v>10.335000000000001</v>
      </c>
      <c r="B54">
        <v>65.388000000000005</v>
      </c>
      <c r="D54">
        <f t="shared" si="0"/>
        <v>10.335000000000001</v>
      </c>
    </row>
    <row r="55" spans="1:4" x14ac:dyDescent="0.2">
      <c r="A55">
        <v>10.436999999999999</v>
      </c>
      <c r="B55">
        <v>66.152000000000001</v>
      </c>
      <c r="D55">
        <f t="shared" si="0"/>
        <v>10.436999999999999</v>
      </c>
    </row>
    <row r="56" spans="1:4" x14ac:dyDescent="0.2">
      <c r="A56">
        <v>10.538</v>
      </c>
      <c r="B56">
        <v>66.915999999999997</v>
      </c>
      <c r="D56">
        <f t="shared" si="0"/>
        <v>10.538</v>
      </c>
    </row>
    <row r="57" spans="1:4" x14ac:dyDescent="0.2">
      <c r="A57">
        <v>10.64</v>
      </c>
      <c r="B57">
        <v>67.680999999999997</v>
      </c>
      <c r="D57">
        <f t="shared" si="0"/>
        <v>10.64</v>
      </c>
    </row>
    <row r="58" spans="1:4" x14ac:dyDescent="0.2">
      <c r="A58">
        <v>10.741</v>
      </c>
      <c r="B58">
        <v>68.444999999999993</v>
      </c>
      <c r="D58">
        <f t="shared" si="0"/>
        <v>10.741</v>
      </c>
    </row>
    <row r="59" spans="1:4" x14ac:dyDescent="0.2">
      <c r="A59">
        <v>10.843</v>
      </c>
      <c r="B59">
        <v>69.209999999999994</v>
      </c>
      <c r="D59">
        <f t="shared" si="0"/>
        <v>10.843</v>
      </c>
    </row>
    <row r="60" spans="1:4" x14ac:dyDescent="0.2">
      <c r="A60">
        <v>10.944000000000001</v>
      </c>
      <c r="B60">
        <v>69.974000000000004</v>
      </c>
      <c r="D60">
        <f t="shared" si="0"/>
        <v>10.944000000000001</v>
      </c>
    </row>
    <row r="61" spans="1:4" x14ac:dyDescent="0.2">
      <c r="A61">
        <v>11.045</v>
      </c>
      <c r="B61">
        <v>70.738</v>
      </c>
      <c r="D61">
        <f t="shared" si="0"/>
        <v>11.045</v>
      </c>
    </row>
    <row r="62" spans="1:4" x14ac:dyDescent="0.2">
      <c r="A62">
        <v>11.147</v>
      </c>
      <c r="B62">
        <v>71.503</v>
      </c>
      <c r="D62">
        <f t="shared" si="0"/>
        <v>11.147</v>
      </c>
    </row>
    <row r="63" spans="1:4" x14ac:dyDescent="0.2">
      <c r="A63">
        <v>11.247999999999999</v>
      </c>
      <c r="B63">
        <v>72.266999999999996</v>
      </c>
      <c r="D63">
        <f t="shared" si="0"/>
        <v>11.247999999999999</v>
      </c>
    </row>
    <row r="64" spans="1:4" x14ac:dyDescent="0.2">
      <c r="A64">
        <v>11.35</v>
      </c>
      <c r="B64">
        <v>73.031999999999996</v>
      </c>
      <c r="D64">
        <f t="shared" si="0"/>
        <v>11.35</v>
      </c>
    </row>
    <row r="65" spans="1:4" x14ac:dyDescent="0.2">
      <c r="A65">
        <v>11.451000000000001</v>
      </c>
      <c r="B65">
        <v>73.796000000000006</v>
      </c>
      <c r="D65">
        <f t="shared" si="0"/>
        <v>11.451000000000001</v>
      </c>
    </row>
    <row r="66" spans="1:4" x14ac:dyDescent="0.2">
      <c r="A66">
        <v>11.553000000000001</v>
      </c>
      <c r="B66">
        <v>74.56</v>
      </c>
      <c r="D66">
        <f t="shared" si="0"/>
        <v>11.553000000000001</v>
      </c>
    </row>
    <row r="67" spans="1:4" x14ac:dyDescent="0.2">
      <c r="A67">
        <v>11.654</v>
      </c>
      <c r="B67">
        <v>75.325000000000003</v>
      </c>
      <c r="D67">
        <f t="shared" ref="D67:D130" si="1">A67</f>
        <v>11.654</v>
      </c>
    </row>
    <row r="68" spans="1:4" x14ac:dyDescent="0.2">
      <c r="A68">
        <v>11.756</v>
      </c>
      <c r="B68">
        <v>76.088999999999999</v>
      </c>
      <c r="D68">
        <f t="shared" si="1"/>
        <v>11.756</v>
      </c>
    </row>
    <row r="69" spans="1:4" x14ac:dyDescent="0.2">
      <c r="A69">
        <v>11.856999999999999</v>
      </c>
      <c r="B69">
        <v>76.853999999999999</v>
      </c>
      <c r="D69">
        <f t="shared" si="1"/>
        <v>11.856999999999999</v>
      </c>
    </row>
    <row r="70" spans="1:4" x14ac:dyDescent="0.2">
      <c r="A70">
        <v>11.959</v>
      </c>
      <c r="B70">
        <v>77.617999999999995</v>
      </c>
      <c r="D70">
        <f t="shared" si="1"/>
        <v>11.959</v>
      </c>
    </row>
    <row r="71" spans="1:4" x14ac:dyDescent="0.2">
      <c r="A71">
        <v>12.465999999999999</v>
      </c>
      <c r="B71">
        <v>80.676000000000002</v>
      </c>
      <c r="D71">
        <f t="shared" si="1"/>
        <v>12.465999999999999</v>
      </c>
    </row>
    <row r="72" spans="1:4" x14ac:dyDescent="0.2">
      <c r="A72">
        <v>12.872</v>
      </c>
      <c r="B72">
        <v>82.968999999999994</v>
      </c>
      <c r="D72">
        <f t="shared" si="1"/>
        <v>12.872</v>
      </c>
    </row>
    <row r="73" spans="1:4" x14ac:dyDescent="0.2">
      <c r="A73">
        <v>13.176</v>
      </c>
      <c r="B73">
        <v>84.498000000000005</v>
      </c>
      <c r="D73">
        <f t="shared" si="1"/>
        <v>13.176</v>
      </c>
    </row>
    <row r="74" spans="1:4" x14ac:dyDescent="0.2">
      <c r="A74">
        <v>13.683999999999999</v>
      </c>
      <c r="B74">
        <v>86.790999999999997</v>
      </c>
      <c r="D74">
        <f t="shared" si="1"/>
        <v>13.683999999999999</v>
      </c>
    </row>
    <row r="75" spans="1:4" x14ac:dyDescent="0.2">
      <c r="A75">
        <v>14.191000000000001</v>
      </c>
      <c r="B75">
        <v>89.084000000000003</v>
      </c>
      <c r="D75">
        <f t="shared" si="1"/>
        <v>14.191000000000001</v>
      </c>
    </row>
    <row r="76" spans="1:4" x14ac:dyDescent="0.2">
      <c r="A76">
        <v>14.698</v>
      </c>
      <c r="B76">
        <v>91.376999999999995</v>
      </c>
      <c r="D76">
        <f t="shared" si="1"/>
        <v>14.698</v>
      </c>
    </row>
    <row r="77" spans="1:4" x14ac:dyDescent="0.2">
      <c r="A77">
        <v>15.206</v>
      </c>
      <c r="B77">
        <v>93.67</v>
      </c>
      <c r="D77">
        <f t="shared" si="1"/>
        <v>15.206</v>
      </c>
    </row>
    <row r="78" spans="1:4" x14ac:dyDescent="0.2">
      <c r="A78">
        <v>15.712999999999999</v>
      </c>
      <c r="B78">
        <v>95.963999999999999</v>
      </c>
      <c r="D78">
        <f t="shared" si="1"/>
        <v>15.712999999999999</v>
      </c>
    </row>
    <row r="79" spans="1:4" x14ac:dyDescent="0.2">
      <c r="A79">
        <v>16.221</v>
      </c>
      <c r="B79">
        <v>98.257000000000005</v>
      </c>
      <c r="D79">
        <f t="shared" si="1"/>
        <v>16.221</v>
      </c>
    </row>
    <row r="80" spans="1:4" x14ac:dyDescent="0.2">
      <c r="A80">
        <v>16.728000000000002</v>
      </c>
      <c r="B80">
        <v>100.55</v>
      </c>
      <c r="D80">
        <f t="shared" si="1"/>
        <v>16.728000000000002</v>
      </c>
    </row>
    <row r="81" spans="1:4" x14ac:dyDescent="0.2">
      <c r="A81">
        <v>17.234999999999999</v>
      </c>
      <c r="B81">
        <v>102.84</v>
      </c>
      <c r="D81">
        <f t="shared" si="1"/>
        <v>17.234999999999999</v>
      </c>
    </row>
    <row r="82" spans="1:4" x14ac:dyDescent="0.2">
      <c r="A82">
        <v>17.742999999999999</v>
      </c>
      <c r="B82">
        <v>105.14</v>
      </c>
      <c r="D82">
        <f t="shared" si="1"/>
        <v>17.742999999999999</v>
      </c>
    </row>
    <row r="83" spans="1:4" x14ac:dyDescent="0.2">
      <c r="A83">
        <v>17.945</v>
      </c>
      <c r="B83">
        <v>105.9</v>
      </c>
      <c r="D83">
        <f t="shared" si="1"/>
        <v>17.945</v>
      </c>
    </row>
    <row r="84" spans="1:4" x14ac:dyDescent="0.2">
      <c r="A84">
        <v>18.148</v>
      </c>
      <c r="B84">
        <v>106.67</v>
      </c>
      <c r="D84">
        <f t="shared" si="1"/>
        <v>18.148</v>
      </c>
    </row>
    <row r="85" spans="1:4" x14ac:dyDescent="0.2">
      <c r="A85">
        <v>18.350999999999999</v>
      </c>
      <c r="B85">
        <v>107.43</v>
      </c>
      <c r="D85">
        <f t="shared" si="1"/>
        <v>18.350999999999999</v>
      </c>
    </row>
    <row r="86" spans="1:4" x14ac:dyDescent="0.2">
      <c r="A86">
        <v>18.553999999999998</v>
      </c>
      <c r="B86">
        <v>108.19</v>
      </c>
      <c r="D86">
        <f t="shared" si="1"/>
        <v>18.553999999999998</v>
      </c>
    </row>
    <row r="87" spans="1:4" x14ac:dyDescent="0.2">
      <c r="A87">
        <v>18.757000000000001</v>
      </c>
      <c r="B87">
        <v>108.96</v>
      </c>
      <c r="D87">
        <f t="shared" si="1"/>
        <v>18.757000000000001</v>
      </c>
    </row>
    <row r="88" spans="1:4" x14ac:dyDescent="0.2">
      <c r="A88">
        <v>18.96</v>
      </c>
      <c r="B88">
        <v>109.72</v>
      </c>
      <c r="D88">
        <f t="shared" si="1"/>
        <v>18.96</v>
      </c>
    </row>
    <row r="89" spans="1:4" x14ac:dyDescent="0.2">
      <c r="A89">
        <v>19.163</v>
      </c>
      <c r="B89">
        <v>110.49</v>
      </c>
      <c r="D89">
        <f t="shared" si="1"/>
        <v>19.163</v>
      </c>
    </row>
    <row r="90" spans="1:4" x14ac:dyDescent="0.2">
      <c r="A90">
        <v>19.366</v>
      </c>
      <c r="B90">
        <v>111.25</v>
      </c>
      <c r="D90">
        <f t="shared" si="1"/>
        <v>19.366</v>
      </c>
    </row>
    <row r="91" spans="1:4" x14ac:dyDescent="0.2">
      <c r="A91">
        <v>19.8</v>
      </c>
      <c r="B91">
        <v>115</v>
      </c>
      <c r="D91">
        <f t="shared" si="1"/>
        <v>19.8</v>
      </c>
    </row>
    <row r="92" spans="1:4" x14ac:dyDescent="0.2">
      <c r="A92">
        <v>21</v>
      </c>
      <c r="B92">
        <v>123</v>
      </c>
      <c r="D92">
        <f t="shared" si="1"/>
        <v>21</v>
      </c>
    </row>
    <row r="93" spans="1:4" x14ac:dyDescent="0.2">
      <c r="A93">
        <v>23.425000000000001</v>
      </c>
      <c r="B93">
        <v>130.36000000000001</v>
      </c>
      <c r="D93">
        <f t="shared" si="1"/>
        <v>23.425000000000001</v>
      </c>
    </row>
    <row r="94" spans="1:4" x14ac:dyDescent="0.2">
      <c r="A94">
        <v>23.526</v>
      </c>
      <c r="B94">
        <v>131.13</v>
      </c>
      <c r="D94">
        <f t="shared" si="1"/>
        <v>23.526</v>
      </c>
    </row>
    <row r="95" spans="1:4" x14ac:dyDescent="0.2">
      <c r="A95">
        <v>23.628</v>
      </c>
      <c r="B95">
        <v>131.88999999999999</v>
      </c>
      <c r="D95">
        <f t="shared" si="1"/>
        <v>23.628</v>
      </c>
    </row>
    <row r="96" spans="1:4" x14ac:dyDescent="0.2">
      <c r="A96">
        <v>23.728999999999999</v>
      </c>
      <c r="B96">
        <v>132.65</v>
      </c>
      <c r="D96">
        <f t="shared" si="1"/>
        <v>23.728999999999999</v>
      </c>
    </row>
    <row r="97" spans="1:4" x14ac:dyDescent="0.2">
      <c r="A97">
        <v>23.831</v>
      </c>
      <c r="B97">
        <v>133.41999999999999</v>
      </c>
      <c r="D97">
        <f t="shared" si="1"/>
        <v>23.831</v>
      </c>
    </row>
    <row r="98" spans="1:4" x14ac:dyDescent="0.2">
      <c r="A98">
        <v>23.931999999999999</v>
      </c>
      <c r="B98">
        <v>134.18</v>
      </c>
      <c r="D98">
        <f t="shared" si="1"/>
        <v>23.931999999999999</v>
      </c>
    </row>
    <row r="99" spans="1:4" x14ac:dyDescent="0.2">
      <c r="A99">
        <v>24.033999999999999</v>
      </c>
      <c r="B99">
        <v>134.94999999999999</v>
      </c>
      <c r="D99">
        <f t="shared" si="1"/>
        <v>24.033999999999999</v>
      </c>
    </row>
    <row r="100" spans="1:4" x14ac:dyDescent="0.2">
      <c r="A100">
        <v>24.135000000000002</v>
      </c>
      <c r="B100">
        <v>135.71</v>
      </c>
      <c r="D100">
        <f t="shared" si="1"/>
        <v>24.135000000000002</v>
      </c>
    </row>
    <row r="101" spans="1:4" x14ac:dyDescent="0.2">
      <c r="A101">
        <v>24.236999999999998</v>
      </c>
      <c r="B101">
        <v>136.47999999999999</v>
      </c>
      <c r="D101">
        <f t="shared" si="1"/>
        <v>24.236999999999998</v>
      </c>
    </row>
    <row r="102" spans="1:4" x14ac:dyDescent="0.2">
      <c r="A102">
        <v>24.338000000000001</v>
      </c>
      <c r="B102">
        <v>137.24</v>
      </c>
      <c r="D102">
        <f t="shared" si="1"/>
        <v>24.338000000000001</v>
      </c>
    </row>
    <row r="103" spans="1:4" x14ac:dyDescent="0.2">
      <c r="A103">
        <v>24.744</v>
      </c>
      <c r="B103">
        <v>141.06</v>
      </c>
      <c r="D103">
        <f t="shared" si="1"/>
        <v>24.744</v>
      </c>
    </row>
    <row r="104" spans="1:4" x14ac:dyDescent="0.2">
      <c r="A104">
        <v>25.15</v>
      </c>
      <c r="B104">
        <v>144.88</v>
      </c>
      <c r="D104">
        <f t="shared" si="1"/>
        <v>25.15</v>
      </c>
    </row>
    <row r="105" spans="1:4" x14ac:dyDescent="0.2">
      <c r="A105">
        <v>25.556000000000001</v>
      </c>
      <c r="B105">
        <v>148.71</v>
      </c>
      <c r="D105">
        <f t="shared" si="1"/>
        <v>25.556000000000001</v>
      </c>
    </row>
    <row r="106" spans="1:4" x14ac:dyDescent="0.2">
      <c r="A106">
        <v>25.962</v>
      </c>
      <c r="B106">
        <v>152.53</v>
      </c>
      <c r="D106">
        <f t="shared" si="1"/>
        <v>25.962</v>
      </c>
    </row>
    <row r="107" spans="1:4" x14ac:dyDescent="0.2">
      <c r="A107">
        <v>26.367999999999999</v>
      </c>
      <c r="B107">
        <v>156.35</v>
      </c>
      <c r="D107">
        <f t="shared" si="1"/>
        <v>26.367999999999999</v>
      </c>
    </row>
    <row r="108" spans="1:4" x14ac:dyDescent="0.2">
      <c r="A108">
        <v>26.469000000000001</v>
      </c>
      <c r="B108">
        <v>157.12</v>
      </c>
      <c r="D108">
        <f t="shared" si="1"/>
        <v>26.469000000000001</v>
      </c>
    </row>
    <row r="109" spans="1:4" x14ac:dyDescent="0.2">
      <c r="A109">
        <v>26.875</v>
      </c>
      <c r="B109">
        <v>159.41</v>
      </c>
      <c r="D109">
        <f t="shared" si="1"/>
        <v>26.875</v>
      </c>
    </row>
    <row r="110" spans="1:4" x14ac:dyDescent="0.2">
      <c r="A110">
        <v>27.178999999999998</v>
      </c>
      <c r="B110">
        <v>160.94</v>
      </c>
      <c r="D110">
        <f t="shared" si="1"/>
        <v>27.178999999999998</v>
      </c>
    </row>
    <row r="111" spans="1:4" x14ac:dyDescent="0.2">
      <c r="A111">
        <v>27.484000000000002</v>
      </c>
      <c r="B111">
        <v>162.47</v>
      </c>
      <c r="D111">
        <f t="shared" si="1"/>
        <v>27.484000000000002</v>
      </c>
    </row>
    <row r="112" spans="1:4" x14ac:dyDescent="0.2">
      <c r="A112">
        <v>27.788</v>
      </c>
      <c r="B112">
        <v>163.99</v>
      </c>
      <c r="D112">
        <f t="shared" si="1"/>
        <v>27.788</v>
      </c>
    </row>
    <row r="113" spans="1:4" x14ac:dyDescent="0.2">
      <c r="A113">
        <v>27.89</v>
      </c>
      <c r="B113">
        <v>164.76</v>
      </c>
      <c r="D113">
        <f t="shared" si="1"/>
        <v>27.89</v>
      </c>
    </row>
    <row r="114" spans="1:4" x14ac:dyDescent="0.2">
      <c r="A114">
        <v>28.193999999999999</v>
      </c>
      <c r="B114">
        <v>167.82</v>
      </c>
      <c r="D114">
        <f t="shared" si="1"/>
        <v>28.193999999999999</v>
      </c>
    </row>
    <row r="115" spans="1:4" x14ac:dyDescent="0.2">
      <c r="A115">
        <v>28.396999999999998</v>
      </c>
      <c r="B115">
        <v>170.11</v>
      </c>
      <c r="D115">
        <f t="shared" si="1"/>
        <v>28.396999999999998</v>
      </c>
    </row>
    <row r="116" spans="1:4" x14ac:dyDescent="0.2">
      <c r="A116">
        <v>28.6</v>
      </c>
      <c r="B116">
        <v>172.4</v>
      </c>
      <c r="D116">
        <f t="shared" si="1"/>
        <v>28.6</v>
      </c>
    </row>
    <row r="117" spans="1:4" x14ac:dyDescent="0.2">
      <c r="A117">
        <v>28.803000000000001</v>
      </c>
      <c r="B117">
        <v>174.7</v>
      </c>
      <c r="D117">
        <f t="shared" si="1"/>
        <v>28.803000000000001</v>
      </c>
    </row>
    <row r="118" spans="1:4" x14ac:dyDescent="0.2">
      <c r="A118">
        <v>29.006</v>
      </c>
      <c r="B118">
        <v>176.99</v>
      </c>
      <c r="D118">
        <f t="shared" si="1"/>
        <v>29.006</v>
      </c>
    </row>
    <row r="119" spans="1:4" x14ac:dyDescent="0.2">
      <c r="A119">
        <v>29.209</v>
      </c>
      <c r="B119">
        <v>179.28</v>
      </c>
      <c r="D119">
        <f t="shared" si="1"/>
        <v>29.209</v>
      </c>
    </row>
    <row r="120" spans="1:4" x14ac:dyDescent="0.2">
      <c r="A120">
        <v>29.411999999999999</v>
      </c>
      <c r="B120">
        <v>181.58</v>
      </c>
      <c r="D120">
        <f t="shared" si="1"/>
        <v>29.411999999999999</v>
      </c>
    </row>
    <row r="121" spans="1:4" x14ac:dyDescent="0.2">
      <c r="A121">
        <v>29.614999999999998</v>
      </c>
      <c r="B121">
        <v>183.87</v>
      </c>
      <c r="D121">
        <f t="shared" si="1"/>
        <v>29.614999999999998</v>
      </c>
    </row>
    <row r="122" spans="1:4" x14ac:dyDescent="0.2">
      <c r="A122">
        <v>29.919</v>
      </c>
      <c r="B122">
        <v>186.93</v>
      </c>
      <c r="D122">
        <f t="shared" si="1"/>
        <v>29.919</v>
      </c>
    </row>
    <row r="123" spans="1:4" x14ac:dyDescent="0.2">
      <c r="A123">
        <v>30.324999999999999</v>
      </c>
      <c r="B123">
        <v>190.75</v>
      </c>
      <c r="D123">
        <f t="shared" si="1"/>
        <v>30.324999999999999</v>
      </c>
    </row>
    <row r="124" spans="1:4" x14ac:dyDescent="0.2">
      <c r="A124">
        <v>30.731000000000002</v>
      </c>
      <c r="B124">
        <v>194.57</v>
      </c>
      <c r="D124">
        <f t="shared" si="1"/>
        <v>30.731000000000002</v>
      </c>
    </row>
    <row r="125" spans="1:4" x14ac:dyDescent="0.2">
      <c r="A125">
        <v>31.137</v>
      </c>
      <c r="B125">
        <v>198.39</v>
      </c>
      <c r="D125">
        <f t="shared" si="1"/>
        <v>31.137</v>
      </c>
    </row>
    <row r="126" spans="1:4" x14ac:dyDescent="0.2">
      <c r="A126">
        <v>31.238</v>
      </c>
      <c r="B126">
        <v>199.16</v>
      </c>
      <c r="D126">
        <f t="shared" si="1"/>
        <v>31.238</v>
      </c>
    </row>
    <row r="127" spans="1:4" x14ac:dyDescent="0.2">
      <c r="A127">
        <v>31.34</v>
      </c>
      <c r="B127">
        <v>199.92</v>
      </c>
      <c r="D127">
        <f t="shared" si="1"/>
        <v>31.34</v>
      </c>
    </row>
    <row r="128" spans="1:4" x14ac:dyDescent="0.2">
      <c r="A128">
        <v>31.847000000000001</v>
      </c>
      <c r="B128">
        <v>202.98</v>
      </c>
      <c r="D128">
        <f t="shared" si="1"/>
        <v>31.847000000000001</v>
      </c>
    </row>
    <row r="129" spans="1:4" x14ac:dyDescent="0.2">
      <c r="A129">
        <v>32.353999999999999</v>
      </c>
      <c r="B129">
        <v>206.04</v>
      </c>
      <c r="D129">
        <f t="shared" si="1"/>
        <v>32.353999999999999</v>
      </c>
    </row>
    <row r="130" spans="1:4" x14ac:dyDescent="0.2">
      <c r="A130">
        <v>32.862000000000002</v>
      </c>
      <c r="B130">
        <v>209.1</v>
      </c>
      <c r="D130">
        <f t="shared" si="1"/>
        <v>32.862000000000002</v>
      </c>
    </row>
    <row r="131" spans="1:4" x14ac:dyDescent="0.2">
      <c r="A131">
        <v>32.963000000000001</v>
      </c>
      <c r="B131">
        <v>209.86</v>
      </c>
      <c r="D131">
        <f t="shared" ref="D131:D186" si="2">A131</f>
        <v>32.963000000000001</v>
      </c>
    </row>
    <row r="132" spans="1:4" x14ac:dyDescent="0.2">
      <c r="A132">
        <v>33.064</v>
      </c>
      <c r="B132">
        <v>210.62</v>
      </c>
      <c r="D132">
        <f t="shared" si="2"/>
        <v>33.064</v>
      </c>
    </row>
    <row r="133" spans="1:4" x14ac:dyDescent="0.2">
      <c r="A133">
        <v>33.165999999999997</v>
      </c>
      <c r="B133">
        <v>211.39</v>
      </c>
      <c r="D133">
        <f t="shared" si="2"/>
        <v>33.165999999999997</v>
      </c>
    </row>
    <row r="134" spans="1:4" x14ac:dyDescent="0.2">
      <c r="A134">
        <v>33.268000000000001</v>
      </c>
      <c r="B134">
        <v>212.15</v>
      </c>
      <c r="D134">
        <f t="shared" si="2"/>
        <v>33.268000000000001</v>
      </c>
    </row>
    <row r="135" spans="1:4" x14ac:dyDescent="0.2">
      <c r="A135">
        <v>33.369</v>
      </c>
      <c r="B135">
        <v>212.92</v>
      </c>
      <c r="D135">
        <f t="shared" si="2"/>
        <v>33.369</v>
      </c>
    </row>
    <row r="136" spans="1:4" x14ac:dyDescent="0.2">
      <c r="A136">
        <v>33.47</v>
      </c>
      <c r="B136">
        <v>213.68</v>
      </c>
      <c r="D136">
        <f t="shared" si="2"/>
        <v>33.47</v>
      </c>
    </row>
    <row r="137" spans="1:4" x14ac:dyDescent="0.2">
      <c r="A137">
        <v>33.572000000000003</v>
      </c>
      <c r="B137">
        <v>214.45</v>
      </c>
      <c r="D137">
        <f t="shared" si="2"/>
        <v>33.572000000000003</v>
      </c>
    </row>
    <row r="138" spans="1:4" x14ac:dyDescent="0.2">
      <c r="A138">
        <v>33.673000000000002</v>
      </c>
      <c r="B138">
        <v>215.21</v>
      </c>
      <c r="D138">
        <f t="shared" si="2"/>
        <v>33.673000000000002</v>
      </c>
    </row>
    <row r="139" spans="1:4" x14ac:dyDescent="0.2">
      <c r="A139">
        <v>33.774999999999999</v>
      </c>
      <c r="B139">
        <v>215.97</v>
      </c>
      <c r="D139">
        <f t="shared" si="2"/>
        <v>33.774999999999999</v>
      </c>
    </row>
    <row r="140" spans="1:4" x14ac:dyDescent="0.2">
      <c r="A140">
        <v>33.875999999999998</v>
      </c>
      <c r="B140">
        <v>216.74</v>
      </c>
      <c r="D140">
        <f t="shared" si="2"/>
        <v>33.875999999999998</v>
      </c>
    </row>
    <row r="141" spans="1:4" x14ac:dyDescent="0.2">
      <c r="A141">
        <v>33.978000000000002</v>
      </c>
      <c r="B141">
        <v>217.5</v>
      </c>
      <c r="D141">
        <f t="shared" si="2"/>
        <v>33.978000000000002</v>
      </c>
    </row>
    <row r="142" spans="1:4" x14ac:dyDescent="0.2">
      <c r="A142">
        <v>34.079000000000001</v>
      </c>
      <c r="B142">
        <v>218.27</v>
      </c>
      <c r="D142">
        <f t="shared" si="2"/>
        <v>34.079000000000001</v>
      </c>
    </row>
    <row r="143" spans="1:4" x14ac:dyDescent="0.2">
      <c r="A143">
        <v>34.180999999999997</v>
      </c>
      <c r="B143">
        <v>219.03</v>
      </c>
      <c r="D143">
        <f t="shared" si="2"/>
        <v>34.180999999999997</v>
      </c>
    </row>
    <row r="144" spans="1:4" x14ac:dyDescent="0.2">
      <c r="A144">
        <v>34.281999999999996</v>
      </c>
      <c r="B144">
        <v>219.8</v>
      </c>
      <c r="D144">
        <f t="shared" si="2"/>
        <v>34.281999999999996</v>
      </c>
    </row>
    <row r="145" spans="1:4" x14ac:dyDescent="0.2">
      <c r="A145">
        <v>34.384</v>
      </c>
      <c r="B145">
        <v>220.56</v>
      </c>
      <c r="D145">
        <f t="shared" si="2"/>
        <v>34.384</v>
      </c>
    </row>
    <row r="146" spans="1:4" x14ac:dyDescent="0.2">
      <c r="A146">
        <v>34.484999999999999</v>
      </c>
      <c r="B146">
        <v>221.32</v>
      </c>
      <c r="D146">
        <f t="shared" si="2"/>
        <v>34.484999999999999</v>
      </c>
    </row>
    <row r="147" spans="1:4" x14ac:dyDescent="0.2">
      <c r="A147">
        <v>34.587000000000003</v>
      </c>
      <c r="B147">
        <v>222.09</v>
      </c>
      <c r="D147">
        <f t="shared" si="2"/>
        <v>34.587000000000003</v>
      </c>
    </row>
    <row r="148" spans="1:4" x14ac:dyDescent="0.2">
      <c r="A148">
        <v>34.688000000000002</v>
      </c>
      <c r="B148">
        <v>222.85</v>
      </c>
      <c r="D148">
        <f t="shared" si="2"/>
        <v>34.688000000000002</v>
      </c>
    </row>
    <row r="149" spans="1:4" x14ac:dyDescent="0.2">
      <c r="A149">
        <v>34.79</v>
      </c>
      <c r="B149">
        <v>223.62</v>
      </c>
      <c r="D149">
        <f t="shared" si="2"/>
        <v>34.79</v>
      </c>
    </row>
    <row r="150" spans="1:4" x14ac:dyDescent="0.2">
      <c r="A150">
        <v>35.296999999999997</v>
      </c>
      <c r="B150">
        <v>226.68</v>
      </c>
      <c r="D150">
        <f t="shared" si="2"/>
        <v>35.296999999999997</v>
      </c>
    </row>
    <row r="151" spans="1:4" x14ac:dyDescent="0.2">
      <c r="A151">
        <v>35.804000000000002</v>
      </c>
      <c r="B151">
        <v>229.73</v>
      </c>
      <c r="D151">
        <f t="shared" si="2"/>
        <v>35.804000000000002</v>
      </c>
    </row>
    <row r="152" spans="1:4" x14ac:dyDescent="0.2">
      <c r="A152">
        <v>35.905999999999999</v>
      </c>
      <c r="B152">
        <v>230.5</v>
      </c>
      <c r="D152">
        <f t="shared" si="2"/>
        <v>35.905999999999999</v>
      </c>
    </row>
    <row r="153" spans="1:4" x14ac:dyDescent="0.2">
      <c r="A153">
        <v>36.006999999999998</v>
      </c>
      <c r="B153">
        <v>231.26</v>
      </c>
      <c r="D153">
        <f t="shared" si="2"/>
        <v>36.006999999999998</v>
      </c>
    </row>
    <row r="154" spans="1:4" x14ac:dyDescent="0.2">
      <c r="A154">
        <v>36.109000000000002</v>
      </c>
      <c r="B154">
        <v>232.03</v>
      </c>
      <c r="D154">
        <f t="shared" si="2"/>
        <v>36.109000000000002</v>
      </c>
    </row>
    <row r="155" spans="1:4" x14ac:dyDescent="0.2">
      <c r="A155">
        <v>36.21</v>
      </c>
      <c r="B155">
        <v>232.79</v>
      </c>
      <c r="D155">
        <f t="shared" si="2"/>
        <v>36.21</v>
      </c>
    </row>
    <row r="156" spans="1:4" x14ac:dyDescent="0.2">
      <c r="A156">
        <v>36.311999999999998</v>
      </c>
      <c r="B156">
        <v>233.56</v>
      </c>
      <c r="D156">
        <f t="shared" si="2"/>
        <v>36.311999999999998</v>
      </c>
    </row>
    <row r="157" spans="1:4" x14ac:dyDescent="0.2">
      <c r="A157">
        <v>36.412999999999997</v>
      </c>
      <c r="B157">
        <v>234.32</v>
      </c>
      <c r="D157">
        <f t="shared" si="2"/>
        <v>36.412999999999997</v>
      </c>
    </row>
    <row r="158" spans="1:4" x14ac:dyDescent="0.2">
      <c r="A158">
        <v>36.514000000000003</v>
      </c>
      <c r="B158">
        <v>235.08</v>
      </c>
      <c r="D158">
        <f t="shared" si="2"/>
        <v>36.514000000000003</v>
      </c>
    </row>
    <row r="159" spans="1:4" x14ac:dyDescent="0.2">
      <c r="A159">
        <v>36.616</v>
      </c>
      <c r="B159">
        <v>235.85</v>
      </c>
      <c r="D159">
        <f t="shared" si="2"/>
        <v>36.616</v>
      </c>
    </row>
    <row r="160" spans="1:4" x14ac:dyDescent="0.2">
      <c r="A160">
        <v>36.716999999999999</v>
      </c>
      <c r="B160">
        <v>236.61</v>
      </c>
      <c r="D160">
        <f t="shared" si="2"/>
        <v>36.716999999999999</v>
      </c>
    </row>
    <row r="161" spans="1:4" x14ac:dyDescent="0.2">
      <c r="A161">
        <v>36.819000000000003</v>
      </c>
      <c r="B161">
        <v>237.38</v>
      </c>
      <c r="D161">
        <f t="shared" si="2"/>
        <v>36.819000000000003</v>
      </c>
    </row>
    <row r="162" spans="1:4" x14ac:dyDescent="0.2">
      <c r="A162">
        <v>36.92</v>
      </c>
      <c r="B162">
        <v>238.14</v>
      </c>
      <c r="D162">
        <f t="shared" si="2"/>
        <v>36.92</v>
      </c>
    </row>
    <row r="163" spans="1:4" x14ac:dyDescent="0.2">
      <c r="A163">
        <v>37.021999999999998</v>
      </c>
      <c r="B163">
        <v>238.91</v>
      </c>
      <c r="D163">
        <f t="shared" si="2"/>
        <v>37.021999999999998</v>
      </c>
    </row>
    <row r="164" spans="1:4" x14ac:dyDescent="0.2">
      <c r="A164">
        <v>37.122999999999998</v>
      </c>
      <c r="B164">
        <v>239.67</v>
      </c>
      <c r="D164">
        <f t="shared" si="2"/>
        <v>37.122999999999998</v>
      </c>
    </row>
    <row r="165" spans="1:4" x14ac:dyDescent="0.2">
      <c r="A165">
        <v>37.225000000000001</v>
      </c>
      <c r="B165">
        <v>240.43</v>
      </c>
      <c r="D165">
        <f t="shared" si="2"/>
        <v>37.225000000000001</v>
      </c>
    </row>
    <row r="166" spans="1:4" x14ac:dyDescent="0.2">
      <c r="A166">
        <v>37.326000000000001</v>
      </c>
      <c r="B166">
        <v>241.2</v>
      </c>
      <c r="D166">
        <f t="shared" si="2"/>
        <v>37.326000000000001</v>
      </c>
    </row>
    <row r="167" spans="1:4" x14ac:dyDescent="0.2">
      <c r="A167">
        <v>37.427999999999997</v>
      </c>
      <c r="B167">
        <v>241.96</v>
      </c>
      <c r="D167">
        <f t="shared" si="2"/>
        <v>37.427999999999997</v>
      </c>
    </row>
    <row r="168" spans="1:4" x14ac:dyDescent="0.2">
      <c r="A168">
        <v>37.529000000000003</v>
      </c>
      <c r="B168">
        <v>242.73</v>
      </c>
      <c r="D168">
        <f t="shared" si="2"/>
        <v>37.529000000000003</v>
      </c>
    </row>
    <row r="169" spans="1:4" x14ac:dyDescent="0.2">
      <c r="A169">
        <v>37.935000000000002</v>
      </c>
      <c r="B169">
        <v>246.55</v>
      </c>
      <c r="D169">
        <f t="shared" si="2"/>
        <v>37.935000000000002</v>
      </c>
    </row>
    <row r="170" spans="1:4" x14ac:dyDescent="0.2">
      <c r="A170">
        <v>38.036999999999999</v>
      </c>
      <c r="B170">
        <v>247.32</v>
      </c>
      <c r="D170">
        <f t="shared" si="2"/>
        <v>38.036999999999999</v>
      </c>
    </row>
    <row r="171" spans="1:4" x14ac:dyDescent="0.2">
      <c r="A171">
        <v>38.543999999999997</v>
      </c>
      <c r="B171">
        <v>250.37</v>
      </c>
      <c r="D171">
        <f t="shared" si="2"/>
        <v>38.543999999999997</v>
      </c>
    </row>
    <row r="172" spans="1:4" x14ac:dyDescent="0.2">
      <c r="A172">
        <v>38.950000000000003</v>
      </c>
      <c r="B172">
        <v>252.67</v>
      </c>
      <c r="D172">
        <f t="shared" si="2"/>
        <v>38.950000000000003</v>
      </c>
    </row>
    <row r="173" spans="1:4" x14ac:dyDescent="0.2">
      <c r="A173">
        <v>39.253999999999998</v>
      </c>
      <c r="B173">
        <v>254.19</v>
      </c>
      <c r="D173">
        <f t="shared" si="2"/>
        <v>39.253999999999998</v>
      </c>
    </row>
    <row r="174" spans="1:4" x14ac:dyDescent="0.2">
      <c r="A174">
        <v>39.457000000000001</v>
      </c>
      <c r="B174">
        <v>254.96</v>
      </c>
      <c r="D174">
        <f t="shared" si="2"/>
        <v>39.457000000000001</v>
      </c>
    </row>
    <row r="175" spans="1:4" x14ac:dyDescent="0.2">
      <c r="A175">
        <v>39.965000000000003</v>
      </c>
      <c r="B175">
        <v>256.49</v>
      </c>
      <c r="D175">
        <f t="shared" si="2"/>
        <v>39.965000000000003</v>
      </c>
    </row>
    <row r="176" spans="1:4" x14ac:dyDescent="0.2">
      <c r="A176">
        <v>40.472000000000001</v>
      </c>
      <c r="B176">
        <v>258.02</v>
      </c>
      <c r="D176">
        <f t="shared" si="2"/>
        <v>40.472000000000001</v>
      </c>
    </row>
    <row r="177" spans="1:4" x14ac:dyDescent="0.2">
      <c r="A177">
        <v>40.674999999999997</v>
      </c>
      <c r="B177">
        <v>258.77999999999997</v>
      </c>
      <c r="D177">
        <f t="shared" si="2"/>
        <v>40.674999999999997</v>
      </c>
    </row>
    <row r="178" spans="1:4" x14ac:dyDescent="0.2">
      <c r="A178">
        <v>40.878</v>
      </c>
      <c r="B178">
        <v>259.55</v>
      </c>
      <c r="D178">
        <f t="shared" si="2"/>
        <v>40.878</v>
      </c>
    </row>
    <row r="179" spans="1:4" x14ac:dyDescent="0.2">
      <c r="A179">
        <v>41.081000000000003</v>
      </c>
      <c r="B179">
        <v>260.31</v>
      </c>
      <c r="D179">
        <f t="shared" si="2"/>
        <v>41.081000000000003</v>
      </c>
    </row>
    <row r="180" spans="1:4" x14ac:dyDescent="0.2">
      <c r="A180">
        <v>41.283999999999999</v>
      </c>
      <c r="B180">
        <v>261.07</v>
      </c>
      <c r="D180">
        <f t="shared" si="2"/>
        <v>41.283999999999999</v>
      </c>
    </row>
    <row r="181" spans="1:4" x14ac:dyDescent="0.2">
      <c r="A181">
        <v>41.485999999999997</v>
      </c>
      <c r="B181">
        <v>261.83999999999997</v>
      </c>
      <c r="D181">
        <f t="shared" si="2"/>
        <v>41.485999999999997</v>
      </c>
    </row>
    <row r="182" spans="1:4" x14ac:dyDescent="0.2">
      <c r="A182">
        <v>41.994</v>
      </c>
      <c r="B182">
        <v>264.13</v>
      </c>
      <c r="D182">
        <f t="shared" si="2"/>
        <v>41.994</v>
      </c>
    </row>
    <row r="183" spans="1:4" x14ac:dyDescent="0.2">
      <c r="A183">
        <v>42.500999999999998</v>
      </c>
      <c r="B183">
        <v>266.42</v>
      </c>
      <c r="D183">
        <f t="shared" si="2"/>
        <v>42.500999999999998</v>
      </c>
    </row>
    <row r="184" spans="1:4" x14ac:dyDescent="0.2">
      <c r="A184">
        <v>42.805999999999997</v>
      </c>
      <c r="B184">
        <v>267.95</v>
      </c>
      <c r="D184">
        <f t="shared" si="2"/>
        <v>42.805999999999997</v>
      </c>
    </row>
    <row r="185" spans="1:4" x14ac:dyDescent="0.2">
      <c r="A185">
        <v>43.210999999999999</v>
      </c>
      <c r="B185">
        <v>270.25</v>
      </c>
      <c r="D185">
        <f t="shared" si="2"/>
        <v>43.210999999999999</v>
      </c>
    </row>
    <row r="186" spans="1:4" x14ac:dyDescent="0.2">
      <c r="A186">
        <v>43.719000000000001</v>
      </c>
      <c r="B186">
        <v>273.3</v>
      </c>
      <c r="D186">
        <f t="shared" si="2"/>
        <v>43.719000000000001</v>
      </c>
    </row>
    <row r="187" spans="1:4" x14ac:dyDescent="0.2">
      <c r="A187">
        <v>43.82</v>
      </c>
      <c r="B187">
        <v>274.07</v>
      </c>
      <c r="D187">
        <f>A187+4</f>
        <v>47.82</v>
      </c>
    </row>
    <row r="188" spans="1:4" x14ac:dyDescent="0.2">
      <c r="A188">
        <v>44.225999999999999</v>
      </c>
      <c r="B188">
        <v>277.89</v>
      </c>
      <c r="D188">
        <f t="shared" ref="D188:D251" si="3">A188+4</f>
        <v>48.225999999999999</v>
      </c>
    </row>
    <row r="189" spans="1:4" x14ac:dyDescent="0.2">
      <c r="A189">
        <v>44.631999999999998</v>
      </c>
      <c r="B189">
        <v>281.70999999999998</v>
      </c>
      <c r="D189">
        <f t="shared" si="3"/>
        <v>48.631999999999998</v>
      </c>
    </row>
    <row r="190" spans="1:4" x14ac:dyDescent="0.2">
      <c r="A190">
        <v>44.734000000000002</v>
      </c>
      <c r="B190">
        <v>282.48</v>
      </c>
      <c r="D190">
        <f t="shared" si="3"/>
        <v>48.734000000000002</v>
      </c>
    </row>
    <row r="191" spans="1:4" x14ac:dyDescent="0.2">
      <c r="A191">
        <v>44.835000000000001</v>
      </c>
      <c r="B191">
        <v>283.24</v>
      </c>
      <c r="D191">
        <f t="shared" si="3"/>
        <v>48.835000000000001</v>
      </c>
    </row>
    <row r="192" spans="1:4" x14ac:dyDescent="0.2">
      <c r="A192">
        <v>44.936999999999998</v>
      </c>
      <c r="B192">
        <v>284.01</v>
      </c>
      <c r="D192">
        <f t="shared" si="3"/>
        <v>48.936999999999998</v>
      </c>
    </row>
    <row r="193" spans="1:4" x14ac:dyDescent="0.2">
      <c r="A193">
        <v>45.037999999999997</v>
      </c>
      <c r="B193">
        <v>284.77</v>
      </c>
      <c r="D193">
        <f t="shared" si="3"/>
        <v>49.037999999999997</v>
      </c>
    </row>
    <row r="194" spans="1:4" x14ac:dyDescent="0.2">
      <c r="A194">
        <v>45.139000000000003</v>
      </c>
      <c r="B194">
        <v>285.54000000000002</v>
      </c>
      <c r="D194">
        <f t="shared" si="3"/>
        <v>49.139000000000003</v>
      </c>
    </row>
    <row r="195" spans="1:4" x14ac:dyDescent="0.2">
      <c r="A195">
        <v>45.241</v>
      </c>
      <c r="B195">
        <v>286.3</v>
      </c>
      <c r="D195">
        <f t="shared" si="3"/>
        <v>49.241</v>
      </c>
    </row>
    <row r="196" spans="1:4" x14ac:dyDescent="0.2">
      <c r="A196">
        <v>45.341999999999999</v>
      </c>
      <c r="B196">
        <v>287.06</v>
      </c>
      <c r="D196">
        <f t="shared" si="3"/>
        <v>49.341999999999999</v>
      </c>
    </row>
    <row r="197" spans="1:4" x14ac:dyDescent="0.2">
      <c r="A197">
        <v>45.444000000000003</v>
      </c>
      <c r="B197">
        <v>287.83</v>
      </c>
      <c r="D197">
        <f t="shared" si="3"/>
        <v>49.444000000000003</v>
      </c>
    </row>
    <row r="198" spans="1:4" x14ac:dyDescent="0.2">
      <c r="A198">
        <v>45.545000000000002</v>
      </c>
      <c r="B198">
        <v>288.58999999999997</v>
      </c>
      <c r="D198">
        <f t="shared" si="3"/>
        <v>49.545000000000002</v>
      </c>
    </row>
    <row r="199" spans="1:4" x14ac:dyDescent="0.2">
      <c r="A199">
        <v>45.646999999999998</v>
      </c>
      <c r="B199">
        <v>289.36</v>
      </c>
      <c r="D199">
        <f t="shared" si="3"/>
        <v>49.646999999999998</v>
      </c>
    </row>
    <row r="200" spans="1:4" x14ac:dyDescent="0.2">
      <c r="A200">
        <v>45.747999999999998</v>
      </c>
      <c r="B200">
        <v>290.12</v>
      </c>
      <c r="D200">
        <f t="shared" si="3"/>
        <v>49.747999999999998</v>
      </c>
    </row>
    <row r="201" spans="1:4" x14ac:dyDescent="0.2">
      <c r="A201">
        <v>45.85</v>
      </c>
      <c r="B201">
        <v>290.89</v>
      </c>
      <c r="D201">
        <f t="shared" si="3"/>
        <v>49.85</v>
      </c>
    </row>
    <row r="202" spans="1:4" x14ac:dyDescent="0.2">
      <c r="A202">
        <v>45.951000000000001</v>
      </c>
      <c r="B202">
        <v>291.64999999999998</v>
      </c>
      <c r="D202">
        <f t="shared" si="3"/>
        <v>49.951000000000001</v>
      </c>
    </row>
    <row r="203" spans="1:4" x14ac:dyDescent="0.2">
      <c r="A203">
        <v>46.052999999999997</v>
      </c>
      <c r="B203">
        <v>292.41000000000003</v>
      </c>
      <c r="D203">
        <f t="shared" si="3"/>
        <v>50.052999999999997</v>
      </c>
    </row>
    <row r="204" spans="1:4" x14ac:dyDescent="0.2">
      <c r="A204">
        <v>46.154000000000003</v>
      </c>
      <c r="B204">
        <v>293.18</v>
      </c>
      <c r="D204">
        <f t="shared" si="3"/>
        <v>50.154000000000003</v>
      </c>
    </row>
    <row r="205" spans="1:4" x14ac:dyDescent="0.2">
      <c r="A205">
        <v>46.256</v>
      </c>
      <c r="B205">
        <v>293.94</v>
      </c>
      <c r="D205">
        <f t="shared" si="3"/>
        <v>50.256</v>
      </c>
    </row>
    <row r="206" spans="1:4" x14ac:dyDescent="0.2">
      <c r="A206">
        <v>46.356999999999999</v>
      </c>
      <c r="B206">
        <v>294.70999999999998</v>
      </c>
      <c r="D206">
        <f t="shared" si="3"/>
        <v>50.356999999999999</v>
      </c>
    </row>
    <row r="207" spans="1:4" x14ac:dyDescent="0.2">
      <c r="A207">
        <v>46.459000000000003</v>
      </c>
      <c r="B207">
        <v>295.47000000000003</v>
      </c>
      <c r="D207">
        <f t="shared" si="3"/>
        <v>50.459000000000003</v>
      </c>
    </row>
    <row r="208" spans="1:4" x14ac:dyDescent="0.2">
      <c r="A208">
        <v>46.56</v>
      </c>
      <c r="B208">
        <v>296.24</v>
      </c>
      <c r="D208">
        <f t="shared" si="3"/>
        <v>50.56</v>
      </c>
    </row>
    <row r="209" spans="1:4" x14ac:dyDescent="0.2">
      <c r="A209">
        <v>46.661000000000001</v>
      </c>
      <c r="B209">
        <v>297</v>
      </c>
      <c r="D209">
        <f t="shared" si="3"/>
        <v>50.661000000000001</v>
      </c>
    </row>
    <row r="210" spans="1:4" x14ac:dyDescent="0.2">
      <c r="A210">
        <v>46.762999999999998</v>
      </c>
      <c r="B210">
        <v>297.77</v>
      </c>
      <c r="D210">
        <f t="shared" si="3"/>
        <v>50.762999999999998</v>
      </c>
    </row>
    <row r="211" spans="1:4" x14ac:dyDescent="0.2">
      <c r="A211">
        <v>46.863999999999997</v>
      </c>
      <c r="B211">
        <v>298.52999999999997</v>
      </c>
      <c r="D211">
        <f t="shared" si="3"/>
        <v>50.863999999999997</v>
      </c>
    </row>
    <row r="212" spans="1:4" x14ac:dyDescent="0.2">
      <c r="A212">
        <v>46.966000000000001</v>
      </c>
      <c r="B212">
        <v>299.29000000000002</v>
      </c>
      <c r="D212">
        <f t="shared" si="3"/>
        <v>50.966000000000001</v>
      </c>
    </row>
    <row r="213" spans="1:4" x14ac:dyDescent="0.2">
      <c r="A213">
        <v>47.067</v>
      </c>
      <c r="B213">
        <v>300.06</v>
      </c>
      <c r="D213">
        <f t="shared" si="3"/>
        <v>51.067</v>
      </c>
    </row>
    <row r="214" spans="1:4" x14ac:dyDescent="0.2">
      <c r="A214">
        <v>47.168999999999997</v>
      </c>
      <c r="B214">
        <v>300.82</v>
      </c>
      <c r="D214">
        <f t="shared" si="3"/>
        <v>51.168999999999997</v>
      </c>
    </row>
    <row r="215" spans="1:4" x14ac:dyDescent="0.2">
      <c r="A215">
        <v>47.27</v>
      </c>
      <c r="B215">
        <v>301.58999999999997</v>
      </c>
      <c r="D215">
        <f t="shared" si="3"/>
        <v>51.27</v>
      </c>
    </row>
    <row r="216" spans="1:4" x14ac:dyDescent="0.2">
      <c r="A216">
        <v>47.372</v>
      </c>
      <c r="B216">
        <v>302.35000000000002</v>
      </c>
      <c r="D216">
        <f t="shared" si="3"/>
        <v>51.372</v>
      </c>
    </row>
    <row r="217" spans="1:4" x14ac:dyDescent="0.2">
      <c r="A217">
        <v>47.472999999999999</v>
      </c>
      <c r="B217">
        <v>303.12</v>
      </c>
      <c r="D217">
        <f t="shared" si="3"/>
        <v>51.472999999999999</v>
      </c>
    </row>
    <row r="218" spans="1:4" x14ac:dyDescent="0.2">
      <c r="A218">
        <v>47.777999999999999</v>
      </c>
      <c r="B218">
        <v>306.17</v>
      </c>
      <c r="D218">
        <f t="shared" si="3"/>
        <v>51.777999999999999</v>
      </c>
    </row>
    <row r="219" spans="1:4" x14ac:dyDescent="0.2">
      <c r="A219">
        <v>47.981000000000002</v>
      </c>
      <c r="B219">
        <v>308.47000000000003</v>
      </c>
      <c r="D219">
        <f t="shared" si="3"/>
        <v>51.981000000000002</v>
      </c>
    </row>
    <row r="220" spans="1:4" x14ac:dyDescent="0.2">
      <c r="A220">
        <v>48.284999999999997</v>
      </c>
      <c r="B220">
        <v>312.29000000000002</v>
      </c>
      <c r="D220">
        <f t="shared" si="3"/>
        <v>52.284999999999997</v>
      </c>
    </row>
    <row r="221" spans="1:4" x14ac:dyDescent="0.2">
      <c r="A221">
        <v>48.387</v>
      </c>
      <c r="B221">
        <v>313.82</v>
      </c>
      <c r="D221">
        <f t="shared" si="3"/>
        <v>52.387</v>
      </c>
    </row>
    <row r="222" spans="1:4" x14ac:dyDescent="0.2">
      <c r="A222">
        <v>48.588999999999999</v>
      </c>
      <c r="B222">
        <v>317.64</v>
      </c>
      <c r="D222">
        <f t="shared" si="3"/>
        <v>52.588999999999999</v>
      </c>
    </row>
    <row r="223" spans="1:4" x14ac:dyDescent="0.2">
      <c r="A223">
        <v>48.691000000000003</v>
      </c>
      <c r="B223">
        <v>319.93</v>
      </c>
      <c r="D223">
        <f t="shared" si="3"/>
        <v>52.691000000000003</v>
      </c>
    </row>
    <row r="224" spans="1:4" x14ac:dyDescent="0.2">
      <c r="A224">
        <v>48.792000000000002</v>
      </c>
      <c r="B224">
        <v>322.23</v>
      </c>
      <c r="D224">
        <f t="shared" si="3"/>
        <v>52.792000000000002</v>
      </c>
    </row>
    <row r="225" spans="1:4" x14ac:dyDescent="0.2">
      <c r="A225">
        <v>48.893999999999998</v>
      </c>
      <c r="B225">
        <v>324.52</v>
      </c>
      <c r="D225">
        <f t="shared" si="3"/>
        <v>52.893999999999998</v>
      </c>
    </row>
    <row r="226" spans="1:4" x14ac:dyDescent="0.2">
      <c r="A226">
        <v>48.994999999999997</v>
      </c>
      <c r="B226">
        <v>326.81</v>
      </c>
      <c r="D226">
        <f t="shared" si="3"/>
        <v>52.994999999999997</v>
      </c>
    </row>
    <row r="227" spans="1:4" x14ac:dyDescent="0.2">
      <c r="A227">
        <v>49.097000000000001</v>
      </c>
      <c r="B227">
        <v>329.11</v>
      </c>
      <c r="D227">
        <f t="shared" si="3"/>
        <v>53.097000000000001</v>
      </c>
    </row>
    <row r="228" spans="1:4" x14ac:dyDescent="0.2">
      <c r="A228">
        <v>49.198</v>
      </c>
      <c r="B228">
        <v>331.4</v>
      </c>
      <c r="D228">
        <f t="shared" si="3"/>
        <v>53.198</v>
      </c>
    </row>
    <row r="229" spans="1:4" x14ac:dyDescent="0.2">
      <c r="A229">
        <v>49.3</v>
      </c>
      <c r="B229">
        <v>333.69</v>
      </c>
      <c r="D229">
        <f t="shared" si="3"/>
        <v>53.3</v>
      </c>
    </row>
    <row r="230" spans="1:4" x14ac:dyDescent="0.2">
      <c r="A230">
        <v>49.401000000000003</v>
      </c>
      <c r="B230">
        <v>335.98</v>
      </c>
      <c r="D230">
        <f t="shared" si="3"/>
        <v>53.401000000000003</v>
      </c>
    </row>
    <row r="231" spans="1:4" x14ac:dyDescent="0.2">
      <c r="A231">
        <v>50.5</v>
      </c>
      <c r="B231">
        <v>337</v>
      </c>
      <c r="D231">
        <f t="shared" si="3"/>
        <v>54.5</v>
      </c>
    </row>
    <row r="232" spans="1:4" x14ac:dyDescent="0.2">
      <c r="A232">
        <v>55.2</v>
      </c>
      <c r="B232">
        <v>374</v>
      </c>
      <c r="D232">
        <f t="shared" si="3"/>
        <v>59.2</v>
      </c>
    </row>
    <row r="233" spans="1:4" x14ac:dyDescent="0.2">
      <c r="A233">
        <v>61</v>
      </c>
      <c r="B233">
        <v>424</v>
      </c>
      <c r="D233">
        <f t="shared" si="3"/>
        <v>65</v>
      </c>
    </row>
    <row r="234" spans="1:4" x14ac:dyDescent="0.2">
      <c r="A234">
        <v>64.41</v>
      </c>
      <c r="B234">
        <v>446.38</v>
      </c>
      <c r="D234">
        <f t="shared" si="3"/>
        <v>68.41</v>
      </c>
    </row>
    <row r="235" spans="1:4" x14ac:dyDescent="0.2">
      <c r="A235">
        <v>68</v>
      </c>
      <c r="B235">
        <v>478</v>
      </c>
      <c r="D235">
        <f t="shared" si="3"/>
        <v>72</v>
      </c>
    </row>
    <row r="236" spans="1:4" x14ac:dyDescent="0.2">
      <c r="A236">
        <v>68.781999999999996</v>
      </c>
      <c r="B236">
        <v>480.46</v>
      </c>
      <c r="D236">
        <f t="shared" si="3"/>
        <v>72.781999999999996</v>
      </c>
    </row>
    <row r="237" spans="1:4" x14ac:dyDescent="0.2">
      <c r="A237">
        <v>69.289000000000001</v>
      </c>
      <c r="B237">
        <v>483.51</v>
      </c>
      <c r="D237">
        <f t="shared" si="3"/>
        <v>73.289000000000001</v>
      </c>
    </row>
    <row r="238" spans="1:4" x14ac:dyDescent="0.2">
      <c r="A238">
        <v>69.391000000000005</v>
      </c>
      <c r="B238">
        <v>484.28</v>
      </c>
      <c r="D238">
        <f t="shared" si="3"/>
        <v>73.391000000000005</v>
      </c>
    </row>
    <row r="239" spans="1:4" x14ac:dyDescent="0.2">
      <c r="A239">
        <v>69.492000000000004</v>
      </c>
      <c r="B239">
        <v>485.04</v>
      </c>
      <c r="D239">
        <f t="shared" si="3"/>
        <v>73.492000000000004</v>
      </c>
    </row>
    <row r="240" spans="1:4" x14ac:dyDescent="0.2">
      <c r="A240">
        <v>69.593999999999994</v>
      </c>
      <c r="B240">
        <v>485.81</v>
      </c>
      <c r="D240">
        <f t="shared" si="3"/>
        <v>73.593999999999994</v>
      </c>
    </row>
    <row r="241" spans="1:4" x14ac:dyDescent="0.2">
      <c r="A241">
        <v>69.694999999999993</v>
      </c>
      <c r="B241">
        <v>486.57</v>
      </c>
      <c r="D241">
        <f t="shared" si="3"/>
        <v>73.694999999999993</v>
      </c>
    </row>
    <row r="242" spans="1:4" x14ac:dyDescent="0.2">
      <c r="A242">
        <v>70.100999999999999</v>
      </c>
      <c r="B242">
        <v>490.39</v>
      </c>
      <c r="D242">
        <f t="shared" si="3"/>
        <v>74.100999999999999</v>
      </c>
    </row>
    <row r="243" spans="1:4" x14ac:dyDescent="0.2">
      <c r="A243">
        <v>70.507000000000005</v>
      </c>
      <c r="B243">
        <v>494.22</v>
      </c>
      <c r="D243">
        <f t="shared" si="3"/>
        <v>74.507000000000005</v>
      </c>
    </row>
    <row r="244" spans="1:4" x14ac:dyDescent="0.2">
      <c r="A244">
        <v>70.608000000000004</v>
      </c>
      <c r="B244">
        <v>494.98</v>
      </c>
      <c r="D244">
        <f t="shared" si="3"/>
        <v>74.608000000000004</v>
      </c>
    </row>
    <row r="245" spans="1:4" x14ac:dyDescent="0.2">
      <c r="A245">
        <v>71.116</v>
      </c>
      <c r="B245">
        <v>498.04</v>
      </c>
      <c r="D245">
        <f t="shared" si="3"/>
        <v>75.116</v>
      </c>
    </row>
    <row r="246" spans="1:4" x14ac:dyDescent="0.2">
      <c r="A246">
        <v>71.623000000000005</v>
      </c>
      <c r="B246">
        <v>501.1</v>
      </c>
      <c r="D246">
        <f t="shared" si="3"/>
        <v>75.623000000000005</v>
      </c>
    </row>
    <row r="247" spans="1:4" x14ac:dyDescent="0.2">
      <c r="A247">
        <v>72.131</v>
      </c>
      <c r="B247">
        <v>504.15</v>
      </c>
      <c r="D247">
        <f t="shared" si="3"/>
        <v>76.131</v>
      </c>
    </row>
    <row r="248" spans="1:4" x14ac:dyDescent="0.2">
      <c r="A248">
        <v>72.638000000000005</v>
      </c>
      <c r="B248">
        <v>507.21</v>
      </c>
      <c r="D248">
        <f t="shared" si="3"/>
        <v>76.638000000000005</v>
      </c>
    </row>
    <row r="249" spans="1:4" x14ac:dyDescent="0.2">
      <c r="A249">
        <v>72.739000000000004</v>
      </c>
      <c r="B249">
        <v>507.98</v>
      </c>
      <c r="D249">
        <f t="shared" si="3"/>
        <v>76.739000000000004</v>
      </c>
    </row>
    <row r="250" spans="1:4" x14ac:dyDescent="0.2">
      <c r="A250">
        <v>73.144999999999996</v>
      </c>
      <c r="B250">
        <v>511.8</v>
      </c>
      <c r="D250">
        <f t="shared" si="3"/>
        <v>77.144999999999996</v>
      </c>
    </row>
    <row r="251" spans="1:4" x14ac:dyDescent="0.2">
      <c r="A251">
        <v>73.551000000000002</v>
      </c>
      <c r="B251">
        <v>515.62</v>
      </c>
      <c r="D251">
        <f t="shared" si="3"/>
        <v>77.551000000000002</v>
      </c>
    </row>
    <row r="252" spans="1:4" x14ac:dyDescent="0.2">
      <c r="A252">
        <v>73.956999999999994</v>
      </c>
      <c r="B252">
        <v>519.44000000000005</v>
      </c>
      <c r="D252">
        <f t="shared" ref="D252:D295" si="4">A252+4</f>
        <v>77.956999999999994</v>
      </c>
    </row>
    <row r="253" spans="1:4" x14ac:dyDescent="0.2">
      <c r="A253">
        <v>74.058000000000007</v>
      </c>
      <c r="B253">
        <v>520.21</v>
      </c>
      <c r="D253">
        <f t="shared" si="4"/>
        <v>78.058000000000007</v>
      </c>
    </row>
    <row r="254" spans="1:4" x14ac:dyDescent="0.2">
      <c r="A254">
        <v>74.16</v>
      </c>
      <c r="B254">
        <v>520.97</v>
      </c>
      <c r="D254">
        <f t="shared" si="4"/>
        <v>78.16</v>
      </c>
    </row>
    <row r="255" spans="1:4" x14ac:dyDescent="0.2">
      <c r="A255">
        <v>74.260999999999996</v>
      </c>
      <c r="B255">
        <v>521.73</v>
      </c>
      <c r="D255">
        <f t="shared" si="4"/>
        <v>78.260999999999996</v>
      </c>
    </row>
    <row r="256" spans="1:4" x14ac:dyDescent="0.2">
      <c r="A256">
        <v>74.363</v>
      </c>
      <c r="B256">
        <v>522.5</v>
      </c>
      <c r="D256">
        <f t="shared" si="4"/>
        <v>78.363</v>
      </c>
    </row>
    <row r="257" spans="1:4" x14ac:dyDescent="0.2">
      <c r="A257">
        <v>74.463999999999999</v>
      </c>
      <c r="B257">
        <v>523.26</v>
      </c>
      <c r="D257">
        <f t="shared" si="4"/>
        <v>78.463999999999999</v>
      </c>
    </row>
    <row r="258" spans="1:4" x14ac:dyDescent="0.2">
      <c r="A258">
        <v>74.566000000000003</v>
      </c>
      <c r="B258">
        <v>524.03</v>
      </c>
      <c r="D258">
        <f t="shared" si="4"/>
        <v>78.566000000000003</v>
      </c>
    </row>
    <row r="259" spans="1:4" x14ac:dyDescent="0.2">
      <c r="A259">
        <v>74.667000000000002</v>
      </c>
      <c r="B259">
        <v>524.79</v>
      </c>
      <c r="D259">
        <f t="shared" si="4"/>
        <v>78.667000000000002</v>
      </c>
    </row>
    <row r="260" spans="1:4" x14ac:dyDescent="0.2">
      <c r="A260">
        <v>74.769000000000005</v>
      </c>
      <c r="B260">
        <v>525.55999999999995</v>
      </c>
      <c r="D260">
        <f t="shared" si="4"/>
        <v>78.769000000000005</v>
      </c>
    </row>
    <row r="261" spans="1:4" x14ac:dyDescent="0.2">
      <c r="A261">
        <v>74.87</v>
      </c>
      <c r="B261">
        <v>526.32000000000005</v>
      </c>
      <c r="D261">
        <f t="shared" si="4"/>
        <v>78.87</v>
      </c>
    </row>
    <row r="262" spans="1:4" x14ac:dyDescent="0.2">
      <c r="A262">
        <v>74.971999999999994</v>
      </c>
      <c r="B262">
        <v>527.09</v>
      </c>
      <c r="D262">
        <f t="shared" si="4"/>
        <v>78.971999999999994</v>
      </c>
    </row>
    <row r="263" spans="1:4" x14ac:dyDescent="0.2">
      <c r="A263">
        <v>75.072999999999993</v>
      </c>
      <c r="B263">
        <v>527.85</v>
      </c>
      <c r="D263">
        <f t="shared" si="4"/>
        <v>79.072999999999993</v>
      </c>
    </row>
    <row r="264" spans="1:4" x14ac:dyDescent="0.2">
      <c r="A264">
        <v>75.174999999999997</v>
      </c>
      <c r="B264">
        <v>528.61</v>
      </c>
      <c r="D264">
        <f t="shared" si="4"/>
        <v>79.174999999999997</v>
      </c>
    </row>
    <row r="265" spans="1:4" x14ac:dyDescent="0.2">
      <c r="A265">
        <v>75.58</v>
      </c>
      <c r="B265">
        <v>532.44000000000005</v>
      </c>
      <c r="D265">
        <f t="shared" si="4"/>
        <v>79.58</v>
      </c>
    </row>
    <row r="266" spans="1:4" x14ac:dyDescent="0.2">
      <c r="A266">
        <v>75.885000000000005</v>
      </c>
      <c r="B266">
        <v>535.49</v>
      </c>
      <c r="D266">
        <f t="shared" si="4"/>
        <v>79.885000000000005</v>
      </c>
    </row>
    <row r="267" spans="1:4" x14ac:dyDescent="0.2">
      <c r="A267">
        <v>76.188999999999993</v>
      </c>
      <c r="B267">
        <v>538.54999999999995</v>
      </c>
      <c r="D267">
        <f t="shared" si="4"/>
        <v>80.188999999999993</v>
      </c>
    </row>
    <row r="268" spans="1:4" x14ac:dyDescent="0.2">
      <c r="A268">
        <v>76.494</v>
      </c>
      <c r="B268">
        <v>541.61</v>
      </c>
      <c r="D268">
        <f t="shared" si="4"/>
        <v>80.494</v>
      </c>
    </row>
    <row r="269" spans="1:4" x14ac:dyDescent="0.2">
      <c r="A269">
        <v>76.900000000000006</v>
      </c>
      <c r="B269">
        <v>545.42999999999995</v>
      </c>
      <c r="D269">
        <f t="shared" si="4"/>
        <v>80.900000000000006</v>
      </c>
    </row>
    <row r="270" spans="1:4" x14ac:dyDescent="0.2">
      <c r="A270">
        <v>77.001000000000005</v>
      </c>
      <c r="B270">
        <v>546.20000000000005</v>
      </c>
      <c r="D270">
        <f t="shared" si="4"/>
        <v>81.001000000000005</v>
      </c>
    </row>
    <row r="271" spans="1:4" x14ac:dyDescent="0.2">
      <c r="A271">
        <v>77.507999999999996</v>
      </c>
      <c r="B271">
        <v>549.25</v>
      </c>
      <c r="D271">
        <f t="shared" si="4"/>
        <v>81.507999999999996</v>
      </c>
    </row>
    <row r="272" spans="1:4" x14ac:dyDescent="0.2">
      <c r="A272">
        <v>77.914000000000001</v>
      </c>
      <c r="B272">
        <v>551.54999999999995</v>
      </c>
      <c r="D272">
        <f t="shared" si="4"/>
        <v>81.914000000000001</v>
      </c>
    </row>
    <row r="273" spans="1:4" x14ac:dyDescent="0.2">
      <c r="A273">
        <v>78.218999999999994</v>
      </c>
      <c r="B273">
        <v>553.08000000000004</v>
      </c>
      <c r="D273">
        <f t="shared" si="4"/>
        <v>82.218999999999994</v>
      </c>
    </row>
    <row r="274" spans="1:4" x14ac:dyDescent="0.2">
      <c r="A274">
        <v>78.725999999999999</v>
      </c>
      <c r="B274">
        <v>555.37</v>
      </c>
      <c r="D274">
        <f t="shared" si="4"/>
        <v>82.725999999999999</v>
      </c>
    </row>
    <row r="275" spans="1:4" x14ac:dyDescent="0.2">
      <c r="A275">
        <v>79.233000000000004</v>
      </c>
      <c r="B275">
        <v>557.66</v>
      </c>
      <c r="D275">
        <f t="shared" si="4"/>
        <v>83.233000000000004</v>
      </c>
    </row>
    <row r="276" spans="1:4" x14ac:dyDescent="0.2">
      <c r="A276">
        <v>79.537999999999997</v>
      </c>
      <c r="B276">
        <v>559.19000000000005</v>
      </c>
      <c r="D276">
        <f t="shared" si="4"/>
        <v>83.537999999999997</v>
      </c>
    </row>
    <row r="277" spans="1:4" x14ac:dyDescent="0.2">
      <c r="A277">
        <v>79.944000000000003</v>
      </c>
      <c r="B277">
        <v>561.48</v>
      </c>
      <c r="D277">
        <f t="shared" si="4"/>
        <v>83.944000000000003</v>
      </c>
    </row>
    <row r="278" spans="1:4" x14ac:dyDescent="0.2">
      <c r="A278">
        <v>80.450999999999993</v>
      </c>
      <c r="B278">
        <v>564.54</v>
      </c>
      <c r="D278">
        <f t="shared" si="4"/>
        <v>84.450999999999993</v>
      </c>
    </row>
    <row r="279" spans="1:4" x14ac:dyDescent="0.2">
      <c r="A279">
        <v>80.552000000000007</v>
      </c>
      <c r="B279">
        <v>565.29999999999995</v>
      </c>
      <c r="D279">
        <f t="shared" si="4"/>
        <v>84.552000000000007</v>
      </c>
    </row>
    <row r="280" spans="1:4" x14ac:dyDescent="0.2">
      <c r="A280">
        <v>80.653999999999996</v>
      </c>
      <c r="B280">
        <v>566.07000000000005</v>
      </c>
      <c r="D280">
        <f t="shared" si="4"/>
        <v>84.653999999999996</v>
      </c>
    </row>
    <row r="281" spans="1:4" x14ac:dyDescent="0.2">
      <c r="A281">
        <v>81.06</v>
      </c>
      <c r="B281">
        <v>569.89</v>
      </c>
      <c r="D281">
        <f t="shared" si="4"/>
        <v>85.06</v>
      </c>
    </row>
    <row r="282" spans="1:4" x14ac:dyDescent="0.2">
      <c r="A282">
        <v>81.465999999999994</v>
      </c>
      <c r="B282">
        <v>573.71</v>
      </c>
      <c r="D282">
        <f t="shared" si="4"/>
        <v>85.465999999999994</v>
      </c>
    </row>
    <row r="283" spans="1:4" x14ac:dyDescent="0.2">
      <c r="A283">
        <v>81.872</v>
      </c>
      <c r="B283">
        <v>577.54</v>
      </c>
      <c r="D283">
        <f t="shared" si="4"/>
        <v>85.872</v>
      </c>
    </row>
    <row r="284" spans="1:4" x14ac:dyDescent="0.2">
      <c r="A284">
        <v>82.277000000000001</v>
      </c>
      <c r="B284">
        <v>581.36</v>
      </c>
      <c r="D284">
        <f t="shared" si="4"/>
        <v>86.277000000000001</v>
      </c>
    </row>
    <row r="285" spans="1:4" x14ac:dyDescent="0.2">
      <c r="A285">
        <v>82.581999999999994</v>
      </c>
      <c r="B285">
        <v>584.41</v>
      </c>
      <c r="D285">
        <f t="shared" si="4"/>
        <v>86.581999999999994</v>
      </c>
    </row>
    <row r="286" spans="1:4" x14ac:dyDescent="0.2">
      <c r="A286">
        <v>82.885999999999996</v>
      </c>
      <c r="B286">
        <v>587.47</v>
      </c>
      <c r="D286">
        <f t="shared" si="4"/>
        <v>86.885999999999996</v>
      </c>
    </row>
    <row r="287" spans="1:4" x14ac:dyDescent="0.2">
      <c r="A287">
        <v>83.191000000000003</v>
      </c>
      <c r="B287">
        <v>590.53</v>
      </c>
      <c r="D287">
        <f t="shared" si="4"/>
        <v>87.191000000000003</v>
      </c>
    </row>
    <row r="288" spans="1:4" x14ac:dyDescent="0.2">
      <c r="A288">
        <v>83.495000000000005</v>
      </c>
      <c r="B288">
        <v>593.59</v>
      </c>
      <c r="D288">
        <f t="shared" si="4"/>
        <v>87.495000000000005</v>
      </c>
    </row>
    <row r="289" spans="1:4" x14ac:dyDescent="0.2">
      <c r="A289">
        <v>83.900999999999996</v>
      </c>
      <c r="B289">
        <v>597.41</v>
      </c>
      <c r="D289">
        <f t="shared" si="4"/>
        <v>87.900999999999996</v>
      </c>
    </row>
    <row r="290" spans="1:4" x14ac:dyDescent="0.2">
      <c r="A290">
        <v>86.1</v>
      </c>
      <c r="B290">
        <v>621</v>
      </c>
      <c r="D290">
        <f t="shared" si="4"/>
        <v>90.1</v>
      </c>
    </row>
    <row r="291" spans="1:4" x14ac:dyDescent="0.2">
      <c r="A291">
        <v>89.94</v>
      </c>
      <c r="B291">
        <v>640</v>
      </c>
      <c r="D291">
        <f t="shared" si="4"/>
        <v>93.94</v>
      </c>
    </row>
    <row r="292" spans="1:4" x14ac:dyDescent="0.2">
      <c r="A292">
        <v>94</v>
      </c>
      <c r="B292">
        <v>676</v>
      </c>
      <c r="D292">
        <f t="shared" si="4"/>
        <v>98</v>
      </c>
    </row>
    <row r="293" spans="1:4" x14ac:dyDescent="0.2">
      <c r="A293">
        <v>96.97</v>
      </c>
      <c r="B293">
        <v>713.59</v>
      </c>
      <c r="D293">
        <f t="shared" si="4"/>
        <v>100.97</v>
      </c>
    </row>
    <row r="294" spans="1:4" x14ac:dyDescent="0.2">
      <c r="A294">
        <v>97.77</v>
      </c>
      <c r="B294">
        <v>715.14</v>
      </c>
      <c r="D294">
        <f t="shared" si="4"/>
        <v>101.77</v>
      </c>
    </row>
    <row r="295" spans="1:4" x14ac:dyDescent="0.2">
      <c r="A295">
        <v>102</v>
      </c>
      <c r="B295">
        <v>757</v>
      </c>
      <c r="D295">
        <f t="shared" si="4"/>
        <v>106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D152-F4A2-0645-9A9D-85C355D4D9F4}">
  <dimension ref="A1:R67"/>
  <sheetViews>
    <sheetView tabSelected="1" topLeftCell="B1" zoomScaleNormal="100" workbookViewId="0">
      <selection activeCell="J3" sqref="J3"/>
    </sheetView>
  </sheetViews>
  <sheetFormatPr baseColWidth="10" defaultRowHeight="16" x14ac:dyDescent="0.2"/>
  <cols>
    <col min="9" max="9" width="13.33203125" customWidth="1"/>
    <col min="10" max="10" width="13.1640625" customWidth="1"/>
    <col min="11" max="11" width="12.33203125" customWidth="1"/>
  </cols>
  <sheetData>
    <row r="1" spans="1:18" x14ac:dyDescent="0.2">
      <c r="A1" s="13" t="s">
        <v>230</v>
      </c>
      <c r="B1" s="8" t="s">
        <v>231</v>
      </c>
      <c r="C1" s="8" t="s">
        <v>232</v>
      </c>
      <c r="D1" s="13" t="s">
        <v>231</v>
      </c>
      <c r="E1" s="9"/>
      <c r="G1" s="13" t="s">
        <v>230</v>
      </c>
      <c r="H1" s="8" t="s">
        <v>231</v>
      </c>
      <c r="I1" s="8" t="s">
        <v>232</v>
      </c>
      <c r="J1" s="13" t="s">
        <v>231</v>
      </c>
      <c r="K1" s="9"/>
    </row>
    <row r="2" spans="1:18" x14ac:dyDescent="0.2">
      <c r="A2" s="13"/>
      <c r="B2" s="8" t="s">
        <v>137</v>
      </c>
      <c r="C2" s="8" t="s">
        <v>233</v>
      </c>
      <c r="D2" s="13"/>
      <c r="E2" s="9"/>
      <c r="G2" s="13"/>
      <c r="H2" s="8" t="s">
        <v>137</v>
      </c>
      <c r="I2" s="8" t="s">
        <v>233</v>
      </c>
      <c r="J2" s="13"/>
      <c r="K2" s="9"/>
    </row>
    <row r="3" spans="1:18" x14ac:dyDescent="0.2">
      <c r="A3" s="8" t="s">
        <v>234</v>
      </c>
      <c r="B3" s="8" t="s">
        <v>255</v>
      </c>
      <c r="C3" s="9" t="s">
        <v>248</v>
      </c>
      <c r="D3" s="9" t="s">
        <v>249</v>
      </c>
      <c r="E3" s="9" t="s">
        <v>250</v>
      </c>
      <c r="G3" s="8"/>
      <c r="H3" s="8" t="s">
        <v>255</v>
      </c>
      <c r="I3" s="9" t="s">
        <v>256</v>
      </c>
      <c r="J3" s="9" t="s">
        <v>257</v>
      </c>
      <c r="K3" s="9" t="s">
        <v>258</v>
      </c>
      <c r="N3" t="s">
        <v>262</v>
      </c>
      <c r="P3" t="s">
        <v>263</v>
      </c>
      <c r="Q3" t="s">
        <v>264</v>
      </c>
      <c r="R3" t="s">
        <v>265</v>
      </c>
    </row>
    <row r="4" spans="1:18" x14ac:dyDescent="0.2">
      <c r="A4" s="11" t="s">
        <v>123</v>
      </c>
      <c r="B4" s="9"/>
      <c r="C4" s="9"/>
      <c r="D4" s="9"/>
      <c r="E4" s="9"/>
      <c r="G4" s="11" t="s">
        <v>123</v>
      </c>
      <c r="H4" s="9"/>
      <c r="I4" s="9"/>
      <c r="J4" s="9"/>
      <c r="K4" s="9"/>
      <c r="P4" s="12"/>
      <c r="Q4" s="12"/>
      <c r="R4" s="12"/>
    </row>
    <row r="5" spans="1:18" x14ac:dyDescent="0.2">
      <c r="A5" s="11" t="s">
        <v>235</v>
      </c>
      <c r="B5" s="11">
        <v>0.1</v>
      </c>
      <c r="C5" s="11">
        <v>13.05</v>
      </c>
      <c r="D5" s="11">
        <v>13.15</v>
      </c>
      <c r="E5" s="11">
        <v>11.64</v>
      </c>
      <c r="G5" s="11" t="s">
        <v>235</v>
      </c>
      <c r="H5" s="11">
        <v>0.1</v>
      </c>
      <c r="I5" s="11">
        <v>13.05</v>
      </c>
      <c r="J5" s="11">
        <v>13.15</v>
      </c>
      <c r="K5" s="11">
        <v>12.26</v>
      </c>
    </row>
    <row r="6" spans="1:18" x14ac:dyDescent="0.2">
      <c r="A6" s="11" t="s">
        <v>236</v>
      </c>
      <c r="B6" s="11">
        <v>9.6</v>
      </c>
      <c r="C6" s="11">
        <v>13.85</v>
      </c>
      <c r="D6" s="11">
        <v>23.45</v>
      </c>
      <c r="E6" s="11">
        <v>20.75</v>
      </c>
      <c r="G6" s="11" t="s">
        <v>236</v>
      </c>
      <c r="H6" s="11">
        <v>9.6</v>
      </c>
      <c r="I6" s="11">
        <v>13.85</v>
      </c>
      <c r="J6" s="11">
        <v>23.45</v>
      </c>
      <c r="K6" s="11">
        <v>21.85</v>
      </c>
    </row>
    <row r="7" spans="1:18" x14ac:dyDescent="0.2">
      <c r="A7" s="11" t="s">
        <v>237</v>
      </c>
      <c r="B7" s="11">
        <v>19.100000000000001</v>
      </c>
      <c r="C7" s="11">
        <v>15.83</v>
      </c>
      <c r="D7" s="11">
        <v>34.93</v>
      </c>
      <c r="E7" s="11">
        <v>30.91</v>
      </c>
      <c r="G7" s="11" t="s">
        <v>237</v>
      </c>
      <c r="H7" s="11">
        <v>19.100000000000001</v>
      </c>
      <c r="I7" s="11">
        <v>14.23</v>
      </c>
      <c r="J7" s="11">
        <v>33.33</v>
      </c>
      <c r="K7" s="11">
        <v>31.06</v>
      </c>
    </row>
    <row r="8" spans="1:18" x14ac:dyDescent="0.2">
      <c r="A8" s="11" t="s">
        <v>238</v>
      </c>
      <c r="B8" s="11">
        <v>28.6</v>
      </c>
      <c r="C8" s="11">
        <v>15.83</v>
      </c>
      <c r="D8" s="11">
        <v>44.43</v>
      </c>
      <c r="E8" s="11"/>
      <c r="G8" s="11" t="s">
        <v>239</v>
      </c>
      <c r="H8" s="11">
        <v>38.1</v>
      </c>
      <c r="I8" s="11">
        <v>13.85</v>
      </c>
      <c r="J8" s="11">
        <v>51.95</v>
      </c>
      <c r="K8" s="11">
        <v>48.42</v>
      </c>
    </row>
    <row r="9" spans="1:18" x14ac:dyDescent="0.2">
      <c r="A9" s="11" t="s">
        <v>239</v>
      </c>
      <c r="B9" s="11">
        <v>38.1</v>
      </c>
      <c r="C9" s="11">
        <v>18.32</v>
      </c>
      <c r="D9" s="11">
        <v>56.42</v>
      </c>
      <c r="E9" s="11">
        <v>49.93</v>
      </c>
      <c r="G9" s="11" t="s">
        <v>240</v>
      </c>
      <c r="H9" s="11">
        <v>47.6</v>
      </c>
      <c r="I9" s="11">
        <v>17.46</v>
      </c>
      <c r="J9" s="11">
        <v>65.06</v>
      </c>
      <c r="K9" s="11">
        <v>60.63</v>
      </c>
    </row>
    <row r="10" spans="1:18" x14ac:dyDescent="0.2">
      <c r="A10" s="11" t="s">
        <v>240</v>
      </c>
      <c r="B10" s="11">
        <v>47.6</v>
      </c>
      <c r="C10" s="11">
        <v>21.92</v>
      </c>
      <c r="D10" s="11">
        <v>69.52</v>
      </c>
      <c r="E10" s="11">
        <v>61.52</v>
      </c>
      <c r="G10" s="11" t="s">
        <v>241</v>
      </c>
      <c r="H10" s="11">
        <v>57.1</v>
      </c>
      <c r="I10" s="11">
        <v>16.649999999999999</v>
      </c>
      <c r="J10" s="11">
        <v>73.75</v>
      </c>
      <c r="K10" s="11">
        <v>68.73</v>
      </c>
    </row>
    <row r="11" spans="1:18" x14ac:dyDescent="0.2">
      <c r="A11" s="11" t="s">
        <v>241</v>
      </c>
      <c r="B11" s="11">
        <v>57.1</v>
      </c>
      <c r="C11" s="11">
        <v>21.1</v>
      </c>
      <c r="D11" s="11">
        <v>78.2</v>
      </c>
      <c r="E11" s="11">
        <v>69.2</v>
      </c>
      <c r="G11" s="11" t="s">
        <v>242</v>
      </c>
      <c r="H11" s="11">
        <v>66.599999999999994</v>
      </c>
      <c r="I11" s="11">
        <v>16.989999999999998</v>
      </c>
      <c r="J11" s="11">
        <v>83.59</v>
      </c>
      <c r="K11" s="11">
        <v>77.900000000000006</v>
      </c>
    </row>
    <row r="12" spans="1:18" x14ac:dyDescent="0.2">
      <c r="A12" s="11" t="s">
        <v>242</v>
      </c>
      <c r="B12" s="11">
        <v>66.599999999999994</v>
      </c>
      <c r="C12" s="11">
        <v>21.71</v>
      </c>
      <c r="D12" s="11">
        <v>88.31</v>
      </c>
      <c r="E12" s="11">
        <v>78.150000000000006</v>
      </c>
      <c r="G12" s="11" t="s">
        <v>243</v>
      </c>
      <c r="H12" s="11">
        <v>76.099999999999994</v>
      </c>
      <c r="I12" s="11">
        <v>19.149999999999999</v>
      </c>
      <c r="J12" s="11">
        <v>95.25</v>
      </c>
      <c r="K12" s="11">
        <v>88.77</v>
      </c>
    </row>
    <row r="13" spans="1:18" x14ac:dyDescent="0.2">
      <c r="A13" s="11" t="s">
        <v>243</v>
      </c>
      <c r="B13" s="11">
        <v>76.099999999999994</v>
      </c>
      <c r="C13" s="11">
        <v>23.68</v>
      </c>
      <c r="D13" s="11">
        <v>99.78</v>
      </c>
      <c r="E13" s="11">
        <v>88.3</v>
      </c>
      <c r="G13" s="11" t="s">
        <v>244</v>
      </c>
      <c r="H13" s="11">
        <v>85.6</v>
      </c>
      <c r="I13" s="11">
        <v>19.149999999999999</v>
      </c>
      <c r="J13" s="11">
        <v>104.75</v>
      </c>
      <c r="K13" s="11">
        <v>97.62</v>
      </c>
    </row>
    <row r="14" spans="1:18" x14ac:dyDescent="0.2">
      <c r="A14" s="11" t="s">
        <v>244</v>
      </c>
      <c r="B14" s="11">
        <v>85.6</v>
      </c>
      <c r="C14" s="11">
        <v>23.68</v>
      </c>
      <c r="D14" s="11">
        <v>109.28</v>
      </c>
      <c r="E14" s="11">
        <v>96.71</v>
      </c>
      <c r="G14" s="11" t="s">
        <v>245</v>
      </c>
      <c r="H14" s="11">
        <v>95.1</v>
      </c>
      <c r="I14" s="11">
        <v>19.149999999999999</v>
      </c>
      <c r="J14" s="11">
        <v>114.25</v>
      </c>
      <c r="K14" s="11">
        <v>106.48</v>
      </c>
    </row>
    <row r="15" spans="1:18" x14ac:dyDescent="0.2">
      <c r="A15" s="11" t="s">
        <v>245</v>
      </c>
      <c r="B15" s="11">
        <v>95.1</v>
      </c>
      <c r="C15" s="11">
        <v>23.68</v>
      </c>
      <c r="D15" s="11">
        <v>118.78</v>
      </c>
      <c r="E15" s="11">
        <v>105.12</v>
      </c>
      <c r="G15" s="11" t="s">
        <v>246</v>
      </c>
      <c r="H15" s="11">
        <v>104.6</v>
      </c>
      <c r="I15" s="11">
        <v>19.149999999999999</v>
      </c>
      <c r="J15" s="11">
        <v>123.75</v>
      </c>
      <c r="K15" s="11">
        <v>115.33</v>
      </c>
    </row>
    <row r="16" spans="1:18" x14ac:dyDescent="0.2">
      <c r="A16" s="11" t="s">
        <v>246</v>
      </c>
      <c r="B16" s="11">
        <v>104.6</v>
      </c>
      <c r="C16" s="11">
        <v>23.68</v>
      </c>
      <c r="D16" s="11">
        <v>128.28</v>
      </c>
      <c r="E16" s="11">
        <v>113.52</v>
      </c>
      <c r="G16" s="11" t="s">
        <v>8</v>
      </c>
      <c r="H16" s="9"/>
      <c r="I16" s="9"/>
      <c r="J16" s="9"/>
      <c r="K16" s="9"/>
    </row>
    <row r="17" spans="1:11" x14ac:dyDescent="0.2">
      <c r="A17" s="11" t="s">
        <v>8</v>
      </c>
      <c r="B17" s="9"/>
      <c r="C17" s="9"/>
      <c r="D17" s="9"/>
      <c r="E17" s="9"/>
      <c r="G17" s="11" t="s">
        <v>247</v>
      </c>
      <c r="H17" s="11">
        <v>0</v>
      </c>
      <c r="I17" s="11">
        <v>8.9</v>
      </c>
      <c r="J17" s="11">
        <v>8.9</v>
      </c>
      <c r="K17" s="11">
        <v>8.2899999999999991</v>
      </c>
    </row>
    <row r="18" spans="1:11" x14ac:dyDescent="0.2">
      <c r="A18" s="11" t="s">
        <v>247</v>
      </c>
      <c r="B18" s="11">
        <v>0</v>
      </c>
      <c r="C18" s="11">
        <v>8.9</v>
      </c>
      <c r="D18" s="11">
        <v>8.9</v>
      </c>
      <c r="E18" s="11">
        <v>7.88</v>
      </c>
      <c r="G18" s="11" t="s">
        <v>235</v>
      </c>
      <c r="H18" s="11">
        <v>9.6999999999999993</v>
      </c>
      <c r="I18" s="11">
        <v>9.44</v>
      </c>
      <c r="J18" s="11">
        <v>19.14</v>
      </c>
      <c r="K18" s="11">
        <v>17.84</v>
      </c>
    </row>
    <row r="19" spans="1:11" x14ac:dyDescent="0.2">
      <c r="A19" s="11" t="s">
        <v>235</v>
      </c>
      <c r="B19" s="11">
        <v>9.6999999999999993</v>
      </c>
      <c r="C19" s="11">
        <v>9.44</v>
      </c>
      <c r="D19" s="11">
        <v>19.14</v>
      </c>
      <c r="E19" s="11">
        <v>16.940000000000001</v>
      </c>
      <c r="G19" s="11" t="s">
        <v>236</v>
      </c>
      <c r="H19" s="11">
        <v>19.2</v>
      </c>
      <c r="I19" s="11">
        <v>8.89</v>
      </c>
      <c r="J19" s="11">
        <v>28.09</v>
      </c>
      <c r="K19" s="11">
        <v>26.18</v>
      </c>
    </row>
    <row r="20" spans="1:11" x14ac:dyDescent="0.2">
      <c r="A20" s="11" t="s">
        <v>236</v>
      </c>
      <c r="B20" s="11">
        <v>19.2</v>
      </c>
      <c r="C20" s="11">
        <v>10.55</v>
      </c>
      <c r="D20" s="11">
        <v>29.75</v>
      </c>
      <c r="E20" s="11">
        <v>26.33</v>
      </c>
      <c r="G20" s="11" t="s">
        <v>237</v>
      </c>
      <c r="H20" s="11">
        <v>28.7</v>
      </c>
      <c r="I20" s="11">
        <v>10.119999999999999</v>
      </c>
      <c r="J20" s="11">
        <v>38.82</v>
      </c>
      <c r="K20" s="11">
        <v>36.18</v>
      </c>
    </row>
    <row r="21" spans="1:11" x14ac:dyDescent="0.2">
      <c r="A21" s="11" t="s">
        <v>237</v>
      </c>
      <c r="B21" s="11">
        <v>28.7</v>
      </c>
      <c r="C21" s="11">
        <v>11.77</v>
      </c>
      <c r="D21" s="11">
        <v>40.47</v>
      </c>
      <c r="E21" s="11">
        <v>35.81</v>
      </c>
      <c r="G21" s="11" t="s">
        <v>238</v>
      </c>
      <c r="H21" s="11">
        <v>38.200000000000003</v>
      </c>
      <c r="I21" s="11">
        <v>9.9600000000000009</v>
      </c>
      <c r="J21" s="11">
        <v>48.16</v>
      </c>
      <c r="K21" s="11">
        <v>44.88</v>
      </c>
    </row>
    <row r="22" spans="1:11" x14ac:dyDescent="0.2">
      <c r="A22" s="11" t="s">
        <v>238</v>
      </c>
      <c r="B22" s="11">
        <v>38.200000000000003</v>
      </c>
      <c r="C22" s="11">
        <v>14.48</v>
      </c>
      <c r="D22" s="11">
        <v>52.68</v>
      </c>
      <c r="E22" s="11">
        <v>46.62</v>
      </c>
      <c r="G22" s="11" t="s">
        <v>239</v>
      </c>
      <c r="H22" s="11">
        <v>47.7</v>
      </c>
      <c r="I22" s="11">
        <v>9.6999999999999993</v>
      </c>
      <c r="J22" s="11">
        <v>57.4</v>
      </c>
      <c r="K22" s="11">
        <v>53.49</v>
      </c>
    </row>
    <row r="23" spans="1:11" x14ac:dyDescent="0.2">
      <c r="A23" s="11" t="s">
        <v>239</v>
      </c>
      <c r="B23" s="11">
        <v>47.7</v>
      </c>
      <c r="C23" s="11">
        <v>14.14</v>
      </c>
      <c r="D23" s="11">
        <v>61.84</v>
      </c>
      <c r="E23" s="11">
        <v>54.73</v>
      </c>
      <c r="G23" s="11" t="s">
        <v>240</v>
      </c>
      <c r="H23" s="11">
        <v>57.2</v>
      </c>
      <c r="I23" s="11">
        <v>10.28</v>
      </c>
      <c r="J23" s="11">
        <v>67.48</v>
      </c>
      <c r="K23" s="11">
        <v>62.89</v>
      </c>
    </row>
    <row r="24" spans="1:11" x14ac:dyDescent="0.2">
      <c r="A24" s="11" t="s">
        <v>240</v>
      </c>
      <c r="B24" s="11">
        <v>57.2</v>
      </c>
      <c r="C24" s="11">
        <v>14.73</v>
      </c>
      <c r="D24" s="11">
        <v>71.930000000000007</v>
      </c>
      <c r="E24" s="11">
        <v>63.65</v>
      </c>
      <c r="G24" s="11" t="s">
        <v>241</v>
      </c>
      <c r="H24" s="11">
        <v>66.7</v>
      </c>
      <c r="I24" s="11">
        <v>12.35</v>
      </c>
      <c r="J24" s="11">
        <v>79.05</v>
      </c>
      <c r="K24" s="11">
        <v>73.67</v>
      </c>
    </row>
    <row r="25" spans="1:11" x14ac:dyDescent="0.2">
      <c r="A25" s="11" t="s">
        <v>241</v>
      </c>
      <c r="B25" s="11">
        <v>66.7</v>
      </c>
      <c r="C25" s="11">
        <v>16.79</v>
      </c>
      <c r="D25" s="11">
        <v>83.49</v>
      </c>
      <c r="E25" s="11">
        <v>73.88</v>
      </c>
      <c r="G25" s="11" t="s">
        <v>242</v>
      </c>
      <c r="H25" s="11">
        <v>76.2</v>
      </c>
      <c r="I25" s="11">
        <v>13.47</v>
      </c>
      <c r="J25" s="11">
        <v>89.67</v>
      </c>
      <c r="K25" s="11">
        <v>83.57</v>
      </c>
    </row>
    <row r="26" spans="1:11" x14ac:dyDescent="0.2">
      <c r="A26" s="11" t="s">
        <v>242</v>
      </c>
      <c r="B26" s="11">
        <v>76.2</v>
      </c>
      <c r="C26" s="11">
        <v>18.079999999999998</v>
      </c>
      <c r="D26" s="11">
        <v>94.28</v>
      </c>
      <c r="E26" s="11">
        <v>83.43</v>
      </c>
      <c r="G26" s="11" t="s">
        <v>243</v>
      </c>
      <c r="H26" s="11">
        <v>85.7</v>
      </c>
      <c r="I26" s="11">
        <v>13.38</v>
      </c>
      <c r="J26" s="11">
        <v>99.08</v>
      </c>
      <c r="K26" s="11">
        <v>92.34</v>
      </c>
    </row>
    <row r="27" spans="1:11" x14ac:dyDescent="0.2">
      <c r="A27" s="11" t="s">
        <v>243</v>
      </c>
      <c r="B27" s="11">
        <v>85.7</v>
      </c>
      <c r="C27" s="11">
        <v>17.989999999999998</v>
      </c>
      <c r="D27" s="11">
        <v>103.69</v>
      </c>
      <c r="E27" s="11">
        <v>91.76</v>
      </c>
      <c r="G27" s="11" t="s">
        <v>244</v>
      </c>
      <c r="H27" s="11">
        <v>95.2</v>
      </c>
      <c r="I27" s="11">
        <v>12.82</v>
      </c>
      <c r="J27" s="11">
        <v>108.02</v>
      </c>
      <c r="K27" s="11">
        <v>100.67</v>
      </c>
    </row>
    <row r="28" spans="1:11" x14ac:dyDescent="0.2">
      <c r="A28" s="11" t="s">
        <v>244</v>
      </c>
      <c r="B28" s="11">
        <v>95.2</v>
      </c>
      <c r="C28" s="11">
        <v>17.53</v>
      </c>
      <c r="D28" s="11">
        <v>112.73</v>
      </c>
      <c r="E28" s="11">
        <v>99.76</v>
      </c>
      <c r="G28" s="11" t="s">
        <v>179</v>
      </c>
      <c r="H28" s="9"/>
      <c r="I28" s="9"/>
      <c r="J28" s="9"/>
      <c r="K28" s="9"/>
    </row>
    <row r="29" spans="1:11" x14ac:dyDescent="0.2">
      <c r="A29" s="11" t="s">
        <v>179</v>
      </c>
      <c r="B29" s="9"/>
      <c r="C29" s="9"/>
      <c r="D29" s="9"/>
      <c r="E29" s="9"/>
      <c r="G29" s="11" t="s">
        <v>247</v>
      </c>
      <c r="H29" s="11">
        <v>0</v>
      </c>
      <c r="I29" s="11">
        <v>4.0199999999999996</v>
      </c>
      <c r="J29" s="11">
        <v>4.0199999999999996</v>
      </c>
      <c r="K29" s="11">
        <v>3.75</v>
      </c>
    </row>
    <row r="30" spans="1:11" x14ac:dyDescent="0.2">
      <c r="A30" s="11" t="s">
        <v>247</v>
      </c>
      <c r="B30" s="11">
        <v>0</v>
      </c>
      <c r="C30" s="11">
        <v>4.0199999999999996</v>
      </c>
      <c r="D30" s="11">
        <v>4.0199999999999996</v>
      </c>
      <c r="E30" s="11">
        <v>3.56</v>
      </c>
      <c r="G30" s="11" t="s">
        <v>235</v>
      </c>
      <c r="H30" s="11">
        <v>9.5</v>
      </c>
      <c r="I30" s="11">
        <v>4.0599999999999996</v>
      </c>
      <c r="J30" s="11">
        <v>13.56</v>
      </c>
      <c r="K30" s="11">
        <v>12.64</v>
      </c>
    </row>
    <row r="31" spans="1:11" x14ac:dyDescent="0.2">
      <c r="A31" s="11" t="s">
        <v>235</v>
      </c>
      <c r="B31" s="11">
        <v>9.5</v>
      </c>
      <c r="C31" s="11">
        <v>4.0599999999999996</v>
      </c>
      <c r="D31" s="11">
        <v>13.56</v>
      </c>
      <c r="E31" s="11">
        <v>12</v>
      </c>
      <c r="G31" s="11" t="s">
        <v>236</v>
      </c>
      <c r="H31" s="11">
        <v>19</v>
      </c>
      <c r="I31" s="11">
        <v>4.1900000000000004</v>
      </c>
      <c r="J31" s="11">
        <v>23.19</v>
      </c>
      <c r="K31" s="11">
        <v>21.61</v>
      </c>
    </row>
    <row r="32" spans="1:11" x14ac:dyDescent="0.2">
      <c r="A32" s="11" t="s">
        <v>236</v>
      </c>
      <c r="B32" s="11">
        <v>19</v>
      </c>
      <c r="C32" s="11">
        <v>4.24</v>
      </c>
      <c r="D32" s="11">
        <v>23.24</v>
      </c>
      <c r="E32" s="11">
        <v>20.52</v>
      </c>
      <c r="G32" s="11" t="s">
        <v>237</v>
      </c>
      <c r="H32" s="11">
        <v>28.5</v>
      </c>
      <c r="I32" s="11">
        <v>4.1500000000000004</v>
      </c>
      <c r="J32" s="11">
        <v>32.65</v>
      </c>
      <c r="K32" s="11">
        <v>30.43</v>
      </c>
    </row>
    <row r="33" spans="1:11" x14ac:dyDescent="0.2">
      <c r="A33" s="11" t="s">
        <v>237</v>
      </c>
      <c r="B33" s="11">
        <v>28.5</v>
      </c>
      <c r="C33" s="11">
        <v>5.72</v>
      </c>
      <c r="D33" s="11">
        <v>34.22</v>
      </c>
      <c r="E33" s="11">
        <v>30.24</v>
      </c>
      <c r="G33" s="11" t="s">
        <v>238</v>
      </c>
      <c r="H33" s="11">
        <v>38</v>
      </c>
      <c r="I33" s="11">
        <v>6.19</v>
      </c>
      <c r="J33" s="11">
        <v>44.19</v>
      </c>
      <c r="K33" s="11">
        <v>41.18</v>
      </c>
    </row>
    <row r="34" spans="1:11" x14ac:dyDescent="0.2">
      <c r="A34" s="11" t="s">
        <v>238</v>
      </c>
      <c r="B34" s="11">
        <v>38</v>
      </c>
      <c r="C34" s="11">
        <v>7.5</v>
      </c>
      <c r="D34" s="11">
        <v>45.5</v>
      </c>
      <c r="E34" s="11">
        <v>40.53</v>
      </c>
      <c r="G34" s="11" t="s">
        <v>239</v>
      </c>
      <c r="H34" s="11">
        <v>47.5</v>
      </c>
      <c r="I34" s="11">
        <v>5.92</v>
      </c>
      <c r="J34" s="11">
        <v>53.42</v>
      </c>
      <c r="K34" s="11">
        <v>49.79</v>
      </c>
    </row>
    <row r="35" spans="1:11" x14ac:dyDescent="0.2">
      <c r="A35" s="11" t="s">
        <v>239</v>
      </c>
      <c r="B35" s="11">
        <v>47.5</v>
      </c>
      <c r="C35" s="11">
        <v>7.45</v>
      </c>
      <c r="D35" s="11">
        <v>54.95</v>
      </c>
      <c r="E35" s="11">
        <v>48.58</v>
      </c>
      <c r="G35" s="11" t="s">
        <v>240</v>
      </c>
      <c r="H35" s="11">
        <v>57</v>
      </c>
      <c r="I35" s="11">
        <v>5.82</v>
      </c>
      <c r="J35" s="11">
        <v>62.82</v>
      </c>
      <c r="K35" s="11">
        <v>58.55</v>
      </c>
    </row>
    <row r="36" spans="1:11" x14ac:dyDescent="0.2">
      <c r="A36" s="11" t="s">
        <v>240</v>
      </c>
      <c r="B36" s="11">
        <v>57</v>
      </c>
      <c r="C36" s="11">
        <v>10.29</v>
      </c>
      <c r="D36" s="11">
        <v>67.290000000000006</v>
      </c>
      <c r="E36" s="11">
        <v>59.5</v>
      </c>
      <c r="G36" s="11" t="s">
        <v>241</v>
      </c>
      <c r="H36" s="11">
        <v>66.5</v>
      </c>
      <c r="I36" s="11">
        <v>6.94</v>
      </c>
      <c r="J36" s="11">
        <v>73.44</v>
      </c>
      <c r="K36" s="11">
        <v>68.44</v>
      </c>
    </row>
    <row r="37" spans="1:11" x14ac:dyDescent="0.2">
      <c r="A37" s="11" t="s">
        <v>241</v>
      </c>
      <c r="B37" s="11">
        <v>66.5</v>
      </c>
      <c r="C37" s="11">
        <v>11.35</v>
      </c>
      <c r="D37" s="11">
        <v>77.849999999999994</v>
      </c>
      <c r="E37" s="11">
        <v>68.849999999999994</v>
      </c>
      <c r="G37" s="11" t="s">
        <v>242</v>
      </c>
      <c r="H37" s="11">
        <v>76</v>
      </c>
      <c r="I37" s="11">
        <v>8.41</v>
      </c>
      <c r="J37" s="11">
        <v>84.41</v>
      </c>
      <c r="K37" s="11">
        <v>78.67</v>
      </c>
    </row>
    <row r="38" spans="1:11" x14ac:dyDescent="0.2">
      <c r="A38" s="11" t="s">
        <v>242</v>
      </c>
      <c r="B38" s="11">
        <v>76</v>
      </c>
      <c r="C38" s="11">
        <v>12.89</v>
      </c>
      <c r="D38" s="11">
        <v>88.89</v>
      </c>
      <c r="E38" s="11">
        <v>78.83</v>
      </c>
      <c r="G38" s="11" t="s">
        <v>243</v>
      </c>
      <c r="H38" s="11">
        <v>85.5</v>
      </c>
      <c r="I38" s="11">
        <v>11.05</v>
      </c>
      <c r="J38" s="11">
        <v>96.55</v>
      </c>
      <c r="K38" s="11">
        <v>89.98</v>
      </c>
    </row>
    <row r="39" spans="1:11" x14ac:dyDescent="0.2">
      <c r="A39" s="11" t="s">
        <v>243</v>
      </c>
      <c r="B39" s="11">
        <v>85.5</v>
      </c>
      <c r="C39" s="11">
        <v>15.47</v>
      </c>
      <c r="D39" s="11">
        <v>100.97</v>
      </c>
      <c r="E39" s="11">
        <v>89.52</v>
      </c>
      <c r="G39" s="11" t="s">
        <v>244</v>
      </c>
      <c r="H39" s="11">
        <v>95</v>
      </c>
      <c r="I39" s="11">
        <v>11.48</v>
      </c>
      <c r="J39" s="11">
        <v>106.48</v>
      </c>
      <c r="K39" s="11">
        <v>99.24</v>
      </c>
    </row>
    <row r="40" spans="1:11" x14ac:dyDescent="0.2">
      <c r="A40" s="11" t="s">
        <v>244</v>
      </c>
      <c r="B40" s="11">
        <v>95</v>
      </c>
      <c r="C40" s="11">
        <v>16.02</v>
      </c>
      <c r="D40" s="11">
        <v>111.02</v>
      </c>
      <c r="E40" s="11">
        <v>98.42</v>
      </c>
      <c r="G40" s="11" t="s">
        <v>191</v>
      </c>
      <c r="H40" s="9"/>
      <c r="I40" s="9"/>
      <c r="J40" s="9"/>
      <c r="K40" s="9"/>
    </row>
    <row r="41" spans="1:11" x14ac:dyDescent="0.2">
      <c r="A41" s="11" t="s">
        <v>191</v>
      </c>
      <c r="B41" s="9"/>
      <c r="C41" s="9"/>
      <c r="D41" s="9"/>
      <c r="E41" s="9"/>
      <c r="G41" s="11" t="s">
        <v>247</v>
      </c>
      <c r="H41" s="11">
        <v>0</v>
      </c>
      <c r="I41" s="11">
        <v>0</v>
      </c>
      <c r="J41" s="11">
        <v>0</v>
      </c>
      <c r="K41" s="11">
        <v>0</v>
      </c>
    </row>
    <row r="42" spans="1:11" x14ac:dyDescent="0.2">
      <c r="A42" s="11" t="s">
        <v>247</v>
      </c>
      <c r="B42" s="11">
        <v>0</v>
      </c>
      <c r="C42" s="11">
        <v>0</v>
      </c>
      <c r="D42" s="11">
        <v>0</v>
      </c>
      <c r="E42" s="11">
        <v>0</v>
      </c>
      <c r="G42" s="11" t="s">
        <v>235</v>
      </c>
      <c r="H42" s="11">
        <v>3.5</v>
      </c>
      <c r="I42" s="11">
        <v>6.34</v>
      </c>
      <c r="J42" s="11">
        <v>9.84</v>
      </c>
      <c r="K42" s="11">
        <v>9.17</v>
      </c>
    </row>
    <row r="43" spans="1:11" x14ac:dyDescent="0.2">
      <c r="A43" s="11" t="s">
        <v>235</v>
      </c>
      <c r="B43" s="11">
        <v>3.5</v>
      </c>
      <c r="C43" s="11">
        <v>6.34</v>
      </c>
      <c r="D43" s="11">
        <v>9.84</v>
      </c>
      <c r="E43" s="11">
        <v>8.7100000000000009</v>
      </c>
      <c r="G43" s="11" t="s">
        <v>193</v>
      </c>
      <c r="H43" s="9"/>
      <c r="I43" s="9"/>
      <c r="J43" s="9"/>
      <c r="K43" s="9"/>
    </row>
    <row r="44" spans="1:11" x14ac:dyDescent="0.2">
      <c r="A44" s="11" t="s">
        <v>193</v>
      </c>
      <c r="B44" s="9"/>
      <c r="C44" s="9"/>
      <c r="D44" s="9"/>
      <c r="E44" s="9"/>
      <c r="G44" s="11" t="s">
        <v>247</v>
      </c>
      <c r="H44" s="11">
        <v>0</v>
      </c>
      <c r="I44" s="11">
        <v>0.11</v>
      </c>
      <c r="J44" s="11">
        <v>0.11</v>
      </c>
      <c r="K44" s="11">
        <v>0.1</v>
      </c>
    </row>
    <row r="45" spans="1:11" x14ac:dyDescent="0.2">
      <c r="A45" s="11" t="s">
        <v>247</v>
      </c>
      <c r="B45" s="11">
        <v>0</v>
      </c>
      <c r="C45" s="11">
        <v>0.11</v>
      </c>
      <c r="D45" s="11">
        <v>0.11</v>
      </c>
      <c r="E45" s="11">
        <v>0.1</v>
      </c>
      <c r="G45" s="11" t="s">
        <v>235</v>
      </c>
      <c r="H45" s="11">
        <v>5.6</v>
      </c>
      <c r="I45" s="11">
        <v>4.21</v>
      </c>
      <c r="J45" s="11">
        <v>9.81</v>
      </c>
      <c r="K45" s="11">
        <v>9.14</v>
      </c>
    </row>
    <row r="46" spans="1:11" x14ac:dyDescent="0.2">
      <c r="A46" s="11" t="s">
        <v>235</v>
      </c>
      <c r="B46" s="11">
        <v>5.6</v>
      </c>
      <c r="C46" s="11">
        <v>4.21</v>
      </c>
      <c r="D46" s="11">
        <v>9.81</v>
      </c>
      <c r="E46" s="11">
        <v>8.68</v>
      </c>
      <c r="G46" s="11" t="s">
        <v>68</v>
      </c>
      <c r="H46" s="9"/>
      <c r="I46" s="9"/>
      <c r="J46" s="9"/>
      <c r="K46" s="9"/>
    </row>
    <row r="47" spans="1:11" x14ac:dyDescent="0.2">
      <c r="A47" s="11" t="s">
        <v>68</v>
      </c>
      <c r="B47" s="9"/>
      <c r="C47" s="9"/>
      <c r="D47" s="9"/>
      <c r="E47" s="9"/>
      <c r="G47" s="11" t="s">
        <v>247</v>
      </c>
      <c r="H47" s="11">
        <v>0</v>
      </c>
      <c r="I47" s="11">
        <v>7.46</v>
      </c>
      <c r="J47" s="11">
        <v>7.46</v>
      </c>
      <c r="K47" s="11">
        <v>6.95</v>
      </c>
    </row>
    <row r="48" spans="1:11" x14ac:dyDescent="0.2">
      <c r="A48" s="11" t="s">
        <v>247</v>
      </c>
      <c r="B48" s="11">
        <v>0</v>
      </c>
      <c r="C48" s="11">
        <v>7.46</v>
      </c>
      <c r="D48" s="11">
        <v>7.46</v>
      </c>
      <c r="E48" s="11">
        <v>6.6</v>
      </c>
      <c r="G48" s="11" t="s">
        <v>235</v>
      </c>
      <c r="H48" s="11">
        <v>8.4</v>
      </c>
      <c r="I48" s="11">
        <v>7.81</v>
      </c>
      <c r="J48" s="11">
        <v>16.21</v>
      </c>
      <c r="K48" s="11">
        <v>15.11</v>
      </c>
    </row>
    <row r="49" spans="1:11" x14ac:dyDescent="0.2">
      <c r="A49" s="11" t="s">
        <v>235</v>
      </c>
      <c r="B49" s="11">
        <v>8.4</v>
      </c>
      <c r="C49" s="11">
        <v>7.81</v>
      </c>
      <c r="D49" s="11">
        <v>16.21</v>
      </c>
      <c r="E49" s="11">
        <v>14.35</v>
      </c>
      <c r="G49" s="11" t="s">
        <v>236</v>
      </c>
      <c r="H49" s="11">
        <v>17.899999999999999</v>
      </c>
      <c r="I49" s="11">
        <v>8.99</v>
      </c>
      <c r="J49" s="11">
        <v>26.89</v>
      </c>
      <c r="K49" s="11">
        <v>25.06</v>
      </c>
    </row>
    <row r="50" spans="1:11" x14ac:dyDescent="0.2">
      <c r="A50" s="11" t="s">
        <v>236</v>
      </c>
      <c r="B50" s="11">
        <v>17.899999999999999</v>
      </c>
      <c r="C50" s="11">
        <v>10.53</v>
      </c>
      <c r="D50" s="11">
        <v>28.43</v>
      </c>
      <c r="E50" s="11">
        <v>25.16</v>
      </c>
      <c r="G50" s="11" t="s">
        <v>237</v>
      </c>
      <c r="H50" s="11">
        <v>27.4</v>
      </c>
      <c r="I50" s="11">
        <v>10.16</v>
      </c>
      <c r="J50" s="11">
        <v>37.56</v>
      </c>
      <c r="K50" s="11">
        <v>35</v>
      </c>
    </row>
    <row r="51" spans="1:11" x14ac:dyDescent="0.2">
      <c r="A51" s="11" t="s">
        <v>237</v>
      </c>
      <c r="B51" s="11">
        <v>27.4</v>
      </c>
      <c r="C51" s="11">
        <v>11.44</v>
      </c>
      <c r="D51" s="11">
        <v>38.840000000000003</v>
      </c>
      <c r="E51" s="11">
        <v>34.369999999999997</v>
      </c>
      <c r="G51" s="11" t="s">
        <v>238</v>
      </c>
      <c r="H51" s="11">
        <v>36.9</v>
      </c>
      <c r="I51" s="11">
        <v>6.69</v>
      </c>
      <c r="J51" s="11">
        <v>43.59</v>
      </c>
      <c r="K51" s="11">
        <v>40.619999999999997</v>
      </c>
    </row>
    <row r="52" spans="1:11" x14ac:dyDescent="0.2">
      <c r="A52" s="11" t="s">
        <v>238</v>
      </c>
      <c r="B52" s="11">
        <v>36.9</v>
      </c>
      <c r="C52" s="11">
        <v>11.13</v>
      </c>
      <c r="D52" s="11">
        <v>48.03</v>
      </c>
      <c r="E52" s="11">
        <v>42.5</v>
      </c>
      <c r="G52" s="11" t="s">
        <v>239</v>
      </c>
      <c r="H52" s="11">
        <v>46.4</v>
      </c>
      <c r="I52" s="11">
        <v>6.71</v>
      </c>
      <c r="J52" s="11">
        <v>53.11</v>
      </c>
      <c r="K52" s="11">
        <v>49.5</v>
      </c>
    </row>
    <row r="53" spans="1:11" x14ac:dyDescent="0.2">
      <c r="A53" s="11" t="s">
        <v>239</v>
      </c>
      <c r="B53" s="11">
        <v>46.4</v>
      </c>
      <c r="C53" s="11">
        <v>11.49</v>
      </c>
      <c r="D53" s="11">
        <v>57.89</v>
      </c>
      <c r="E53" s="11">
        <v>51.23</v>
      </c>
      <c r="G53" s="11" t="s">
        <v>240</v>
      </c>
      <c r="H53" s="11">
        <v>55.9</v>
      </c>
      <c r="I53" s="11">
        <v>7.47</v>
      </c>
      <c r="J53" s="11">
        <v>63.37</v>
      </c>
      <c r="K53" s="11">
        <v>59.06</v>
      </c>
    </row>
    <row r="54" spans="1:11" x14ac:dyDescent="0.2">
      <c r="A54" s="11" t="s">
        <v>240</v>
      </c>
      <c r="B54" s="11">
        <v>55.9</v>
      </c>
      <c r="C54" s="11">
        <v>11.51</v>
      </c>
      <c r="D54" s="11">
        <v>67.41</v>
      </c>
      <c r="E54" s="11">
        <v>59.65</v>
      </c>
      <c r="G54" s="11" t="s">
        <v>241</v>
      </c>
      <c r="H54" s="11">
        <v>65.400000000000006</v>
      </c>
      <c r="I54" s="11">
        <v>5.28</v>
      </c>
      <c r="J54" s="11">
        <v>70.680000000000007</v>
      </c>
      <c r="K54" s="11">
        <v>65.87</v>
      </c>
    </row>
    <row r="55" spans="1:11" x14ac:dyDescent="0.2">
      <c r="A55" s="11" t="s">
        <v>241</v>
      </c>
      <c r="B55" s="11">
        <v>65.400000000000006</v>
      </c>
      <c r="C55" s="11">
        <v>9.32</v>
      </c>
      <c r="D55" s="11">
        <v>74.72</v>
      </c>
      <c r="E55" s="11">
        <v>66.12</v>
      </c>
      <c r="G55" s="11" t="s">
        <v>242</v>
      </c>
      <c r="H55" s="11">
        <v>74.900000000000006</v>
      </c>
      <c r="I55" s="11">
        <v>2.95</v>
      </c>
      <c r="J55" s="11">
        <v>77.849999999999994</v>
      </c>
      <c r="K55" s="11">
        <v>72.55</v>
      </c>
    </row>
    <row r="56" spans="1:11" x14ac:dyDescent="0.2">
      <c r="A56" s="11" t="s">
        <v>242</v>
      </c>
      <c r="B56" s="11">
        <v>74.900000000000006</v>
      </c>
      <c r="C56" s="11">
        <v>6.94</v>
      </c>
      <c r="D56" s="11">
        <v>81.84</v>
      </c>
      <c r="E56" s="11">
        <v>72.42</v>
      </c>
      <c r="G56" s="11" t="s">
        <v>243</v>
      </c>
      <c r="H56" s="11">
        <v>84.4</v>
      </c>
      <c r="I56" s="11">
        <v>2.92</v>
      </c>
      <c r="J56" s="11">
        <v>87.32</v>
      </c>
      <c r="K56" s="11">
        <v>81.38</v>
      </c>
    </row>
    <row r="57" spans="1:11" x14ac:dyDescent="0.2">
      <c r="A57" s="11" t="s">
        <v>243</v>
      </c>
      <c r="B57" s="11">
        <v>84.4</v>
      </c>
      <c r="C57" s="11">
        <v>6.73</v>
      </c>
      <c r="D57" s="11">
        <v>91.13</v>
      </c>
      <c r="E57" s="11">
        <v>80.650000000000006</v>
      </c>
      <c r="G57" s="11" t="s">
        <v>136</v>
      </c>
      <c r="H57" s="9"/>
      <c r="I57" s="9"/>
      <c r="J57" s="9"/>
      <c r="K57" s="9"/>
    </row>
    <row r="58" spans="1:11" x14ac:dyDescent="0.2">
      <c r="A58" s="11" t="s">
        <v>136</v>
      </c>
      <c r="B58" s="9"/>
      <c r="C58" s="9"/>
      <c r="D58" s="9"/>
      <c r="E58" s="9"/>
      <c r="G58" s="11" t="s">
        <v>247</v>
      </c>
      <c r="H58" s="11">
        <v>0</v>
      </c>
      <c r="I58" s="11">
        <v>0.82</v>
      </c>
      <c r="J58" s="11">
        <v>0.82</v>
      </c>
      <c r="K58" s="11">
        <v>0.76</v>
      </c>
    </row>
    <row r="59" spans="1:11" x14ac:dyDescent="0.2">
      <c r="A59" s="11" t="s">
        <v>247</v>
      </c>
      <c r="B59" s="11">
        <v>0</v>
      </c>
      <c r="C59" s="11">
        <v>0.82</v>
      </c>
      <c r="D59" s="11">
        <v>0.82</v>
      </c>
      <c r="E59" s="11">
        <v>0.73</v>
      </c>
      <c r="G59" s="11" t="s">
        <v>235</v>
      </c>
      <c r="H59" s="11">
        <v>9.6999999999999993</v>
      </c>
      <c r="I59" s="11">
        <v>1.1599999999999999</v>
      </c>
      <c r="J59" s="11">
        <v>10.86</v>
      </c>
      <c r="K59" s="11">
        <v>10.119999999999999</v>
      </c>
    </row>
    <row r="60" spans="1:11" x14ac:dyDescent="0.2">
      <c r="A60" s="11" t="s">
        <v>235</v>
      </c>
      <c r="B60" s="11">
        <v>9.6999999999999993</v>
      </c>
      <c r="C60" s="11">
        <v>1.1599999999999999</v>
      </c>
      <c r="D60" s="11">
        <v>10.86</v>
      </c>
      <c r="E60" s="11">
        <v>9.61</v>
      </c>
      <c r="G60" s="11" t="s">
        <v>236</v>
      </c>
      <c r="H60" s="11">
        <v>19.2</v>
      </c>
      <c r="I60" s="11">
        <v>1.59</v>
      </c>
      <c r="J60" s="11">
        <v>20.79</v>
      </c>
      <c r="K60" s="11">
        <v>19.38</v>
      </c>
    </row>
    <row r="61" spans="1:11" x14ac:dyDescent="0.2">
      <c r="A61" s="11" t="s">
        <v>236</v>
      </c>
      <c r="B61" s="11">
        <v>19.2</v>
      </c>
      <c r="C61" s="11">
        <v>1.59</v>
      </c>
      <c r="D61" s="11">
        <v>20.79</v>
      </c>
      <c r="E61" s="11">
        <v>18.399999999999999</v>
      </c>
      <c r="G61" s="11" t="s">
        <v>237</v>
      </c>
      <c r="H61" s="11">
        <v>28.7</v>
      </c>
      <c r="I61" s="11">
        <v>0.28999999999999998</v>
      </c>
      <c r="J61" s="11">
        <v>28.99</v>
      </c>
      <c r="K61" s="11">
        <v>27.02</v>
      </c>
    </row>
    <row r="62" spans="1:11" x14ac:dyDescent="0.2">
      <c r="A62" s="11" t="s">
        <v>237</v>
      </c>
      <c r="B62" s="11">
        <v>28.7</v>
      </c>
      <c r="C62" s="11">
        <v>1.9</v>
      </c>
      <c r="D62" s="11">
        <v>30.6</v>
      </c>
      <c r="E62" s="11">
        <v>27.08</v>
      </c>
      <c r="G62" s="11" t="s">
        <v>238</v>
      </c>
      <c r="H62" s="11">
        <v>38.200000000000003</v>
      </c>
      <c r="I62" s="11" t="s">
        <v>251</v>
      </c>
      <c r="J62" s="11">
        <v>37.97</v>
      </c>
      <c r="K62" s="11">
        <v>35.39</v>
      </c>
    </row>
    <row r="63" spans="1:11" x14ac:dyDescent="0.2">
      <c r="A63" s="11" t="s">
        <v>238</v>
      </c>
      <c r="B63" s="11">
        <v>38.200000000000003</v>
      </c>
      <c r="C63" s="11">
        <v>1.24</v>
      </c>
      <c r="D63" s="11">
        <v>39.44</v>
      </c>
      <c r="E63" s="11">
        <v>34.9</v>
      </c>
      <c r="G63" s="11" t="s">
        <v>239</v>
      </c>
      <c r="H63" s="11">
        <v>47.7</v>
      </c>
      <c r="I63" s="11" t="s">
        <v>252</v>
      </c>
      <c r="J63" s="11">
        <v>47.04</v>
      </c>
      <c r="K63" s="11">
        <v>43.84</v>
      </c>
    </row>
    <row r="64" spans="1:11" x14ac:dyDescent="0.2">
      <c r="A64" s="11" t="s">
        <v>239</v>
      </c>
      <c r="B64" s="11">
        <v>47.7</v>
      </c>
      <c r="C64" s="11">
        <v>3.83</v>
      </c>
      <c r="D64" s="11">
        <v>51.53</v>
      </c>
      <c r="E64" s="11">
        <v>45.6</v>
      </c>
      <c r="G64" s="11" t="s">
        <v>240</v>
      </c>
      <c r="H64" s="11">
        <v>57.2</v>
      </c>
      <c r="I64" s="11" t="s">
        <v>253</v>
      </c>
      <c r="J64" s="11">
        <v>55.81</v>
      </c>
      <c r="K64" s="11">
        <v>52.01</v>
      </c>
    </row>
    <row r="65" spans="1:11" x14ac:dyDescent="0.2">
      <c r="A65" s="11" t="s">
        <v>240</v>
      </c>
      <c r="B65" s="11">
        <v>57.2</v>
      </c>
      <c r="C65" s="11">
        <v>3.14</v>
      </c>
      <c r="D65" s="11">
        <v>60.34</v>
      </c>
      <c r="E65" s="11">
        <v>53.4</v>
      </c>
      <c r="G65" s="11" t="s">
        <v>241</v>
      </c>
      <c r="H65" s="11">
        <v>66.7</v>
      </c>
      <c r="I65" s="11" t="s">
        <v>254</v>
      </c>
      <c r="J65" s="11">
        <v>65.75</v>
      </c>
      <c r="K65" s="11">
        <v>61.28</v>
      </c>
    </row>
    <row r="66" spans="1:11" x14ac:dyDescent="0.2">
      <c r="A66" s="11" t="s">
        <v>241</v>
      </c>
      <c r="B66" s="11">
        <v>66.7</v>
      </c>
      <c r="C66" s="11">
        <v>3.9</v>
      </c>
      <c r="D66" s="11">
        <v>70.599999999999994</v>
      </c>
      <c r="E66" s="11">
        <v>62.48</v>
      </c>
      <c r="G66" s="11" t="s">
        <v>242</v>
      </c>
      <c r="H66" s="11">
        <v>76.2</v>
      </c>
      <c r="I66" s="11">
        <v>1.1499999999999999</v>
      </c>
      <c r="J66" s="11">
        <v>77.349999999999994</v>
      </c>
      <c r="K66" s="11">
        <v>72.09</v>
      </c>
    </row>
    <row r="67" spans="1:11" x14ac:dyDescent="0.2">
      <c r="A67" s="11" t="s">
        <v>242</v>
      </c>
      <c r="B67" s="11">
        <v>76.2</v>
      </c>
      <c r="C67" s="11">
        <v>6.22</v>
      </c>
      <c r="D67" s="11">
        <v>82.42</v>
      </c>
      <c r="E67" s="11">
        <v>72.94</v>
      </c>
    </row>
  </sheetData>
  <mergeCells count="4">
    <mergeCell ref="A1:A2"/>
    <mergeCell ref="D1:D2"/>
    <mergeCell ref="G1:G2"/>
    <mergeCell ref="J1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1302-3 Ms</vt:lpstr>
      <vt:lpstr>geochem</vt:lpstr>
      <vt:lpstr>toc</vt:lpstr>
      <vt:lpstr>ages</vt:lpstr>
      <vt:lpstr>mcd 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Kreisler</dc:creator>
  <cp:lastModifiedBy>Jack Kreisler</cp:lastModifiedBy>
  <dcterms:created xsi:type="dcterms:W3CDTF">2021-06-02T17:18:49Z</dcterms:created>
  <dcterms:modified xsi:type="dcterms:W3CDTF">2022-01-19T21:00:25Z</dcterms:modified>
</cp:coreProperties>
</file>