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lau/git/uor/Test Results/case 2/"/>
    </mc:Choice>
  </mc:AlternateContent>
  <xr:revisionPtr revIDLastSave="0" documentId="13_ncr:40009_{7BBE3564-0B8C-A942-AFAB-41771BC38FA1}" xr6:coauthVersionLast="46" xr6:coauthVersionMax="46" xr10:uidLastSave="{00000000-0000-0000-0000-000000000000}"/>
  <bookViews>
    <workbookView xWindow="-160" yWindow="-19180" windowWidth="23700" windowHeight="15880" activeTab="1"/>
  </bookViews>
  <sheets>
    <sheet name="AComp_Passenger_data" sheetId="1" r:id="rId1"/>
    <sheet name="Airport Analysis" sheetId="2" r:id="rId2"/>
    <sheet name="Unused Airports" sheetId="3" r:id="rId3"/>
    <sheet name="Flight Analysis" sheetId="4" r:id="rId4"/>
    <sheet name="Passenger Analysis" sheetId="5" r:id="rId5"/>
  </sheets>
  <definedNames>
    <definedName name="_xlnm._FilterDatabase" localSheetId="0" hidden="1">AComp_Passenger_data!$A$1:$F$511</definedName>
    <definedName name="_xlnm._FilterDatabase" localSheetId="3" hidden="1">'Flight Analysis'!$A$1:$D$1220</definedName>
    <definedName name="_xlnm._FilterDatabase" localSheetId="4" hidden="1">'Passenger Analysis'!$A$1:$C$1175</definedName>
  </definedNames>
  <calcPr calcId="191029"/>
  <pivotCaches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3" l="1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132" i="5"/>
  <c r="C1098" i="5"/>
  <c r="C1055" i="5"/>
  <c r="C1024" i="5"/>
  <c r="C981" i="5"/>
  <c r="C943" i="5"/>
  <c r="C883" i="5"/>
  <c r="C826" i="5"/>
  <c r="C792" i="5"/>
  <c r="C745" i="5"/>
  <c r="C708" i="5"/>
  <c r="C686" i="5"/>
  <c r="C664" i="5"/>
  <c r="C633" i="5"/>
  <c r="C599" i="5"/>
  <c r="C559" i="5"/>
  <c r="C537" i="5"/>
  <c r="C494" i="5"/>
  <c r="C457" i="5"/>
  <c r="C426" i="5"/>
  <c r="C380" i="5"/>
  <c r="C328" i="5"/>
  <c r="C276" i="5"/>
  <c r="C242" i="5"/>
  <c r="C193" i="5"/>
  <c r="C162" i="5"/>
  <c r="C122" i="5"/>
  <c r="C76" i="5"/>
  <c r="C2" i="5"/>
  <c r="C45" i="5"/>
  <c r="D77" i="4"/>
  <c r="D1171" i="4"/>
  <c r="D1112" i="4"/>
  <c r="D1062" i="4"/>
  <c r="D1028" i="4"/>
  <c r="D973" i="4"/>
  <c r="D945" i="4"/>
  <c r="D906" i="4"/>
  <c r="D869" i="4"/>
  <c r="D834" i="4"/>
  <c r="D773" i="4"/>
  <c r="D739" i="4"/>
  <c r="D687" i="4"/>
  <c r="D644" i="4"/>
  <c r="D613" i="4"/>
  <c r="D579" i="4"/>
  <c r="D533" i="4"/>
  <c r="D529" i="4"/>
  <c r="D486" i="4"/>
  <c r="D452" i="4"/>
  <c r="D411" i="4"/>
  <c r="D365" i="4"/>
  <c r="D313" i="4"/>
  <c r="D282" i="4"/>
  <c r="D263" i="4"/>
  <c r="D211" i="4"/>
  <c r="D164" i="4"/>
  <c r="D145" i="4"/>
  <c r="D114" i="4"/>
  <c r="D40" i="4"/>
  <c r="D6" i="4"/>
</calcChain>
</file>

<file path=xl/sharedStrings.xml><?xml version="1.0" encoding="utf-8"?>
<sst xmlns="http://schemas.openxmlformats.org/spreadsheetml/2006/main" count="5636" uniqueCount="175">
  <si>
    <t>UES9151GS5</t>
  </si>
  <si>
    <t>SQU6245R</t>
  </si>
  <si>
    <t>DEN</t>
  </si>
  <si>
    <t>FRA</t>
  </si>
  <si>
    <t>XXQ4064B</t>
  </si>
  <si>
    <t>JFK</t>
  </si>
  <si>
    <t>EZC9678QI6</t>
  </si>
  <si>
    <t>SOH3431A</t>
  </si>
  <si>
    <t>ORD</t>
  </si>
  <si>
    <t>MIA</t>
  </si>
  <si>
    <t>ONL0812DH1</t>
  </si>
  <si>
    <t>CYJ0225CH1</t>
  </si>
  <si>
    <t>PME8178S</t>
  </si>
  <si>
    <t>PEK</t>
  </si>
  <si>
    <t>POP2875LH3</t>
  </si>
  <si>
    <t>MBw8071P</t>
  </si>
  <si>
    <t>KUL</t>
  </si>
  <si>
    <t>WTC9125IE5</t>
  </si>
  <si>
    <t>MOO1786A</t>
  </si>
  <si>
    <t>MAD</t>
  </si>
  <si>
    <t>EDV2089LK5</t>
  </si>
  <si>
    <t>HUR0974O</t>
  </si>
  <si>
    <t>PVG</t>
  </si>
  <si>
    <t>GMO5938W</t>
  </si>
  <si>
    <t>LHR</t>
  </si>
  <si>
    <t>HCA3158QA6</t>
  </si>
  <si>
    <t>YMH6360YP0</t>
  </si>
  <si>
    <t>DAU2617A</t>
  </si>
  <si>
    <t>CGK</t>
  </si>
  <si>
    <t>SFO</t>
  </si>
  <si>
    <t>PUD8209OG3</t>
  </si>
  <si>
    <t>RUM0422W</t>
  </si>
  <si>
    <t>MUC</t>
  </si>
  <si>
    <t>PAJ3974RK1</t>
  </si>
  <si>
    <t>ATT7791R</t>
  </si>
  <si>
    <t>AMS</t>
  </si>
  <si>
    <t>WPW9201U</t>
  </si>
  <si>
    <t>DFW</t>
  </si>
  <si>
    <t>WYU2010YH8</t>
  </si>
  <si>
    <t>JJM4724RF7</t>
  </si>
  <si>
    <t>MXU9187YC7</t>
  </si>
  <si>
    <t>HGO4350KK1</t>
  </si>
  <si>
    <t>MBA8071P</t>
  </si>
  <si>
    <t>DKZ3042O</t>
  </si>
  <si>
    <t>BWI0520BG6</t>
  </si>
  <si>
    <t>QHU1140O</t>
  </si>
  <si>
    <t>CDG</t>
  </si>
  <si>
    <t>LAS</t>
  </si>
  <si>
    <t>ULZ8130D</t>
  </si>
  <si>
    <t>CAN</t>
  </si>
  <si>
    <t>JBE2302VO4</t>
  </si>
  <si>
    <t>VYU9214I</t>
  </si>
  <si>
    <t>DXB</t>
  </si>
  <si>
    <t>UES915*GS5</t>
  </si>
  <si>
    <t>HZT2506M</t>
  </si>
  <si>
    <t>IAH</t>
  </si>
  <si>
    <t>DAZ3029XA0</t>
  </si>
  <si>
    <t>EWH6301Y</t>
  </si>
  <si>
    <t>PIT2755XC1</t>
  </si>
  <si>
    <t>VYW5940P</t>
  </si>
  <si>
    <t>SIN</t>
  </si>
  <si>
    <t>WSK1289Z</t>
  </si>
  <si>
    <t>CLT</t>
  </si>
  <si>
    <t>TMV7633W</t>
  </si>
  <si>
    <t>CKZ3132BR4</t>
  </si>
  <si>
    <t>FYL5866L</t>
  </si>
  <si>
    <t>ATL</t>
  </si>
  <si>
    <t>HKG</t>
  </si>
  <si>
    <t>CXN7304ER2</t>
  </si>
  <si>
    <t>GMO593[W</t>
  </si>
  <si>
    <t>WBE6935NU3</t>
  </si>
  <si>
    <t>BER7172M</t>
  </si>
  <si>
    <t>IEG9308EA5</t>
  </si>
  <si>
    <t>JVY9791G</t>
  </si>
  <si>
    <t>FCO</t>
  </si>
  <si>
    <t>SJD8775RZ4</t>
  </si>
  <si>
    <t>4QU6245R</t>
  </si>
  <si>
    <t>CDC0302NN5</t>
  </si>
  <si>
    <t>VDC9164W</t>
  </si>
  <si>
    <t>KKP5277HZ7</t>
  </si>
  <si>
    <t>KJR6646J</t>
  </si>
  <si>
    <t>BKK</t>
  </si>
  <si>
    <t>UGK</t>
  </si>
  <si>
    <t>SPR4484HA6</t>
  </si>
  <si>
    <t>XXQ4064%</t>
  </si>
  <si>
    <t>VZY2993ME1</t>
  </si>
  <si>
    <t>YZO4444S</t>
  </si>
  <si>
    <t>XIL3623J</t>
  </si>
  <si>
    <t>LAX</t>
  </si>
  <si>
    <t>RPG3351U</t>
  </si>
  <si>
    <t>HND</t>
  </si>
  <si>
    <t>LLZ3798PE3</t>
  </si>
  <si>
    <t>SJD8|75RZ4</t>
  </si>
  <si>
    <t>XOY7948U</t>
  </si>
  <si>
    <t>[AS</t>
  </si>
  <si>
    <t>XFG5747ZT9</t>
  </si>
  <si>
    <t>PNE8178S</t>
  </si>
  <si>
    <t>UMH6360YP0</t>
  </si>
  <si>
    <t>A;S</t>
  </si>
  <si>
    <t>VDCP164W</t>
  </si>
  <si>
    <t>AM%</t>
  </si>
  <si>
    <t>CKZ313\BR4</t>
  </si>
  <si>
    <t>:IN</t>
  </si>
  <si>
    <t>]RA</t>
  </si>
  <si>
    <t>#MS</t>
  </si>
  <si>
    <t>VZT2993ME1</t>
  </si>
  <si>
    <t>WBE6935NU$</t>
  </si>
  <si>
    <t>WYu2010YH8</t>
  </si>
  <si>
    <t>MI^</t>
  </si>
  <si>
    <t>vAS</t>
  </si>
  <si>
    <t>OR8</t>
  </si>
  <si>
    <t>SI|</t>
  </si>
  <si>
    <t>FSA</t>
  </si>
  <si>
    <t>L}X</t>
  </si>
  <si>
    <t>PEe</t>
  </si>
  <si>
    <t>;AD</t>
  </si>
  <si>
    <t>~AN</t>
  </si>
  <si>
    <t>SPRb484HA6</t>
  </si>
  <si>
    <t>yEK</t>
  </si>
  <si>
    <t>vEN</t>
  </si>
  <si>
    <t>Passenger ID</t>
  </si>
  <si>
    <t>Flight ID</t>
  </si>
  <si>
    <t>From Airport</t>
  </si>
  <si>
    <t>To Airport</t>
  </si>
  <si>
    <t>Departure Time</t>
  </si>
  <si>
    <t>Flight Time</t>
  </si>
  <si>
    <t>Row Labels</t>
  </si>
  <si>
    <t>Grand Total</t>
  </si>
  <si>
    <t>Invalid Flight ID</t>
  </si>
  <si>
    <t>ATLANTA</t>
  </si>
  <si>
    <t>BEIJING</t>
  </si>
  <si>
    <t>LONDON</t>
  </si>
  <si>
    <t>CHICAGO</t>
  </si>
  <si>
    <t>TOKYO</t>
  </si>
  <si>
    <t>LOS ANGELES</t>
  </si>
  <si>
    <t>PARIS</t>
  </si>
  <si>
    <t>DALLAS/FORT WORTH</t>
  </si>
  <si>
    <t>FRANKFURT</t>
  </si>
  <si>
    <t>HONG KONG</t>
  </si>
  <si>
    <t>DENVER</t>
  </si>
  <si>
    <t>DUBAI</t>
  </si>
  <si>
    <t>JAKARTA</t>
  </si>
  <si>
    <t>AMSTERDAM</t>
  </si>
  <si>
    <t>MADRID</t>
  </si>
  <si>
    <t>BANGKOK</t>
  </si>
  <si>
    <t>NEW YORK</t>
  </si>
  <si>
    <t>SINGAPORE</t>
  </si>
  <si>
    <t>GUANGZHOU</t>
  </si>
  <si>
    <t>LAS VEGAS</t>
  </si>
  <si>
    <t>SHANGHAI</t>
  </si>
  <si>
    <t>SAN FRANCISCO</t>
  </si>
  <si>
    <t>PHOENIX</t>
  </si>
  <si>
    <t>PHX</t>
  </si>
  <si>
    <t>HOUSTON</t>
  </si>
  <si>
    <t>CHARLOTTE</t>
  </si>
  <si>
    <t>MIAMI</t>
  </si>
  <si>
    <t>MUNICH</t>
  </si>
  <si>
    <t>KUALA LUMPUR</t>
  </si>
  <si>
    <t>ROME</t>
  </si>
  <si>
    <t>ISTANBUL</t>
  </si>
  <si>
    <t>IST</t>
  </si>
  <si>
    <t>Airport Name</t>
  </si>
  <si>
    <t>Airport Code</t>
  </si>
  <si>
    <t>Used?</t>
  </si>
  <si>
    <t>Latitude</t>
  </si>
  <si>
    <t>Longitude</t>
  </si>
  <si>
    <t>From &amp; To Airport Codes (Sorted)</t>
  </si>
  <si>
    <t>Adjusted Total</t>
  </si>
  <si>
    <t>Count of Departure Time</t>
  </si>
  <si>
    <t>Invalid To Airport Code</t>
  </si>
  <si>
    <t>Invali Flight ID</t>
  </si>
  <si>
    <t>Invalid Passenger ID</t>
  </si>
  <si>
    <t>Invalid From Airport Code</t>
  </si>
  <si>
    <t>Duplicated passenger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</si>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</sst>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 applyAlignment="1">
      <alignment horizontal="left" indent="1"/>
    </xf>
    <xf numFmtId="0" fontId="18" fillId="0" borderId="0" xfId="0" applyFont="1"/>
    <xf numFmtId="0" fontId="0" fillId="0" borderId="0" xfId="0" applyFont="1"/>
    <xf numFmtId="0" fontId="16" fillId="0" borderId="0" xfId="0" applyFont="1"/>
    <xf numFmtId="0" fontId="18" fillId="33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1"/>
    </xf>
    <xf numFmtId="0" fontId="0" fillId="0" borderId="0" xfId="0" applyNumberFormat="1" applyFill="1"/>
    <xf numFmtId="0" fontId="0" fillId="33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33" borderId="0" xfId="0" applyNumberFormat="1" applyFill="1"/>
    <xf numFmtId="0" fontId="0" fillId="33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0" fillId="33" borderId="0" xfId="0" applyFill="1" applyAlignment="1">
      <alignment horizontal="left" indent="3"/>
    </xf>
    <xf numFmtId="0" fontId="0" fillId="34" borderId="0" xfId="0" applyFill="1" applyAlignment="1">
      <alignment horizontal="left"/>
    </xf>
    <xf numFmtId="0" fontId="0" fillId="34" borderId="0" xfId="0" applyNumberFormat="1" applyFill="1"/>
    <xf numFmtId="0" fontId="0" fillId="34" borderId="0" xfId="0" applyFill="1"/>
    <xf numFmtId="0" fontId="0" fillId="0" borderId="0" xfId="0" applyAlignment="1">
      <alignment horizontal="center"/>
    </xf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k Lau" refreshedDate="44216.889396296297" createdVersion="6" refreshedVersion="6" minRefreshableVersion="3" recordCount="510">
  <cacheSource type="worksheet">
    <worksheetSource ref="A1:F511" sheet="AComp_Passenger_data"/>
  </cacheSource>
  <cacheFields count="6">
    <cacheField name="Passenger ID" numFmtId="0">
      <sharedItems containsBlank="1" count="38">
        <s v="UES9151GS5"/>
        <s v="EZC9678QI6"/>
        <s v="ONL0812DH1"/>
        <s v="CYJ0225CH1"/>
        <s v="POP2875LH3"/>
        <s v="WTC9125IE5"/>
        <s v="EDV2089LK5"/>
        <m/>
        <s v="HCA3158QA6"/>
        <s v="YMH6360YP0"/>
        <s v="PUD8209OG3"/>
        <s v="PAJ3974RK1"/>
        <s v="WYU2010YH8"/>
        <s v="JJM4724RF7"/>
        <s v="MXU9187YC7"/>
        <s v="HGO4350KK1"/>
        <s v="BWI0520BG6"/>
        <s v="JBE2302VO4"/>
        <s v="UES915*GS5"/>
        <s v="DAZ3029XA0"/>
        <s v="PIT2755XC1"/>
        <s v="CKZ3132BR4"/>
        <s v="CXN7304ER2"/>
        <s v="WBE6935NU3"/>
        <s v="IEG9308EA5"/>
        <s v="SJD8775RZ4"/>
        <s v="CDC0302NN5"/>
        <s v="KKP5277HZ7"/>
        <s v="SPR4484HA6"/>
        <s v="VZY2993ME1"/>
        <s v="LLZ3798PE3"/>
        <s v="SJD8|75RZ4"/>
        <s v="XFG5747ZT9"/>
        <s v="UMH6360YP0"/>
        <s v="CKZ313\BR4"/>
        <s v="VZT2993ME1"/>
        <s v="WBE6935NU$"/>
        <s v="SPRb484HA6"/>
      </sharedItems>
    </cacheField>
    <cacheField name="Flight ID" numFmtId="0">
      <sharedItems containsBlank="1" count="37">
        <s v="SQU6245R"/>
        <s v="XXQ4064B"/>
        <s v="SOH3431A"/>
        <s v="PME8178S"/>
        <s v="MBw8071P"/>
        <s v="MOO1786A"/>
        <s v="HUR0974O"/>
        <m/>
        <s v="GMO5938W"/>
        <s v="DAU2617A"/>
        <s v="RUM0422W"/>
        <s v="ATT7791R"/>
        <s v="WPW9201U"/>
        <s v="MBA8071P"/>
        <s v="DKZ3042O"/>
        <s v="QHU1140O"/>
        <s v="ULZ8130D"/>
        <s v="VYU9214I"/>
        <s v="HZT2506M"/>
        <s v="EWH6301Y"/>
        <s v="VYW5940P"/>
        <s v="WSK1289Z"/>
        <s v="TMV7633W"/>
        <s v="FYL5866L"/>
        <s v="GMO593[W"/>
        <s v="BER7172M"/>
        <s v="JVY9791G"/>
        <s v="4QU6245R"/>
        <s v="VDC9164W"/>
        <s v="KJR6646J"/>
        <s v="XXQ4064%"/>
        <s v="YZO4444S"/>
        <s v="XIL3623J"/>
        <s v="RPG3351U"/>
        <s v="XOY7948U"/>
        <s v="PNE8178S"/>
        <s v="VDCP164W"/>
      </sharedItems>
    </cacheField>
    <cacheField name="From Airport" numFmtId="0">
      <sharedItems containsBlank="1" count="29">
        <s v="DEN"/>
        <s v="JFK"/>
        <s v="ORD"/>
        <s v="KUL"/>
        <s v="MAD"/>
        <m/>
        <s v="LHR"/>
        <s v="CGK"/>
        <s v="MUC"/>
        <s v="AMS"/>
        <s v="DFW"/>
        <s v="MIA"/>
        <s v="CDG"/>
        <s v="CAN"/>
        <s v="IAH"/>
        <s v="LAS"/>
        <s v="CLT"/>
        <s v="ATL"/>
        <s v="PVG"/>
        <s v="FCO"/>
        <s v="UGK"/>
        <s v="BKK"/>
        <s v="PEK"/>
        <s v="HND"/>
        <s v="A;S"/>
        <s v="AM%"/>
        <s v="OR8"/>
        <s v="PEe"/>
        <s v="~AN"/>
      </sharedItems>
    </cacheField>
    <cacheField name="To Airport" numFmtId="0">
      <sharedItems containsBlank="1" count="31">
        <s v="FRA"/>
        <s v="MIA"/>
        <s v="PEK"/>
        <s v="PVG"/>
        <m/>
        <s v="SFO"/>
        <s v="MAD"/>
        <s v="DEN"/>
        <s v="LAS"/>
        <s v="DFW"/>
        <s v="DXB"/>
        <s v="AMS"/>
        <s v="SIN"/>
        <s v="HKG"/>
        <s v="FCO"/>
        <s v="BKK"/>
        <s v="LAX"/>
        <s v="CAN"/>
        <s v="LHR"/>
        <s v="[AS"/>
        <s v=":IN"/>
        <s v="]RA"/>
        <s v="#MS"/>
        <s v="MI^"/>
        <s v="vAS"/>
        <s v="SI|"/>
        <s v="FSA"/>
        <s v="L}X"/>
        <s v=";AD"/>
        <s v="yEK"/>
        <s v="vEN"/>
      </sharedItems>
    </cacheField>
    <cacheField name="Departure Time" numFmtId="0">
      <sharedItems containsSemiMixedTypes="0" containsString="0" containsNumber="1" containsInteger="1" minValue="0" maxValue="1420565330" count="30">
        <n v="1420564460"/>
        <n v="1420563917"/>
        <n v="1420563649"/>
        <n v="1420564409"/>
        <n v="1420563856"/>
        <n v="1420563408"/>
        <n v="1420564525"/>
        <n v="0"/>
        <n v="1420564317"/>
        <n v="1420564986"/>
        <n v="1420563539"/>
        <n v="1420564394"/>
        <n v="1420564869"/>
        <n v="1420563927"/>
        <n v="1420564498"/>
        <n v="1420564983"/>
        <n v="1420564716"/>
        <n v="1420564324"/>
        <n v="1420564967"/>
        <n v="1420565203"/>
        <n v="1420563542"/>
        <n v="1420563958"/>
        <n v="1420565140"/>
        <n v="1420565167"/>
        <n v="1420564561"/>
        <n v="1420564698"/>
        <n v="1420565330"/>
        <n v="1420564414"/>
        <n v="1420563569"/>
        <n v="1420564038"/>
      </sharedItems>
    </cacheField>
    <cacheField name="Flight Time" numFmtId="0">
      <sharedItems containsSemiMixedTypes="0" containsString="0" containsNumber="1" containsInteger="1" minValue="0" maxValue="20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x v="0"/>
    <x v="0"/>
    <x v="0"/>
    <x v="0"/>
    <x v="0"/>
    <n v="1049"/>
  </r>
  <r>
    <x v="0"/>
    <x v="1"/>
    <x v="1"/>
    <x v="0"/>
    <x v="1"/>
    <n v="802"/>
  </r>
  <r>
    <x v="1"/>
    <x v="2"/>
    <x v="2"/>
    <x v="1"/>
    <x v="2"/>
    <n v="250"/>
  </r>
  <r>
    <x v="2"/>
    <x v="2"/>
    <x v="2"/>
    <x v="1"/>
    <x v="2"/>
    <n v="250"/>
  </r>
  <r>
    <x v="3"/>
    <x v="3"/>
    <x v="0"/>
    <x v="2"/>
    <x v="3"/>
    <n v="1322"/>
  </r>
  <r>
    <x v="4"/>
    <x v="4"/>
    <x v="3"/>
    <x v="2"/>
    <x v="4"/>
    <n v="572"/>
  </r>
  <r>
    <x v="5"/>
    <x v="5"/>
    <x v="4"/>
    <x v="0"/>
    <x v="5"/>
    <n v="184"/>
  </r>
  <r>
    <x v="6"/>
    <x v="6"/>
    <x v="0"/>
    <x v="3"/>
    <x v="6"/>
    <n v="1398"/>
  </r>
  <r>
    <x v="7"/>
    <x v="7"/>
    <x v="5"/>
    <x v="4"/>
    <x v="7"/>
    <n v="0"/>
  </r>
  <r>
    <x v="0"/>
    <x v="8"/>
    <x v="6"/>
    <x v="2"/>
    <x v="8"/>
    <n v="1057"/>
  </r>
  <r>
    <x v="8"/>
    <x v="1"/>
    <x v="1"/>
    <x v="0"/>
    <x v="1"/>
    <n v="802"/>
  </r>
  <r>
    <x v="9"/>
    <x v="9"/>
    <x v="7"/>
    <x v="5"/>
    <x v="9"/>
    <n v="1811"/>
  </r>
  <r>
    <x v="10"/>
    <x v="10"/>
    <x v="8"/>
    <x v="6"/>
    <x v="10"/>
    <n v="194"/>
  </r>
  <r>
    <x v="11"/>
    <x v="11"/>
    <x v="9"/>
    <x v="7"/>
    <x v="11"/>
    <n v="1001"/>
  </r>
  <r>
    <x v="0"/>
    <x v="12"/>
    <x v="10"/>
    <x v="2"/>
    <x v="12"/>
    <n v="1452"/>
  </r>
  <r>
    <x v="12"/>
    <x v="1"/>
    <x v="1"/>
    <x v="0"/>
    <x v="1"/>
    <n v="802"/>
  </r>
  <r>
    <x v="13"/>
    <x v="6"/>
    <x v="0"/>
    <x v="3"/>
    <x v="6"/>
    <n v="1398"/>
  </r>
  <r>
    <x v="14"/>
    <x v="1"/>
    <x v="1"/>
    <x v="0"/>
    <x v="1"/>
    <n v="802"/>
  </r>
  <r>
    <x v="15"/>
    <x v="10"/>
    <x v="8"/>
    <x v="6"/>
    <x v="10"/>
    <n v="194"/>
  </r>
  <r>
    <x v="10"/>
    <x v="13"/>
    <x v="3"/>
    <x v="2"/>
    <x v="4"/>
    <n v="572"/>
  </r>
  <r>
    <x v="5"/>
    <x v="14"/>
    <x v="11"/>
    <x v="5"/>
    <x v="13"/>
    <n v="538"/>
  </r>
  <r>
    <x v="16"/>
    <x v="15"/>
    <x v="12"/>
    <x v="8"/>
    <x v="14"/>
    <n v="1133"/>
  </r>
  <r>
    <x v="6"/>
    <x v="16"/>
    <x v="13"/>
    <x v="9"/>
    <x v="15"/>
    <n v="1683"/>
  </r>
  <r>
    <x v="0"/>
    <x v="8"/>
    <x v="6"/>
    <x v="2"/>
    <x v="8"/>
    <n v="1057"/>
  </r>
  <r>
    <x v="17"/>
    <x v="17"/>
    <x v="2"/>
    <x v="10"/>
    <x v="16"/>
    <n v="1510"/>
  </r>
  <r>
    <x v="18"/>
    <x v="0"/>
    <x v="0"/>
    <x v="0"/>
    <x v="0"/>
    <n v="1049"/>
  </r>
  <r>
    <x v="16"/>
    <x v="18"/>
    <x v="14"/>
    <x v="11"/>
    <x v="17"/>
    <n v="1044"/>
  </r>
  <r>
    <x v="9"/>
    <x v="10"/>
    <x v="8"/>
    <x v="6"/>
    <x v="10"/>
    <n v="194"/>
  </r>
  <r>
    <x v="19"/>
    <x v="19"/>
    <x v="13"/>
    <x v="9"/>
    <x v="18"/>
    <n v="1683"/>
  </r>
  <r>
    <x v="20"/>
    <x v="2"/>
    <x v="2"/>
    <x v="1"/>
    <x v="2"/>
    <n v="250"/>
  </r>
  <r>
    <x v="5"/>
    <x v="14"/>
    <x v="11"/>
    <x v="5"/>
    <x v="13"/>
    <n v="538"/>
  </r>
  <r>
    <x v="4"/>
    <x v="20"/>
    <x v="15"/>
    <x v="12"/>
    <x v="19"/>
    <n v="1843"/>
  </r>
  <r>
    <x v="14"/>
    <x v="15"/>
    <x v="12"/>
    <x v="8"/>
    <x v="14"/>
    <n v="1133"/>
  </r>
  <r>
    <x v="1"/>
    <x v="17"/>
    <x v="2"/>
    <x v="10"/>
    <x v="16"/>
    <n v="1510"/>
  </r>
  <r>
    <x v="3"/>
    <x v="21"/>
    <x v="16"/>
    <x v="7"/>
    <x v="20"/>
    <n v="278"/>
  </r>
  <r>
    <x v="19"/>
    <x v="22"/>
    <x v="7"/>
    <x v="10"/>
    <x v="21"/>
    <n v="849"/>
  </r>
  <r>
    <x v="1"/>
    <x v="20"/>
    <x v="15"/>
    <x v="12"/>
    <x v="19"/>
    <n v="1843"/>
  </r>
  <r>
    <x v="21"/>
    <x v="23"/>
    <x v="17"/>
    <x v="13"/>
    <x v="22"/>
    <n v="1751"/>
  </r>
  <r>
    <x v="17"/>
    <x v="0"/>
    <x v="0"/>
    <x v="0"/>
    <x v="0"/>
    <n v="1049"/>
  </r>
  <r>
    <x v="0"/>
    <x v="15"/>
    <x v="12"/>
    <x v="8"/>
    <x v="14"/>
    <n v="1133"/>
  </r>
  <r>
    <x v="22"/>
    <x v="24"/>
    <x v="6"/>
    <x v="2"/>
    <x v="8"/>
    <n v="1057"/>
  </r>
  <r>
    <x v="23"/>
    <x v="17"/>
    <x v="2"/>
    <x v="10"/>
    <x v="16"/>
    <n v="1510"/>
  </r>
  <r>
    <x v="8"/>
    <x v="25"/>
    <x v="3"/>
    <x v="8"/>
    <x v="23"/>
    <n v="1848"/>
  </r>
  <r>
    <x v="6"/>
    <x v="21"/>
    <x v="16"/>
    <x v="7"/>
    <x v="20"/>
    <n v="278"/>
  </r>
  <r>
    <x v="24"/>
    <x v="2"/>
    <x v="2"/>
    <x v="1"/>
    <x v="2"/>
    <n v="250"/>
  </r>
  <r>
    <x v="12"/>
    <x v="26"/>
    <x v="18"/>
    <x v="14"/>
    <x v="24"/>
    <n v="1189"/>
  </r>
  <r>
    <x v="25"/>
    <x v="27"/>
    <x v="0"/>
    <x v="0"/>
    <x v="0"/>
    <n v="1049"/>
  </r>
  <r>
    <x v="25"/>
    <x v="9"/>
    <x v="7"/>
    <x v="5"/>
    <x v="9"/>
    <n v="1811"/>
  </r>
  <r>
    <x v="8"/>
    <x v="8"/>
    <x v="6"/>
    <x v="2"/>
    <x v="8"/>
    <n v="1057"/>
  </r>
  <r>
    <x v="26"/>
    <x v="26"/>
    <x v="18"/>
    <x v="14"/>
    <x v="24"/>
    <n v="1189"/>
  </r>
  <r>
    <x v="16"/>
    <x v="28"/>
    <x v="19"/>
    <x v="8"/>
    <x v="25"/>
    <n v="1276"/>
  </r>
  <r>
    <x v="8"/>
    <x v="13"/>
    <x v="3"/>
    <x v="2"/>
    <x v="4"/>
    <n v="572"/>
  </r>
  <r>
    <x v="7"/>
    <x v="7"/>
    <x v="5"/>
    <x v="4"/>
    <x v="7"/>
    <n v="0"/>
  </r>
  <r>
    <x v="27"/>
    <x v="29"/>
    <x v="14"/>
    <x v="15"/>
    <x v="19"/>
    <n v="1928"/>
  </r>
  <r>
    <x v="25"/>
    <x v="22"/>
    <x v="20"/>
    <x v="10"/>
    <x v="21"/>
    <n v="849"/>
  </r>
  <r>
    <x v="28"/>
    <x v="13"/>
    <x v="3"/>
    <x v="2"/>
    <x v="4"/>
    <n v="572"/>
  </r>
  <r>
    <x v="21"/>
    <x v="3"/>
    <x v="0"/>
    <x v="2"/>
    <x v="3"/>
    <n v="1322"/>
  </r>
  <r>
    <x v="19"/>
    <x v="16"/>
    <x v="13"/>
    <x v="9"/>
    <x v="15"/>
    <n v="1683"/>
  </r>
  <r>
    <x v="10"/>
    <x v="30"/>
    <x v="1"/>
    <x v="0"/>
    <x v="1"/>
    <n v="802"/>
  </r>
  <r>
    <x v="1"/>
    <x v="26"/>
    <x v="18"/>
    <x v="14"/>
    <x v="24"/>
    <n v="1189"/>
  </r>
  <r>
    <x v="27"/>
    <x v="3"/>
    <x v="0"/>
    <x v="2"/>
    <x v="3"/>
    <n v="1322"/>
  </r>
  <r>
    <x v="29"/>
    <x v="5"/>
    <x v="4"/>
    <x v="0"/>
    <x v="5"/>
    <n v="184"/>
  </r>
  <r>
    <x v="8"/>
    <x v="15"/>
    <x v="12"/>
    <x v="8"/>
    <x v="14"/>
    <n v="1133"/>
  </r>
  <r>
    <x v="3"/>
    <x v="8"/>
    <x v="6"/>
    <x v="2"/>
    <x v="8"/>
    <n v="1057"/>
  </r>
  <r>
    <x v="13"/>
    <x v="2"/>
    <x v="2"/>
    <x v="1"/>
    <x v="2"/>
    <n v="250"/>
  </r>
  <r>
    <x v="0"/>
    <x v="31"/>
    <x v="21"/>
    <x v="1"/>
    <x v="26"/>
    <n v="2027"/>
  </r>
  <r>
    <x v="13"/>
    <x v="32"/>
    <x v="22"/>
    <x v="16"/>
    <x v="27"/>
    <n v="1302"/>
  </r>
  <r>
    <x v="8"/>
    <x v="0"/>
    <x v="0"/>
    <x v="0"/>
    <x v="0"/>
    <n v="1049"/>
  </r>
  <r>
    <x v="3"/>
    <x v="31"/>
    <x v="21"/>
    <x v="1"/>
    <x v="26"/>
    <n v="2027"/>
  </r>
  <r>
    <x v="28"/>
    <x v="33"/>
    <x v="23"/>
    <x v="17"/>
    <x v="28"/>
    <n v="374"/>
  </r>
  <r>
    <x v="12"/>
    <x v="22"/>
    <x v="7"/>
    <x v="10"/>
    <x v="21"/>
    <n v="849"/>
  </r>
  <r>
    <x v="13"/>
    <x v="15"/>
    <x v="12"/>
    <x v="8"/>
    <x v="14"/>
    <n v="1133"/>
  </r>
  <r>
    <x v="21"/>
    <x v="31"/>
    <x v="21"/>
    <x v="1"/>
    <x v="26"/>
    <n v="2027"/>
  </r>
  <r>
    <x v="10"/>
    <x v="15"/>
    <x v="12"/>
    <x v="8"/>
    <x v="14"/>
    <n v="1133"/>
  </r>
  <r>
    <x v="20"/>
    <x v="16"/>
    <x v="13"/>
    <x v="9"/>
    <x v="15"/>
    <n v="1683"/>
  </r>
  <r>
    <x v="15"/>
    <x v="26"/>
    <x v="18"/>
    <x v="14"/>
    <x v="24"/>
    <n v="1189"/>
  </r>
  <r>
    <x v="9"/>
    <x v="21"/>
    <x v="16"/>
    <x v="7"/>
    <x v="20"/>
    <n v="278"/>
  </r>
  <r>
    <x v="4"/>
    <x v="2"/>
    <x v="2"/>
    <x v="1"/>
    <x v="2"/>
    <n v="250"/>
  </r>
  <r>
    <x v="28"/>
    <x v="14"/>
    <x v="11"/>
    <x v="5"/>
    <x v="13"/>
    <n v="538"/>
  </r>
  <r>
    <x v="19"/>
    <x v="21"/>
    <x v="16"/>
    <x v="7"/>
    <x v="20"/>
    <n v="278"/>
  </r>
  <r>
    <x v="19"/>
    <x v="25"/>
    <x v="3"/>
    <x v="8"/>
    <x v="23"/>
    <n v="1848"/>
  </r>
  <r>
    <x v="15"/>
    <x v="3"/>
    <x v="0"/>
    <x v="2"/>
    <x v="3"/>
    <n v="1322"/>
  </r>
  <r>
    <x v="1"/>
    <x v="2"/>
    <x v="2"/>
    <x v="1"/>
    <x v="2"/>
    <n v="250"/>
  </r>
  <r>
    <x v="25"/>
    <x v="16"/>
    <x v="13"/>
    <x v="9"/>
    <x v="15"/>
    <n v="1683"/>
  </r>
  <r>
    <x v="19"/>
    <x v="13"/>
    <x v="3"/>
    <x v="2"/>
    <x v="4"/>
    <n v="572"/>
  </r>
  <r>
    <x v="0"/>
    <x v="9"/>
    <x v="7"/>
    <x v="5"/>
    <x v="9"/>
    <n v="1811"/>
  </r>
  <r>
    <x v="30"/>
    <x v="1"/>
    <x v="1"/>
    <x v="0"/>
    <x v="1"/>
    <n v="802"/>
  </r>
  <r>
    <x v="13"/>
    <x v="21"/>
    <x v="16"/>
    <x v="7"/>
    <x v="20"/>
    <n v="278"/>
  </r>
  <r>
    <x v="0"/>
    <x v="16"/>
    <x v="13"/>
    <x v="9"/>
    <x v="15"/>
    <n v="1683"/>
  </r>
  <r>
    <x v="0"/>
    <x v="29"/>
    <x v="14"/>
    <x v="15"/>
    <x v="19"/>
    <n v="1928"/>
  </r>
  <r>
    <x v="23"/>
    <x v="29"/>
    <x v="14"/>
    <x v="15"/>
    <x v="19"/>
    <n v="1928"/>
  </r>
  <r>
    <x v="23"/>
    <x v="25"/>
    <x v="3"/>
    <x v="8"/>
    <x v="23"/>
    <n v="1848"/>
  </r>
  <r>
    <x v="30"/>
    <x v="13"/>
    <x v="3"/>
    <x v="2"/>
    <x v="4"/>
    <n v="572"/>
  </r>
  <r>
    <x v="6"/>
    <x v="9"/>
    <x v="7"/>
    <x v="5"/>
    <x v="9"/>
    <n v="1811"/>
  </r>
  <r>
    <x v="31"/>
    <x v="16"/>
    <x v="13"/>
    <x v="9"/>
    <x v="15"/>
    <n v="1683"/>
  </r>
  <r>
    <x v="4"/>
    <x v="10"/>
    <x v="8"/>
    <x v="6"/>
    <x v="10"/>
    <n v="194"/>
  </r>
  <r>
    <x v="29"/>
    <x v="34"/>
    <x v="17"/>
    <x v="18"/>
    <x v="29"/>
    <n v="877"/>
  </r>
  <r>
    <x v="0"/>
    <x v="28"/>
    <x v="19"/>
    <x v="8"/>
    <x v="25"/>
    <n v="1276"/>
  </r>
  <r>
    <x v="23"/>
    <x v="15"/>
    <x v="12"/>
    <x v="8"/>
    <x v="14"/>
    <n v="1133"/>
  </r>
  <r>
    <x v="26"/>
    <x v="16"/>
    <x v="13"/>
    <x v="9"/>
    <x v="15"/>
    <n v="1683"/>
  </r>
  <r>
    <x v="16"/>
    <x v="15"/>
    <x v="12"/>
    <x v="8"/>
    <x v="14"/>
    <n v="1133"/>
  </r>
  <r>
    <x v="28"/>
    <x v="23"/>
    <x v="17"/>
    <x v="13"/>
    <x v="22"/>
    <n v="1751"/>
  </r>
  <r>
    <x v="5"/>
    <x v="17"/>
    <x v="2"/>
    <x v="10"/>
    <x v="16"/>
    <n v="1510"/>
  </r>
  <r>
    <x v="0"/>
    <x v="8"/>
    <x v="6"/>
    <x v="2"/>
    <x v="8"/>
    <n v="1057"/>
  </r>
  <r>
    <x v="8"/>
    <x v="17"/>
    <x v="2"/>
    <x v="10"/>
    <x v="16"/>
    <n v="1510"/>
  </r>
  <r>
    <x v="16"/>
    <x v="29"/>
    <x v="14"/>
    <x v="15"/>
    <x v="19"/>
    <n v="1928"/>
  </r>
  <r>
    <x v="8"/>
    <x v="22"/>
    <x v="7"/>
    <x v="10"/>
    <x v="21"/>
    <n v="849"/>
  </r>
  <r>
    <x v="0"/>
    <x v="22"/>
    <x v="7"/>
    <x v="10"/>
    <x v="21"/>
    <n v="849"/>
  </r>
  <r>
    <x v="30"/>
    <x v="15"/>
    <x v="12"/>
    <x v="8"/>
    <x v="14"/>
    <n v="1133"/>
  </r>
  <r>
    <x v="27"/>
    <x v="20"/>
    <x v="15"/>
    <x v="12"/>
    <x v="19"/>
    <n v="1843"/>
  </r>
  <r>
    <x v="10"/>
    <x v="16"/>
    <x v="13"/>
    <x v="9"/>
    <x v="15"/>
    <n v="1683"/>
  </r>
  <r>
    <x v="2"/>
    <x v="17"/>
    <x v="2"/>
    <x v="10"/>
    <x v="16"/>
    <n v="1510"/>
  </r>
  <r>
    <x v="17"/>
    <x v="26"/>
    <x v="18"/>
    <x v="14"/>
    <x v="24"/>
    <n v="1189"/>
  </r>
  <r>
    <x v="6"/>
    <x v="8"/>
    <x v="6"/>
    <x v="2"/>
    <x v="8"/>
    <n v="1057"/>
  </r>
  <r>
    <x v="15"/>
    <x v="1"/>
    <x v="1"/>
    <x v="0"/>
    <x v="1"/>
    <n v="802"/>
  </r>
  <r>
    <x v="27"/>
    <x v="18"/>
    <x v="14"/>
    <x v="11"/>
    <x v="17"/>
    <n v="1044"/>
  </r>
  <r>
    <x v="0"/>
    <x v="28"/>
    <x v="19"/>
    <x v="8"/>
    <x v="25"/>
    <n v="1276"/>
  </r>
  <r>
    <x v="1"/>
    <x v="8"/>
    <x v="6"/>
    <x v="2"/>
    <x v="8"/>
    <n v="1057"/>
  </r>
  <r>
    <x v="8"/>
    <x v="5"/>
    <x v="4"/>
    <x v="0"/>
    <x v="5"/>
    <n v="184"/>
  </r>
  <r>
    <x v="20"/>
    <x v="34"/>
    <x v="17"/>
    <x v="18"/>
    <x v="29"/>
    <n v="877"/>
  </r>
  <r>
    <x v="25"/>
    <x v="28"/>
    <x v="19"/>
    <x v="8"/>
    <x v="25"/>
    <n v="1276"/>
  </r>
  <r>
    <x v="13"/>
    <x v="14"/>
    <x v="11"/>
    <x v="5"/>
    <x v="13"/>
    <n v="538"/>
  </r>
  <r>
    <x v="6"/>
    <x v="21"/>
    <x v="16"/>
    <x v="7"/>
    <x v="20"/>
    <n v="278"/>
  </r>
  <r>
    <x v="28"/>
    <x v="20"/>
    <x v="15"/>
    <x v="12"/>
    <x v="19"/>
    <n v="1843"/>
  </r>
  <r>
    <x v="28"/>
    <x v="28"/>
    <x v="19"/>
    <x v="8"/>
    <x v="25"/>
    <n v="1276"/>
  </r>
  <r>
    <x v="2"/>
    <x v="25"/>
    <x v="3"/>
    <x v="19"/>
    <x v="23"/>
    <n v="1848"/>
  </r>
  <r>
    <x v="23"/>
    <x v="15"/>
    <x v="12"/>
    <x v="8"/>
    <x v="14"/>
    <n v="1133"/>
  </r>
  <r>
    <x v="5"/>
    <x v="8"/>
    <x v="6"/>
    <x v="2"/>
    <x v="8"/>
    <n v="1057"/>
  </r>
  <r>
    <x v="15"/>
    <x v="18"/>
    <x v="14"/>
    <x v="11"/>
    <x v="17"/>
    <n v="1044"/>
  </r>
  <r>
    <x v="13"/>
    <x v="12"/>
    <x v="10"/>
    <x v="2"/>
    <x v="12"/>
    <n v="1452"/>
  </r>
  <r>
    <x v="32"/>
    <x v="2"/>
    <x v="2"/>
    <x v="1"/>
    <x v="2"/>
    <n v="250"/>
  </r>
  <r>
    <x v="32"/>
    <x v="0"/>
    <x v="0"/>
    <x v="0"/>
    <x v="0"/>
    <n v="1049"/>
  </r>
  <r>
    <x v="0"/>
    <x v="34"/>
    <x v="17"/>
    <x v="18"/>
    <x v="29"/>
    <n v="877"/>
  </r>
  <r>
    <x v="32"/>
    <x v="9"/>
    <x v="7"/>
    <x v="5"/>
    <x v="9"/>
    <n v="1811"/>
  </r>
  <r>
    <x v="24"/>
    <x v="23"/>
    <x v="17"/>
    <x v="13"/>
    <x v="22"/>
    <n v="1751"/>
  </r>
  <r>
    <x v="24"/>
    <x v="34"/>
    <x v="17"/>
    <x v="18"/>
    <x v="29"/>
    <n v="877"/>
  </r>
  <r>
    <x v="2"/>
    <x v="11"/>
    <x v="9"/>
    <x v="7"/>
    <x v="11"/>
    <n v="1001"/>
  </r>
  <r>
    <x v="3"/>
    <x v="6"/>
    <x v="0"/>
    <x v="3"/>
    <x v="6"/>
    <n v="1398"/>
  </r>
  <r>
    <x v="3"/>
    <x v="6"/>
    <x v="0"/>
    <x v="3"/>
    <x v="6"/>
    <n v="1398"/>
  </r>
  <r>
    <x v="10"/>
    <x v="6"/>
    <x v="0"/>
    <x v="3"/>
    <x v="6"/>
    <n v="1398"/>
  </r>
  <r>
    <x v="11"/>
    <x v="5"/>
    <x v="4"/>
    <x v="0"/>
    <x v="5"/>
    <n v="184"/>
  </r>
  <r>
    <x v="28"/>
    <x v="8"/>
    <x v="6"/>
    <x v="2"/>
    <x v="8"/>
    <n v="1057"/>
  </r>
  <r>
    <x v="13"/>
    <x v="23"/>
    <x v="17"/>
    <x v="13"/>
    <x v="22"/>
    <n v="1751"/>
  </r>
  <r>
    <x v="20"/>
    <x v="16"/>
    <x v="13"/>
    <x v="9"/>
    <x v="15"/>
    <n v="1683"/>
  </r>
  <r>
    <x v="8"/>
    <x v="16"/>
    <x v="13"/>
    <x v="9"/>
    <x v="15"/>
    <n v="1683"/>
  </r>
  <r>
    <x v="4"/>
    <x v="29"/>
    <x v="14"/>
    <x v="15"/>
    <x v="19"/>
    <n v="1928"/>
  </r>
  <r>
    <x v="5"/>
    <x v="13"/>
    <x v="3"/>
    <x v="2"/>
    <x v="4"/>
    <n v="572"/>
  </r>
  <r>
    <x v="10"/>
    <x v="14"/>
    <x v="11"/>
    <x v="5"/>
    <x v="13"/>
    <n v="538"/>
  </r>
  <r>
    <x v="32"/>
    <x v="3"/>
    <x v="0"/>
    <x v="2"/>
    <x v="3"/>
    <n v="1322"/>
  </r>
  <r>
    <x v="30"/>
    <x v="16"/>
    <x v="13"/>
    <x v="9"/>
    <x v="15"/>
    <n v="1683"/>
  </r>
  <r>
    <x v="19"/>
    <x v="8"/>
    <x v="6"/>
    <x v="2"/>
    <x v="8"/>
    <n v="1057"/>
  </r>
  <r>
    <x v="17"/>
    <x v="8"/>
    <x v="6"/>
    <x v="2"/>
    <x v="8"/>
    <n v="1057"/>
  </r>
  <r>
    <x v="14"/>
    <x v="28"/>
    <x v="19"/>
    <x v="8"/>
    <x v="25"/>
    <n v="1276"/>
  </r>
  <r>
    <x v="7"/>
    <x v="7"/>
    <x v="5"/>
    <x v="4"/>
    <x v="7"/>
    <n v="0"/>
  </r>
  <r>
    <x v="14"/>
    <x v="31"/>
    <x v="21"/>
    <x v="1"/>
    <x v="26"/>
    <n v="2027"/>
  </r>
  <r>
    <x v="16"/>
    <x v="8"/>
    <x v="6"/>
    <x v="2"/>
    <x v="8"/>
    <n v="1057"/>
  </r>
  <r>
    <x v="22"/>
    <x v="33"/>
    <x v="23"/>
    <x v="17"/>
    <x v="28"/>
    <n v="374"/>
  </r>
  <r>
    <x v="17"/>
    <x v="15"/>
    <x v="12"/>
    <x v="8"/>
    <x v="14"/>
    <n v="1133"/>
  </r>
  <r>
    <x v="23"/>
    <x v="9"/>
    <x v="7"/>
    <x v="5"/>
    <x v="9"/>
    <n v="1811"/>
  </r>
  <r>
    <x v="26"/>
    <x v="23"/>
    <x v="17"/>
    <x v="13"/>
    <x v="22"/>
    <n v="1751"/>
  </r>
  <r>
    <x v="10"/>
    <x v="1"/>
    <x v="1"/>
    <x v="0"/>
    <x v="1"/>
    <n v="802"/>
  </r>
  <r>
    <x v="20"/>
    <x v="0"/>
    <x v="0"/>
    <x v="0"/>
    <x v="0"/>
    <n v="1049"/>
  </r>
  <r>
    <x v="16"/>
    <x v="1"/>
    <x v="1"/>
    <x v="0"/>
    <x v="1"/>
    <n v="802"/>
  </r>
  <r>
    <x v="17"/>
    <x v="5"/>
    <x v="4"/>
    <x v="0"/>
    <x v="5"/>
    <n v="184"/>
  </r>
  <r>
    <x v="13"/>
    <x v="1"/>
    <x v="1"/>
    <x v="0"/>
    <x v="1"/>
    <n v="802"/>
  </r>
  <r>
    <x v="0"/>
    <x v="11"/>
    <x v="9"/>
    <x v="7"/>
    <x v="11"/>
    <n v="1001"/>
  </r>
  <r>
    <x v="27"/>
    <x v="2"/>
    <x v="2"/>
    <x v="1"/>
    <x v="2"/>
    <n v="250"/>
  </r>
  <r>
    <x v="14"/>
    <x v="35"/>
    <x v="0"/>
    <x v="2"/>
    <x v="3"/>
    <n v="1322"/>
  </r>
  <r>
    <x v="12"/>
    <x v="3"/>
    <x v="0"/>
    <x v="2"/>
    <x v="3"/>
    <n v="1322"/>
  </r>
  <r>
    <x v="13"/>
    <x v="3"/>
    <x v="0"/>
    <x v="2"/>
    <x v="3"/>
    <n v="1322"/>
  </r>
  <r>
    <x v="21"/>
    <x v="32"/>
    <x v="22"/>
    <x v="16"/>
    <x v="27"/>
    <n v="1302"/>
  </r>
  <r>
    <x v="4"/>
    <x v="26"/>
    <x v="18"/>
    <x v="14"/>
    <x v="24"/>
    <n v="1189"/>
  </r>
  <r>
    <x v="29"/>
    <x v="16"/>
    <x v="13"/>
    <x v="9"/>
    <x v="15"/>
    <n v="1683"/>
  </r>
  <r>
    <x v="16"/>
    <x v="11"/>
    <x v="9"/>
    <x v="7"/>
    <x v="11"/>
    <n v="1001"/>
  </r>
  <r>
    <x v="12"/>
    <x v="34"/>
    <x v="17"/>
    <x v="18"/>
    <x v="29"/>
    <n v="877"/>
  </r>
  <r>
    <x v="30"/>
    <x v="23"/>
    <x v="17"/>
    <x v="13"/>
    <x v="22"/>
    <n v="1751"/>
  </r>
  <r>
    <x v="15"/>
    <x v="23"/>
    <x v="17"/>
    <x v="13"/>
    <x v="22"/>
    <n v="1751"/>
  </r>
  <r>
    <x v="30"/>
    <x v="9"/>
    <x v="7"/>
    <x v="5"/>
    <x v="9"/>
    <n v="1811"/>
  </r>
  <r>
    <x v="0"/>
    <x v="20"/>
    <x v="15"/>
    <x v="12"/>
    <x v="19"/>
    <n v="1843"/>
  </r>
  <r>
    <x v="32"/>
    <x v="1"/>
    <x v="1"/>
    <x v="0"/>
    <x v="1"/>
    <n v="802"/>
  </r>
  <r>
    <x v="9"/>
    <x v="23"/>
    <x v="17"/>
    <x v="13"/>
    <x v="22"/>
    <n v="1751"/>
  </r>
  <r>
    <x v="3"/>
    <x v="0"/>
    <x v="0"/>
    <x v="0"/>
    <x v="0"/>
    <n v="1049"/>
  </r>
  <r>
    <x v="24"/>
    <x v="31"/>
    <x v="21"/>
    <x v="1"/>
    <x v="26"/>
    <n v="2027"/>
  </r>
  <r>
    <x v="25"/>
    <x v="5"/>
    <x v="4"/>
    <x v="0"/>
    <x v="5"/>
    <n v="184"/>
  </r>
  <r>
    <x v="21"/>
    <x v="23"/>
    <x v="17"/>
    <x v="13"/>
    <x v="22"/>
    <n v="1751"/>
  </r>
  <r>
    <x v="13"/>
    <x v="12"/>
    <x v="10"/>
    <x v="2"/>
    <x v="12"/>
    <n v="1452"/>
  </r>
  <r>
    <x v="16"/>
    <x v="31"/>
    <x v="21"/>
    <x v="1"/>
    <x v="26"/>
    <n v="2027"/>
  </r>
  <r>
    <x v="12"/>
    <x v="32"/>
    <x v="22"/>
    <x v="16"/>
    <x v="27"/>
    <n v="1302"/>
  </r>
  <r>
    <x v="33"/>
    <x v="1"/>
    <x v="1"/>
    <x v="0"/>
    <x v="1"/>
    <n v="802"/>
  </r>
  <r>
    <x v="9"/>
    <x v="1"/>
    <x v="1"/>
    <x v="0"/>
    <x v="1"/>
    <n v="802"/>
  </r>
  <r>
    <x v="15"/>
    <x v="25"/>
    <x v="3"/>
    <x v="8"/>
    <x v="23"/>
    <n v="1848"/>
  </r>
  <r>
    <x v="5"/>
    <x v="12"/>
    <x v="10"/>
    <x v="2"/>
    <x v="12"/>
    <n v="1452"/>
  </r>
  <r>
    <x v="19"/>
    <x v="11"/>
    <x v="9"/>
    <x v="7"/>
    <x v="11"/>
    <n v="1001"/>
  </r>
  <r>
    <x v="22"/>
    <x v="2"/>
    <x v="2"/>
    <x v="1"/>
    <x v="2"/>
    <n v="250"/>
  </r>
  <r>
    <x v="4"/>
    <x v="33"/>
    <x v="23"/>
    <x v="17"/>
    <x v="28"/>
    <n v="374"/>
  </r>
  <r>
    <x v="28"/>
    <x v="8"/>
    <x v="6"/>
    <x v="2"/>
    <x v="8"/>
    <n v="1057"/>
  </r>
  <r>
    <x v="8"/>
    <x v="14"/>
    <x v="11"/>
    <x v="5"/>
    <x v="13"/>
    <n v="538"/>
  </r>
  <r>
    <x v="22"/>
    <x v="8"/>
    <x v="6"/>
    <x v="2"/>
    <x v="8"/>
    <n v="1057"/>
  </r>
  <r>
    <x v="22"/>
    <x v="9"/>
    <x v="7"/>
    <x v="5"/>
    <x v="9"/>
    <n v="1811"/>
  </r>
  <r>
    <x v="1"/>
    <x v="33"/>
    <x v="23"/>
    <x v="17"/>
    <x v="28"/>
    <n v="374"/>
  </r>
  <r>
    <x v="17"/>
    <x v="18"/>
    <x v="14"/>
    <x v="11"/>
    <x v="17"/>
    <n v="1044"/>
  </r>
  <r>
    <x v="14"/>
    <x v="11"/>
    <x v="9"/>
    <x v="7"/>
    <x v="11"/>
    <n v="1001"/>
  </r>
  <r>
    <x v="6"/>
    <x v="3"/>
    <x v="0"/>
    <x v="2"/>
    <x v="3"/>
    <n v="1322"/>
  </r>
  <r>
    <x v="9"/>
    <x v="11"/>
    <x v="24"/>
    <x v="7"/>
    <x v="11"/>
    <n v="1001"/>
  </r>
  <r>
    <x v="0"/>
    <x v="26"/>
    <x v="18"/>
    <x v="14"/>
    <x v="24"/>
    <n v="1189"/>
  </r>
  <r>
    <x v="14"/>
    <x v="10"/>
    <x v="8"/>
    <x v="6"/>
    <x v="10"/>
    <n v="194"/>
  </r>
  <r>
    <x v="1"/>
    <x v="34"/>
    <x v="17"/>
    <x v="18"/>
    <x v="29"/>
    <n v="877"/>
  </r>
  <r>
    <x v="21"/>
    <x v="8"/>
    <x v="6"/>
    <x v="2"/>
    <x v="8"/>
    <n v="1057"/>
  </r>
  <r>
    <x v="4"/>
    <x v="33"/>
    <x v="23"/>
    <x v="17"/>
    <x v="28"/>
    <n v="374"/>
  </r>
  <r>
    <x v="21"/>
    <x v="26"/>
    <x v="18"/>
    <x v="14"/>
    <x v="24"/>
    <n v="1189"/>
  </r>
  <r>
    <x v="16"/>
    <x v="19"/>
    <x v="13"/>
    <x v="9"/>
    <x v="18"/>
    <n v="1683"/>
  </r>
  <r>
    <x v="30"/>
    <x v="15"/>
    <x v="12"/>
    <x v="8"/>
    <x v="14"/>
    <n v="1133"/>
  </r>
  <r>
    <x v="30"/>
    <x v="26"/>
    <x v="18"/>
    <x v="14"/>
    <x v="24"/>
    <n v="1189"/>
  </r>
  <r>
    <x v="26"/>
    <x v="18"/>
    <x v="14"/>
    <x v="11"/>
    <x v="17"/>
    <n v="1044"/>
  </r>
  <r>
    <x v="3"/>
    <x v="1"/>
    <x v="1"/>
    <x v="0"/>
    <x v="1"/>
    <n v="802"/>
  </r>
  <r>
    <x v="10"/>
    <x v="28"/>
    <x v="19"/>
    <x v="8"/>
    <x v="25"/>
    <n v="1276"/>
  </r>
  <r>
    <x v="30"/>
    <x v="31"/>
    <x v="21"/>
    <x v="1"/>
    <x v="26"/>
    <n v="2027"/>
  </r>
  <r>
    <x v="20"/>
    <x v="20"/>
    <x v="15"/>
    <x v="12"/>
    <x v="19"/>
    <n v="1843"/>
  </r>
  <r>
    <x v="4"/>
    <x v="5"/>
    <x v="4"/>
    <x v="0"/>
    <x v="5"/>
    <n v="184"/>
  </r>
  <r>
    <x v="10"/>
    <x v="25"/>
    <x v="3"/>
    <x v="8"/>
    <x v="23"/>
    <n v="1848"/>
  </r>
  <r>
    <x v="4"/>
    <x v="23"/>
    <x v="17"/>
    <x v="13"/>
    <x v="22"/>
    <n v="1751"/>
  </r>
  <r>
    <x v="20"/>
    <x v="21"/>
    <x v="16"/>
    <x v="7"/>
    <x v="20"/>
    <n v="278"/>
  </r>
  <r>
    <x v="14"/>
    <x v="0"/>
    <x v="0"/>
    <x v="0"/>
    <x v="0"/>
    <n v="1049"/>
  </r>
  <r>
    <x v="16"/>
    <x v="19"/>
    <x v="13"/>
    <x v="9"/>
    <x v="18"/>
    <n v="1683"/>
  </r>
  <r>
    <x v="24"/>
    <x v="14"/>
    <x v="11"/>
    <x v="5"/>
    <x v="13"/>
    <n v="538"/>
  </r>
  <r>
    <x v="15"/>
    <x v="0"/>
    <x v="0"/>
    <x v="0"/>
    <x v="0"/>
    <n v="1049"/>
  </r>
  <r>
    <x v="21"/>
    <x v="23"/>
    <x v="17"/>
    <x v="13"/>
    <x v="22"/>
    <n v="1751"/>
  </r>
  <r>
    <x v="8"/>
    <x v="16"/>
    <x v="13"/>
    <x v="9"/>
    <x v="15"/>
    <n v="1683"/>
  </r>
  <r>
    <x v="16"/>
    <x v="5"/>
    <x v="4"/>
    <x v="0"/>
    <x v="5"/>
    <n v="184"/>
  </r>
  <r>
    <x v="22"/>
    <x v="12"/>
    <x v="10"/>
    <x v="2"/>
    <x v="12"/>
    <n v="1452"/>
  </r>
  <r>
    <x v="8"/>
    <x v="3"/>
    <x v="0"/>
    <x v="2"/>
    <x v="3"/>
    <n v="1322"/>
  </r>
  <r>
    <x v="21"/>
    <x v="34"/>
    <x v="17"/>
    <x v="18"/>
    <x v="29"/>
    <n v="877"/>
  </r>
  <r>
    <x v="4"/>
    <x v="23"/>
    <x v="17"/>
    <x v="13"/>
    <x v="22"/>
    <n v="1751"/>
  </r>
  <r>
    <x v="11"/>
    <x v="33"/>
    <x v="23"/>
    <x v="17"/>
    <x v="28"/>
    <n v="374"/>
  </r>
  <r>
    <x v="9"/>
    <x v="29"/>
    <x v="14"/>
    <x v="15"/>
    <x v="19"/>
    <n v="1928"/>
  </r>
  <r>
    <x v="17"/>
    <x v="8"/>
    <x v="6"/>
    <x v="2"/>
    <x v="8"/>
    <n v="1057"/>
  </r>
  <r>
    <x v="7"/>
    <x v="7"/>
    <x v="5"/>
    <x v="4"/>
    <x v="7"/>
    <n v="0"/>
  </r>
  <r>
    <x v="3"/>
    <x v="32"/>
    <x v="22"/>
    <x v="16"/>
    <x v="27"/>
    <n v="1302"/>
  </r>
  <r>
    <x v="16"/>
    <x v="8"/>
    <x v="6"/>
    <x v="2"/>
    <x v="8"/>
    <n v="1057"/>
  </r>
  <r>
    <x v="17"/>
    <x v="33"/>
    <x v="23"/>
    <x v="17"/>
    <x v="28"/>
    <n v="374"/>
  </r>
  <r>
    <x v="23"/>
    <x v="25"/>
    <x v="3"/>
    <x v="8"/>
    <x v="23"/>
    <n v="1848"/>
  </r>
  <r>
    <x v="21"/>
    <x v="22"/>
    <x v="7"/>
    <x v="10"/>
    <x v="21"/>
    <n v="849"/>
  </r>
  <r>
    <x v="19"/>
    <x v="32"/>
    <x v="22"/>
    <x v="16"/>
    <x v="27"/>
    <n v="1302"/>
  </r>
  <r>
    <x v="4"/>
    <x v="17"/>
    <x v="2"/>
    <x v="10"/>
    <x v="16"/>
    <n v="1510"/>
  </r>
  <r>
    <x v="21"/>
    <x v="20"/>
    <x v="15"/>
    <x v="12"/>
    <x v="19"/>
    <n v="1843"/>
  </r>
  <r>
    <x v="17"/>
    <x v="26"/>
    <x v="18"/>
    <x v="14"/>
    <x v="24"/>
    <n v="1189"/>
  </r>
  <r>
    <x v="8"/>
    <x v="0"/>
    <x v="0"/>
    <x v="0"/>
    <x v="0"/>
    <n v="1049"/>
  </r>
  <r>
    <x v="8"/>
    <x v="29"/>
    <x v="14"/>
    <x v="15"/>
    <x v="19"/>
    <n v="1928"/>
  </r>
  <r>
    <x v="10"/>
    <x v="1"/>
    <x v="1"/>
    <x v="0"/>
    <x v="1"/>
    <n v="802"/>
  </r>
  <r>
    <x v="10"/>
    <x v="29"/>
    <x v="14"/>
    <x v="15"/>
    <x v="19"/>
    <n v="1928"/>
  </r>
  <r>
    <x v="32"/>
    <x v="21"/>
    <x v="16"/>
    <x v="7"/>
    <x v="20"/>
    <n v="278"/>
  </r>
  <r>
    <x v="1"/>
    <x v="20"/>
    <x v="15"/>
    <x v="12"/>
    <x v="19"/>
    <n v="1843"/>
  </r>
  <r>
    <x v="17"/>
    <x v="28"/>
    <x v="19"/>
    <x v="8"/>
    <x v="25"/>
    <n v="1276"/>
  </r>
  <r>
    <x v="25"/>
    <x v="2"/>
    <x v="2"/>
    <x v="1"/>
    <x v="2"/>
    <n v="250"/>
  </r>
  <r>
    <x v="2"/>
    <x v="22"/>
    <x v="7"/>
    <x v="10"/>
    <x v="21"/>
    <n v="849"/>
  </r>
  <r>
    <x v="17"/>
    <x v="29"/>
    <x v="14"/>
    <x v="15"/>
    <x v="19"/>
    <n v="1928"/>
  </r>
  <r>
    <x v="22"/>
    <x v="20"/>
    <x v="15"/>
    <x v="12"/>
    <x v="19"/>
    <n v="1843"/>
  </r>
  <r>
    <x v="29"/>
    <x v="32"/>
    <x v="22"/>
    <x v="16"/>
    <x v="27"/>
    <n v="1302"/>
  </r>
  <r>
    <x v="6"/>
    <x v="31"/>
    <x v="21"/>
    <x v="1"/>
    <x v="26"/>
    <n v="2027"/>
  </r>
  <r>
    <x v="19"/>
    <x v="29"/>
    <x v="14"/>
    <x v="15"/>
    <x v="19"/>
    <n v="1928"/>
  </r>
  <r>
    <x v="5"/>
    <x v="22"/>
    <x v="7"/>
    <x v="10"/>
    <x v="21"/>
    <n v="849"/>
  </r>
  <r>
    <x v="22"/>
    <x v="36"/>
    <x v="19"/>
    <x v="8"/>
    <x v="25"/>
    <n v="1276"/>
  </r>
  <r>
    <x v="28"/>
    <x v="10"/>
    <x v="8"/>
    <x v="6"/>
    <x v="10"/>
    <n v="194"/>
  </r>
  <r>
    <x v="25"/>
    <x v="25"/>
    <x v="3"/>
    <x v="8"/>
    <x v="23"/>
    <n v="1848"/>
  </r>
  <r>
    <x v="8"/>
    <x v="26"/>
    <x v="18"/>
    <x v="14"/>
    <x v="24"/>
    <n v="1189"/>
  </r>
  <r>
    <x v="0"/>
    <x v="29"/>
    <x v="14"/>
    <x v="15"/>
    <x v="19"/>
    <n v="1928"/>
  </r>
  <r>
    <x v="12"/>
    <x v="12"/>
    <x v="10"/>
    <x v="2"/>
    <x v="12"/>
    <n v="1452"/>
  </r>
  <r>
    <x v="16"/>
    <x v="10"/>
    <x v="8"/>
    <x v="6"/>
    <x v="10"/>
    <n v="194"/>
  </r>
  <r>
    <x v="21"/>
    <x v="6"/>
    <x v="0"/>
    <x v="3"/>
    <x v="6"/>
    <n v="1398"/>
  </r>
  <r>
    <x v="28"/>
    <x v="21"/>
    <x v="16"/>
    <x v="7"/>
    <x v="20"/>
    <n v="278"/>
  </r>
  <r>
    <x v="5"/>
    <x v="16"/>
    <x v="13"/>
    <x v="9"/>
    <x v="15"/>
    <n v="1683"/>
  </r>
  <r>
    <x v="8"/>
    <x v="0"/>
    <x v="0"/>
    <x v="0"/>
    <x v="0"/>
    <n v="1049"/>
  </r>
  <r>
    <x v="17"/>
    <x v="33"/>
    <x v="23"/>
    <x v="17"/>
    <x v="28"/>
    <n v="374"/>
  </r>
  <r>
    <x v="1"/>
    <x v="23"/>
    <x v="17"/>
    <x v="13"/>
    <x v="22"/>
    <n v="1751"/>
  </r>
  <r>
    <x v="8"/>
    <x v="22"/>
    <x v="7"/>
    <x v="10"/>
    <x v="21"/>
    <n v="849"/>
  </r>
  <r>
    <x v="15"/>
    <x v="18"/>
    <x v="14"/>
    <x v="11"/>
    <x v="17"/>
    <n v="1044"/>
  </r>
  <r>
    <x v="5"/>
    <x v="34"/>
    <x v="17"/>
    <x v="18"/>
    <x v="29"/>
    <n v="877"/>
  </r>
  <r>
    <x v="12"/>
    <x v="23"/>
    <x v="17"/>
    <x v="13"/>
    <x v="22"/>
    <n v="1751"/>
  </r>
  <r>
    <x v="16"/>
    <x v="28"/>
    <x v="19"/>
    <x v="8"/>
    <x v="25"/>
    <n v="1276"/>
  </r>
  <r>
    <x v="21"/>
    <x v="15"/>
    <x v="12"/>
    <x v="8"/>
    <x v="14"/>
    <n v="1133"/>
  </r>
  <r>
    <x v="7"/>
    <x v="7"/>
    <x v="5"/>
    <x v="4"/>
    <x v="7"/>
    <n v="0"/>
  </r>
  <r>
    <x v="28"/>
    <x v="11"/>
    <x v="25"/>
    <x v="7"/>
    <x v="11"/>
    <n v="1001"/>
  </r>
  <r>
    <x v="14"/>
    <x v="11"/>
    <x v="9"/>
    <x v="7"/>
    <x v="11"/>
    <n v="1001"/>
  </r>
  <r>
    <x v="29"/>
    <x v="21"/>
    <x v="16"/>
    <x v="7"/>
    <x v="20"/>
    <n v="278"/>
  </r>
  <r>
    <x v="10"/>
    <x v="31"/>
    <x v="21"/>
    <x v="1"/>
    <x v="26"/>
    <n v="2027"/>
  </r>
  <r>
    <x v="29"/>
    <x v="22"/>
    <x v="7"/>
    <x v="10"/>
    <x v="21"/>
    <n v="849"/>
  </r>
  <r>
    <x v="15"/>
    <x v="34"/>
    <x v="17"/>
    <x v="18"/>
    <x v="29"/>
    <n v="877"/>
  </r>
  <r>
    <x v="1"/>
    <x v="13"/>
    <x v="3"/>
    <x v="2"/>
    <x v="4"/>
    <n v="572"/>
  </r>
  <r>
    <x v="10"/>
    <x v="0"/>
    <x v="0"/>
    <x v="0"/>
    <x v="0"/>
    <n v="1049"/>
  </r>
  <r>
    <x v="29"/>
    <x v="21"/>
    <x v="16"/>
    <x v="7"/>
    <x v="20"/>
    <n v="278"/>
  </r>
  <r>
    <x v="23"/>
    <x v="33"/>
    <x v="23"/>
    <x v="17"/>
    <x v="28"/>
    <n v="374"/>
  </r>
  <r>
    <x v="9"/>
    <x v="3"/>
    <x v="0"/>
    <x v="2"/>
    <x v="3"/>
    <n v="1322"/>
  </r>
  <r>
    <x v="10"/>
    <x v="29"/>
    <x v="14"/>
    <x v="15"/>
    <x v="19"/>
    <n v="1928"/>
  </r>
  <r>
    <x v="32"/>
    <x v="0"/>
    <x v="0"/>
    <x v="0"/>
    <x v="0"/>
    <n v="1049"/>
  </r>
  <r>
    <x v="15"/>
    <x v="17"/>
    <x v="2"/>
    <x v="10"/>
    <x v="16"/>
    <n v="1510"/>
  </r>
  <r>
    <x v="15"/>
    <x v="31"/>
    <x v="21"/>
    <x v="1"/>
    <x v="26"/>
    <n v="2027"/>
  </r>
  <r>
    <x v="4"/>
    <x v="34"/>
    <x v="17"/>
    <x v="18"/>
    <x v="29"/>
    <n v="877"/>
  </r>
  <r>
    <x v="34"/>
    <x v="15"/>
    <x v="12"/>
    <x v="8"/>
    <x v="14"/>
    <n v="1133"/>
  </r>
  <r>
    <x v="28"/>
    <x v="25"/>
    <x v="3"/>
    <x v="8"/>
    <x v="23"/>
    <n v="1848"/>
  </r>
  <r>
    <x v="28"/>
    <x v="25"/>
    <x v="3"/>
    <x v="8"/>
    <x v="23"/>
    <n v="1848"/>
  </r>
  <r>
    <x v="21"/>
    <x v="1"/>
    <x v="1"/>
    <x v="0"/>
    <x v="1"/>
    <n v="802"/>
  </r>
  <r>
    <x v="22"/>
    <x v="23"/>
    <x v="17"/>
    <x v="13"/>
    <x v="22"/>
    <n v="1751"/>
  </r>
  <r>
    <x v="15"/>
    <x v="10"/>
    <x v="8"/>
    <x v="6"/>
    <x v="10"/>
    <n v="194"/>
  </r>
  <r>
    <x v="27"/>
    <x v="20"/>
    <x v="15"/>
    <x v="20"/>
    <x v="19"/>
    <n v="1843"/>
  </r>
  <r>
    <x v="3"/>
    <x v="9"/>
    <x v="7"/>
    <x v="5"/>
    <x v="9"/>
    <n v="1811"/>
  </r>
  <r>
    <x v="17"/>
    <x v="2"/>
    <x v="2"/>
    <x v="1"/>
    <x v="2"/>
    <n v="250"/>
  </r>
  <r>
    <x v="29"/>
    <x v="19"/>
    <x v="13"/>
    <x v="9"/>
    <x v="18"/>
    <n v="1683"/>
  </r>
  <r>
    <x v="24"/>
    <x v="8"/>
    <x v="6"/>
    <x v="2"/>
    <x v="8"/>
    <n v="1057"/>
  </r>
  <r>
    <x v="28"/>
    <x v="16"/>
    <x v="13"/>
    <x v="9"/>
    <x v="15"/>
    <n v="1683"/>
  </r>
  <r>
    <x v="22"/>
    <x v="34"/>
    <x v="17"/>
    <x v="18"/>
    <x v="29"/>
    <n v="877"/>
  </r>
  <r>
    <x v="24"/>
    <x v="22"/>
    <x v="7"/>
    <x v="10"/>
    <x v="21"/>
    <n v="849"/>
  </r>
  <r>
    <x v="14"/>
    <x v="5"/>
    <x v="4"/>
    <x v="21"/>
    <x v="5"/>
    <n v="184"/>
  </r>
  <r>
    <x v="13"/>
    <x v="2"/>
    <x v="2"/>
    <x v="1"/>
    <x v="2"/>
    <n v="250"/>
  </r>
  <r>
    <x v="13"/>
    <x v="8"/>
    <x v="6"/>
    <x v="2"/>
    <x v="8"/>
    <n v="1057"/>
  </r>
  <r>
    <x v="30"/>
    <x v="17"/>
    <x v="2"/>
    <x v="10"/>
    <x v="16"/>
    <n v="1510"/>
  </r>
  <r>
    <x v="12"/>
    <x v="16"/>
    <x v="13"/>
    <x v="9"/>
    <x v="15"/>
    <n v="1683"/>
  </r>
  <r>
    <x v="11"/>
    <x v="25"/>
    <x v="3"/>
    <x v="8"/>
    <x v="23"/>
    <n v="1848"/>
  </r>
  <r>
    <x v="16"/>
    <x v="26"/>
    <x v="18"/>
    <x v="14"/>
    <x v="24"/>
    <n v="1189"/>
  </r>
  <r>
    <x v="20"/>
    <x v="11"/>
    <x v="9"/>
    <x v="7"/>
    <x v="11"/>
    <n v="1001"/>
  </r>
  <r>
    <x v="19"/>
    <x v="20"/>
    <x v="15"/>
    <x v="12"/>
    <x v="19"/>
    <n v="1843"/>
  </r>
  <r>
    <x v="2"/>
    <x v="29"/>
    <x v="14"/>
    <x v="15"/>
    <x v="19"/>
    <n v="1928"/>
  </r>
  <r>
    <x v="26"/>
    <x v="32"/>
    <x v="22"/>
    <x v="16"/>
    <x v="27"/>
    <n v="1302"/>
  </r>
  <r>
    <x v="4"/>
    <x v="29"/>
    <x v="14"/>
    <x v="15"/>
    <x v="19"/>
    <n v="1928"/>
  </r>
  <r>
    <x v="19"/>
    <x v="2"/>
    <x v="2"/>
    <x v="1"/>
    <x v="2"/>
    <n v="250"/>
  </r>
  <r>
    <x v="23"/>
    <x v="26"/>
    <x v="18"/>
    <x v="14"/>
    <x v="24"/>
    <n v="1189"/>
  </r>
  <r>
    <x v="26"/>
    <x v="29"/>
    <x v="14"/>
    <x v="15"/>
    <x v="19"/>
    <n v="1928"/>
  </r>
  <r>
    <x v="7"/>
    <x v="7"/>
    <x v="5"/>
    <x v="4"/>
    <x v="7"/>
    <n v="0"/>
  </r>
  <r>
    <x v="23"/>
    <x v="0"/>
    <x v="0"/>
    <x v="0"/>
    <x v="0"/>
    <n v="1049"/>
  </r>
  <r>
    <x v="24"/>
    <x v="0"/>
    <x v="0"/>
    <x v="0"/>
    <x v="0"/>
    <n v="1049"/>
  </r>
  <r>
    <x v="27"/>
    <x v="2"/>
    <x v="2"/>
    <x v="1"/>
    <x v="2"/>
    <n v="250"/>
  </r>
  <r>
    <x v="32"/>
    <x v="14"/>
    <x v="11"/>
    <x v="5"/>
    <x v="13"/>
    <n v="538"/>
  </r>
  <r>
    <x v="12"/>
    <x v="2"/>
    <x v="2"/>
    <x v="1"/>
    <x v="2"/>
    <n v="250"/>
  </r>
  <r>
    <x v="27"/>
    <x v="20"/>
    <x v="15"/>
    <x v="12"/>
    <x v="19"/>
    <n v="1843"/>
  </r>
  <r>
    <x v="6"/>
    <x v="11"/>
    <x v="9"/>
    <x v="7"/>
    <x v="11"/>
    <n v="1001"/>
  </r>
  <r>
    <x v="19"/>
    <x v="13"/>
    <x v="3"/>
    <x v="2"/>
    <x v="4"/>
    <n v="572"/>
  </r>
  <r>
    <x v="17"/>
    <x v="28"/>
    <x v="19"/>
    <x v="8"/>
    <x v="25"/>
    <n v="1276"/>
  </r>
  <r>
    <x v="23"/>
    <x v="11"/>
    <x v="9"/>
    <x v="7"/>
    <x v="11"/>
    <n v="1001"/>
  </r>
  <r>
    <x v="25"/>
    <x v="18"/>
    <x v="14"/>
    <x v="22"/>
    <x v="17"/>
    <n v="1044"/>
  </r>
  <r>
    <x v="1"/>
    <x v="16"/>
    <x v="13"/>
    <x v="9"/>
    <x v="15"/>
    <n v="1683"/>
  </r>
  <r>
    <x v="19"/>
    <x v="22"/>
    <x v="7"/>
    <x v="10"/>
    <x v="21"/>
    <n v="849"/>
  </r>
  <r>
    <x v="35"/>
    <x v="16"/>
    <x v="13"/>
    <x v="9"/>
    <x v="15"/>
    <n v="1683"/>
  </r>
  <r>
    <x v="8"/>
    <x v="23"/>
    <x v="17"/>
    <x v="13"/>
    <x v="22"/>
    <n v="1751"/>
  </r>
  <r>
    <x v="8"/>
    <x v="34"/>
    <x v="17"/>
    <x v="18"/>
    <x v="29"/>
    <n v="877"/>
  </r>
  <r>
    <x v="23"/>
    <x v="8"/>
    <x v="6"/>
    <x v="2"/>
    <x v="8"/>
    <n v="1057"/>
  </r>
  <r>
    <x v="4"/>
    <x v="1"/>
    <x v="1"/>
    <x v="0"/>
    <x v="1"/>
    <n v="802"/>
  </r>
  <r>
    <x v="21"/>
    <x v="13"/>
    <x v="3"/>
    <x v="2"/>
    <x v="4"/>
    <n v="572"/>
  </r>
  <r>
    <x v="13"/>
    <x v="13"/>
    <x v="3"/>
    <x v="2"/>
    <x v="4"/>
    <n v="572"/>
  </r>
  <r>
    <x v="2"/>
    <x v="13"/>
    <x v="3"/>
    <x v="2"/>
    <x v="4"/>
    <n v="572"/>
  </r>
  <r>
    <x v="32"/>
    <x v="6"/>
    <x v="0"/>
    <x v="3"/>
    <x v="6"/>
    <n v="1398"/>
  </r>
  <r>
    <x v="9"/>
    <x v="12"/>
    <x v="10"/>
    <x v="2"/>
    <x v="12"/>
    <n v="1452"/>
  </r>
  <r>
    <x v="30"/>
    <x v="0"/>
    <x v="0"/>
    <x v="0"/>
    <x v="0"/>
    <n v="1049"/>
  </r>
  <r>
    <x v="32"/>
    <x v="29"/>
    <x v="14"/>
    <x v="15"/>
    <x v="19"/>
    <n v="1928"/>
  </r>
  <r>
    <x v="24"/>
    <x v="5"/>
    <x v="4"/>
    <x v="0"/>
    <x v="5"/>
    <n v="184"/>
  </r>
  <r>
    <x v="19"/>
    <x v="25"/>
    <x v="3"/>
    <x v="8"/>
    <x v="23"/>
    <n v="1848"/>
  </r>
  <r>
    <x v="4"/>
    <x v="18"/>
    <x v="14"/>
    <x v="11"/>
    <x v="17"/>
    <n v="1044"/>
  </r>
  <r>
    <x v="32"/>
    <x v="31"/>
    <x v="21"/>
    <x v="1"/>
    <x v="26"/>
    <n v="2027"/>
  </r>
  <r>
    <x v="26"/>
    <x v="16"/>
    <x v="13"/>
    <x v="9"/>
    <x v="15"/>
    <n v="1683"/>
  </r>
  <r>
    <x v="4"/>
    <x v="10"/>
    <x v="8"/>
    <x v="6"/>
    <x v="10"/>
    <n v="194"/>
  </r>
  <r>
    <x v="1"/>
    <x v="9"/>
    <x v="7"/>
    <x v="5"/>
    <x v="9"/>
    <n v="1811"/>
  </r>
  <r>
    <x v="1"/>
    <x v="21"/>
    <x v="16"/>
    <x v="7"/>
    <x v="20"/>
    <n v="278"/>
  </r>
  <r>
    <x v="36"/>
    <x v="34"/>
    <x v="17"/>
    <x v="18"/>
    <x v="29"/>
    <n v="877"/>
  </r>
  <r>
    <x v="12"/>
    <x v="23"/>
    <x v="17"/>
    <x v="13"/>
    <x v="22"/>
    <n v="1751"/>
  </r>
  <r>
    <x v="21"/>
    <x v="21"/>
    <x v="16"/>
    <x v="7"/>
    <x v="20"/>
    <n v="278"/>
  </r>
  <r>
    <x v="6"/>
    <x v="32"/>
    <x v="22"/>
    <x v="16"/>
    <x v="27"/>
    <n v="1302"/>
  </r>
  <r>
    <x v="9"/>
    <x v="0"/>
    <x v="0"/>
    <x v="0"/>
    <x v="0"/>
    <n v="1049"/>
  </r>
  <r>
    <x v="12"/>
    <x v="25"/>
    <x v="3"/>
    <x v="8"/>
    <x v="23"/>
    <n v="1848"/>
  </r>
  <r>
    <x v="30"/>
    <x v="15"/>
    <x v="12"/>
    <x v="8"/>
    <x v="14"/>
    <n v="1133"/>
  </r>
  <r>
    <x v="0"/>
    <x v="1"/>
    <x v="1"/>
    <x v="0"/>
    <x v="1"/>
    <n v="802"/>
  </r>
  <r>
    <x v="0"/>
    <x v="3"/>
    <x v="0"/>
    <x v="2"/>
    <x v="3"/>
    <n v="1322"/>
  </r>
  <r>
    <x v="10"/>
    <x v="25"/>
    <x v="3"/>
    <x v="8"/>
    <x v="23"/>
    <n v="1848"/>
  </r>
  <r>
    <x v="13"/>
    <x v="31"/>
    <x v="21"/>
    <x v="23"/>
    <x v="26"/>
    <n v="2027"/>
  </r>
  <r>
    <x v="32"/>
    <x v="23"/>
    <x v="17"/>
    <x v="13"/>
    <x v="22"/>
    <n v="1751"/>
  </r>
  <r>
    <x v="15"/>
    <x v="15"/>
    <x v="12"/>
    <x v="24"/>
    <x v="14"/>
    <n v="1133"/>
  </r>
  <r>
    <x v="29"/>
    <x v="26"/>
    <x v="18"/>
    <x v="14"/>
    <x v="24"/>
    <n v="1189"/>
  </r>
  <r>
    <x v="13"/>
    <x v="18"/>
    <x v="14"/>
    <x v="11"/>
    <x v="17"/>
    <n v="1044"/>
  </r>
  <r>
    <x v="32"/>
    <x v="23"/>
    <x v="17"/>
    <x v="13"/>
    <x v="22"/>
    <n v="1751"/>
  </r>
  <r>
    <x v="25"/>
    <x v="15"/>
    <x v="12"/>
    <x v="8"/>
    <x v="14"/>
    <n v="1133"/>
  </r>
  <r>
    <x v="23"/>
    <x v="10"/>
    <x v="8"/>
    <x v="6"/>
    <x v="10"/>
    <n v="194"/>
  </r>
  <r>
    <x v="10"/>
    <x v="1"/>
    <x v="1"/>
    <x v="0"/>
    <x v="1"/>
    <n v="802"/>
  </r>
  <r>
    <x v="26"/>
    <x v="1"/>
    <x v="1"/>
    <x v="0"/>
    <x v="1"/>
    <n v="802"/>
  </r>
  <r>
    <x v="29"/>
    <x v="33"/>
    <x v="23"/>
    <x v="17"/>
    <x v="28"/>
    <n v="374"/>
  </r>
  <r>
    <x v="10"/>
    <x v="2"/>
    <x v="26"/>
    <x v="1"/>
    <x v="2"/>
    <n v="250"/>
  </r>
  <r>
    <x v="1"/>
    <x v="17"/>
    <x v="2"/>
    <x v="10"/>
    <x v="16"/>
    <n v="1510"/>
  </r>
  <r>
    <x v="12"/>
    <x v="9"/>
    <x v="7"/>
    <x v="5"/>
    <x v="9"/>
    <n v="1811"/>
  </r>
  <r>
    <x v="7"/>
    <x v="7"/>
    <x v="5"/>
    <x v="4"/>
    <x v="7"/>
    <n v="0"/>
  </r>
  <r>
    <x v="14"/>
    <x v="14"/>
    <x v="11"/>
    <x v="5"/>
    <x v="13"/>
    <n v="538"/>
  </r>
  <r>
    <x v="16"/>
    <x v="20"/>
    <x v="15"/>
    <x v="25"/>
    <x v="19"/>
    <n v="1843"/>
  </r>
  <r>
    <x v="22"/>
    <x v="21"/>
    <x v="16"/>
    <x v="7"/>
    <x v="20"/>
    <n v="278"/>
  </r>
  <r>
    <x v="5"/>
    <x v="22"/>
    <x v="7"/>
    <x v="10"/>
    <x v="21"/>
    <n v="849"/>
  </r>
  <r>
    <x v="28"/>
    <x v="29"/>
    <x v="14"/>
    <x v="15"/>
    <x v="19"/>
    <n v="1928"/>
  </r>
  <r>
    <x v="6"/>
    <x v="17"/>
    <x v="2"/>
    <x v="10"/>
    <x v="16"/>
    <n v="1510"/>
  </r>
  <r>
    <x v="19"/>
    <x v="28"/>
    <x v="19"/>
    <x v="8"/>
    <x v="25"/>
    <n v="1276"/>
  </r>
  <r>
    <x v="28"/>
    <x v="29"/>
    <x v="14"/>
    <x v="15"/>
    <x v="19"/>
    <n v="1928"/>
  </r>
  <r>
    <x v="3"/>
    <x v="13"/>
    <x v="3"/>
    <x v="2"/>
    <x v="4"/>
    <n v="572"/>
  </r>
  <r>
    <x v="27"/>
    <x v="14"/>
    <x v="11"/>
    <x v="5"/>
    <x v="13"/>
    <n v="538"/>
  </r>
  <r>
    <x v="28"/>
    <x v="29"/>
    <x v="14"/>
    <x v="15"/>
    <x v="19"/>
    <n v="1928"/>
  </r>
  <r>
    <x v="1"/>
    <x v="14"/>
    <x v="11"/>
    <x v="5"/>
    <x v="13"/>
    <n v="538"/>
  </r>
  <r>
    <x v="22"/>
    <x v="16"/>
    <x v="13"/>
    <x v="9"/>
    <x v="15"/>
    <n v="1683"/>
  </r>
  <r>
    <x v="25"/>
    <x v="1"/>
    <x v="1"/>
    <x v="0"/>
    <x v="1"/>
    <n v="802"/>
  </r>
  <r>
    <x v="2"/>
    <x v="33"/>
    <x v="23"/>
    <x v="17"/>
    <x v="28"/>
    <n v="374"/>
  </r>
  <r>
    <x v="23"/>
    <x v="16"/>
    <x v="13"/>
    <x v="9"/>
    <x v="15"/>
    <n v="1683"/>
  </r>
  <r>
    <x v="24"/>
    <x v="17"/>
    <x v="2"/>
    <x v="10"/>
    <x v="16"/>
    <n v="1510"/>
  </r>
  <r>
    <x v="17"/>
    <x v="16"/>
    <x v="13"/>
    <x v="9"/>
    <x v="15"/>
    <n v="1683"/>
  </r>
  <r>
    <x v="16"/>
    <x v="18"/>
    <x v="14"/>
    <x v="11"/>
    <x v="17"/>
    <n v="1044"/>
  </r>
  <r>
    <x v="1"/>
    <x v="10"/>
    <x v="8"/>
    <x v="6"/>
    <x v="10"/>
    <n v="194"/>
  </r>
  <r>
    <x v="19"/>
    <x v="0"/>
    <x v="0"/>
    <x v="0"/>
    <x v="0"/>
    <n v="1049"/>
  </r>
  <r>
    <x v="1"/>
    <x v="10"/>
    <x v="8"/>
    <x v="6"/>
    <x v="10"/>
    <n v="194"/>
  </r>
  <r>
    <x v="15"/>
    <x v="21"/>
    <x v="16"/>
    <x v="7"/>
    <x v="20"/>
    <n v="278"/>
  </r>
  <r>
    <x v="25"/>
    <x v="1"/>
    <x v="1"/>
    <x v="26"/>
    <x v="1"/>
    <n v="802"/>
  </r>
  <r>
    <x v="12"/>
    <x v="22"/>
    <x v="7"/>
    <x v="10"/>
    <x v="21"/>
    <n v="849"/>
  </r>
  <r>
    <x v="1"/>
    <x v="11"/>
    <x v="9"/>
    <x v="7"/>
    <x v="11"/>
    <n v="1001"/>
  </r>
  <r>
    <x v="1"/>
    <x v="19"/>
    <x v="13"/>
    <x v="9"/>
    <x v="18"/>
    <n v="1683"/>
  </r>
  <r>
    <x v="19"/>
    <x v="1"/>
    <x v="1"/>
    <x v="0"/>
    <x v="1"/>
    <n v="802"/>
  </r>
  <r>
    <x v="28"/>
    <x v="28"/>
    <x v="19"/>
    <x v="8"/>
    <x v="25"/>
    <n v="1276"/>
  </r>
  <r>
    <x v="1"/>
    <x v="18"/>
    <x v="14"/>
    <x v="11"/>
    <x v="17"/>
    <n v="1044"/>
  </r>
  <r>
    <x v="28"/>
    <x v="34"/>
    <x v="17"/>
    <x v="18"/>
    <x v="29"/>
    <n v="877"/>
  </r>
  <r>
    <x v="26"/>
    <x v="18"/>
    <x v="14"/>
    <x v="11"/>
    <x v="17"/>
    <n v="1044"/>
  </r>
  <r>
    <x v="13"/>
    <x v="21"/>
    <x v="16"/>
    <x v="7"/>
    <x v="20"/>
    <n v="278"/>
  </r>
  <r>
    <x v="4"/>
    <x v="26"/>
    <x v="18"/>
    <x v="14"/>
    <x v="24"/>
    <n v="1189"/>
  </r>
  <r>
    <x v="23"/>
    <x v="17"/>
    <x v="2"/>
    <x v="10"/>
    <x v="16"/>
    <n v="1510"/>
  </r>
  <r>
    <x v="26"/>
    <x v="21"/>
    <x v="16"/>
    <x v="7"/>
    <x v="20"/>
    <n v="278"/>
  </r>
  <r>
    <x v="22"/>
    <x v="8"/>
    <x v="6"/>
    <x v="2"/>
    <x v="8"/>
    <n v="1057"/>
  </r>
  <r>
    <x v="6"/>
    <x v="29"/>
    <x v="14"/>
    <x v="15"/>
    <x v="19"/>
    <n v="1928"/>
  </r>
  <r>
    <x v="11"/>
    <x v="8"/>
    <x v="6"/>
    <x v="2"/>
    <x v="8"/>
    <n v="1057"/>
  </r>
  <r>
    <x v="16"/>
    <x v="20"/>
    <x v="15"/>
    <x v="12"/>
    <x v="19"/>
    <n v="1843"/>
  </r>
  <r>
    <x v="15"/>
    <x v="2"/>
    <x v="2"/>
    <x v="1"/>
    <x v="2"/>
    <n v="250"/>
  </r>
  <r>
    <x v="28"/>
    <x v="26"/>
    <x v="18"/>
    <x v="14"/>
    <x v="24"/>
    <n v="1189"/>
  </r>
  <r>
    <x v="16"/>
    <x v="26"/>
    <x v="18"/>
    <x v="14"/>
    <x v="24"/>
    <n v="1189"/>
  </r>
  <r>
    <x v="19"/>
    <x v="16"/>
    <x v="13"/>
    <x v="9"/>
    <x v="15"/>
    <n v="1683"/>
  </r>
  <r>
    <x v="28"/>
    <x v="31"/>
    <x v="21"/>
    <x v="1"/>
    <x v="26"/>
    <n v="2027"/>
  </r>
  <r>
    <x v="26"/>
    <x v="3"/>
    <x v="0"/>
    <x v="2"/>
    <x v="3"/>
    <n v="1322"/>
  </r>
  <r>
    <x v="5"/>
    <x v="32"/>
    <x v="22"/>
    <x v="27"/>
    <x v="27"/>
    <n v="1302"/>
  </r>
  <r>
    <x v="13"/>
    <x v="20"/>
    <x v="15"/>
    <x v="12"/>
    <x v="19"/>
    <n v="1843"/>
  </r>
  <r>
    <x v="19"/>
    <x v="31"/>
    <x v="21"/>
    <x v="1"/>
    <x v="26"/>
    <n v="2027"/>
  </r>
  <r>
    <x v="19"/>
    <x v="16"/>
    <x v="13"/>
    <x v="9"/>
    <x v="15"/>
    <n v="1683"/>
  </r>
  <r>
    <x v="10"/>
    <x v="16"/>
    <x v="13"/>
    <x v="9"/>
    <x v="15"/>
    <n v="1683"/>
  </r>
  <r>
    <x v="30"/>
    <x v="22"/>
    <x v="7"/>
    <x v="10"/>
    <x v="21"/>
    <n v="849"/>
  </r>
  <r>
    <x v="2"/>
    <x v="29"/>
    <x v="14"/>
    <x v="15"/>
    <x v="19"/>
    <n v="1928"/>
  </r>
  <r>
    <x v="29"/>
    <x v="19"/>
    <x v="13"/>
    <x v="9"/>
    <x v="18"/>
    <n v="1683"/>
  </r>
  <r>
    <x v="9"/>
    <x v="32"/>
    <x v="22"/>
    <x v="16"/>
    <x v="27"/>
    <n v="1302"/>
  </r>
  <r>
    <x v="12"/>
    <x v="32"/>
    <x v="27"/>
    <x v="16"/>
    <x v="27"/>
    <n v="1302"/>
  </r>
  <r>
    <x v="9"/>
    <x v="11"/>
    <x v="9"/>
    <x v="7"/>
    <x v="11"/>
    <n v="1001"/>
  </r>
  <r>
    <x v="14"/>
    <x v="9"/>
    <x v="7"/>
    <x v="5"/>
    <x v="9"/>
    <n v="1811"/>
  </r>
  <r>
    <x v="11"/>
    <x v="13"/>
    <x v="3"/>
    <x v="2"/>
    <x v="4"/>
    <n v="572"/>
  </r>
  <r>
    <x v="12"/>
    <x v="21"/>
    <x v="16"/>
    <x v="7"/>
    <x v="20"/>
    <n v="278"/>
  </r>
  <r>
    <x v="25"/>
    <x v="33"/>
    <x v="23"/>
    <x v="17"/>
    <x v="28"/>
    <n v="374"/>
  </r>
  <r>
    <x v="10"/>
    <x v="13"/>
    <x v="3"/>
    <x v="2"/>
    <x v="4"/>
    <n v="572"/>
  </r>
  <r>
    <x v="29"/>
    <x v="16"/>
    <x v="13"/>
    <x v="9"/>
    <x v="15"/>
    <n v="1683"/>
  </r>
  <r>
    <x v="22"/>
    <x v="3"/>
    <x v="0"/>
    <x v="2"/>
    <x v="3"/>
    <n v="1322"/>
  </r>
  <r>
    <x v="9"/>
    <x v="32"/>
    <x v="22"/>
    <x v="16"/>
    <x v="27"/>
    <n v="1302"/>
  </r>
  <r>
    <x v="15"/>
    <x v="12"/>
    <x v="10"/>
    <x v="2"/>
    <x v="12"/>
    <n v="1452"/>
  </r>
  <r>
    <x v="14"/>
    <x v="15"/>
    <x v="12"/>
    <x v="8"/>
    <x v="14"/>
    <n v="1133"/>
  </r>
  <r>
    <x v="7"/>
    <x v="7"/>
    <x v="5"/>
    <x v="4"/>
    <x v="7"/>
    <n v="0"/>
  </r>
  <r>
    <x v="2"/>
    <x v="21"/>
    <x v="16"/>
    <x v="7"/>
    <x v="20"/>
    <n v="278"/>
  </r>
  <r>
    <x v="14"/>
    <x v="26"/>
    <x v="18"/>
    <x v="14"/>
    <x v="24"/>
    <n v="1189"/>
  </r>
  <r>
    <x v="0"/>
    <x v="21"/>
    <x v="16"/>
    <x v="7"/>
    <x v="20"/>
    <n v="278"/>
  </r>
  <r>
    <x v="5"/>
    <x v="25"/>
    <x v="3"/>
    <x v="8"/>
    <x v="23"/>
    <n v="1848"/>
  </r>
  <r>
    <x v="21"/>
    <x v="10"/>
    <x v="8"/>
    <x v="28"/>
    <x v="10"/>
    <n v="194"/>
  </r>
  <r>
    <x v="25"/>
    <x v="15"/>
    <x v="12"/>
    <x v="8"/>
    <x v="14"/>
    <n v="1133"/>
  </r>
  <r>
    <x v="12"/>
    <x v="3"/>
    <x v="0"/>
    <x v="2"/>
    <x v="3"/>
    <n v="1322"/>
  </r>
  <r>
    <x v="11"/>
    <x v="19"/>
    <x v="28"/>
    <x v="9"/>
    <x v="18"/>
    <n v="1683"/>
  </r>
  <r>
    <x v="10"/>
    <x v="25"/>
    <x v="3"/>
    <x v="8"/>
    <x v="23"/>
    <n v="1848"/>
  </r>
  <r>
    <x v="16"/>
    <x v="20"/>
    <x v="15"/>
    <x v="12"/>
    <x v="19"/>
    <n v="1843"/>
  </r>
  <r>
    <x v="30"/>
    <x v="32"/>
    <x v="22"/>
    <x v="16"/>
    <x v="27"/>
    <n v="1302"/>
  </r>
  <r>
    <x v="27"/>
    <x v="28"/>
    <x v="19"/>
    <x v="8"/>
    <x v="25"/>
    <n v="1276"/>
  </r>
  <r>
    <x v="15"/>
    <x v="19"/>
    <x v="13"/>
    <x v="9"/>
    <x v="18"/>
    <n v="1683"/>
  </r>
  <r>
    <x v="22"/>
    <x v="5"/>
    <x v="4"/>
    <x v="0"/>
    <x v="5"/>
    <n v="184"/>
  </r>
  <r>
    <x v="0"/>
    <x v="11"/>
    <x v="9"/>
    <x v="7"/>
    <x v="11"/>
    <n v="1001"/>
  </r>
  <r>
    <x v="13"/>
    <x v="18"/>
    <x v="14"/>
    <x v="11"/>
    <x v="17"/>
    <n v="1044"/>
  </r>
  <r>
    <x v="29"/>
    <x v="34"/>
    <x v="17"/>
    <x v="18"/>
    <x v="29"/>
    <n v="877"/>
  </r>
  <r>
    <x v="37"/>
    <x v="20"/>
    <x v="15"/>
    <x v="12"/>
    <x v="19"/>
    <n v="1843"/>
  </r>
  <r>
    <x v="9"/>
    <x v="8"/>
    <x v="6"/>
    <x v="2"/>
    <x v="8"/>
    <n v="1057"/>
  </r>
  <r>
    <x v="10"/>
    <x v="17"/>
    <x v="2"/>
    <x v="10"/>
    <x v="16"/>
    <n v="1510"/>
  </r>
  <r>
    <x v="9"/>
    <x v="26"/>
    <x v="18"/>
    <x v="14"/>
    <x v="24"/>
    <n v="1189"/>
  </r>
  <r>
    <x v="4"/>
    <x v="17"/>
    <x v="2"/>
    <x v="10"/>
    <x v="16"/>
    <n v="1510"/>
  </r>
  <r>
    <x v="9"/>
    <x v="34"/>
    <x v="17"/>
    <x v="18"/>
    <x v="29"/>
    <n v="877"/>
  </r>
  <r>
    <x v="22"/>
    <x v="12"/>
    <x v="10"/>
    <x v="2"/>
    <x v="12"/>
    <n v="1452"/>
  </r>
  <r>
    <x v="0"/>
    <x v="29"/>
    <x v="14"/>
    <x v="15"/>
    <x v="19"/>
    <n v="1928"/>
  </r>
  <r>
    <x v="8"/>
    <x v="33"/>
    <x v="23"/>
    <x v="17"/>
    <x v="28"/>
    <n v="374"/>
  </r>
  <r>
    <x v="23"/>
    <x v="31"/>
    <x v="21"/>
    <x v="1"/>
    <x v="26"/>
    <n v="2027"/>
  </r>
  <r>
    <x v="10"/>
    <x v="3"/>
    <x v="0"/>
    <x v="2"/>
    <x v="3"/>
    <n v="1322"/>
  </r>
  <r>
    <x v="6"/>
    <x v="3"/>
    <x v="0"/>
    <x v="2"/>
    <x v="3"/>
    <n v="1322"/>
  </r>
  <r>
    <x v="11"/>
    <x v="15"/>
    <x v="12"/>
    <x v="8"/>
    <x v="14"/>
    <n v="1133"/>
  </r>
  <r>
    <x v="23"/>
    <x v="12"/>
    <x v="10"/>
    <x v="2"/>
    <x v="12"/>
    <n v="1452"/>
  </r>
  <r>
    <x v="29"/>
    <x v="0"/>
    <x v="0"/>
    <x v="0"/>
    <x v="0"/>
    <n v="1049"/>
  </r>
  <r>
    <x v="2"/>
    <x v="1"/>
    <x v="1"/>
    <x v="0"/>
    <x v="1"/>
    <n v="802"/>
  </r>
  <r>
    <x v="12"/>
    <x v="3"/>
    <x v="0"/>
    <x v="2"/>
    <x v="3"/>
    <n v="1322"/>
  </r>
  <r>
    <x v="13"/>
    <x v="23"/>
    <x v="17"/>
    <x v="13"/>
    <x v="22"/>
    <n v="1751"/>
  </r>
  <r>
    <x v="12"/>
    <x v="28"/>
    <x v="19"/>
    <x v="8"/>
    <x v="25"/>
    <n v="1276"/>
  </r>
  <r>
    <x v="16"/>
    <x v="19"/>
    <x v="13"/>
    <x v="9"/>
    <x v="18"/>
    <n v="1683"/>
  </r>
  <r>
    <x v="30"/>
    <x v="13"/>
    <x v="3"/>
    <x v="2"/>
    <x v="4"/>
    <n v="572"/>
  </r>
  <r>
    <x v="21"/>
    <x v="18"/>
    <x v="14"/>
    <x v="11"/>
    <x v="17"/>
    <n v="1044"/>
  </r>
  <r>
    <x v="28"/>
    <x v="0"/>
    <x v="0"/>
    <x v="0"/>
    <x v="0"/>
    <n v="1049"/>
  </r>
  <r>
    <x v="19"/>
    <x v="12"/>
    <x v="10"/>
    <x v="29"/>
    <x v="12"/>
    <n v="1452"/>
  </r>
  <r>
    <x v="2"/>
    <x v="16"/>
    <x v="13"/>
    <x v="9"/>
    <x v="15"/>
    <n v="1683"/>
  </r>
  <r>
    <x v="11"/>
    <x v="5"/>
    <x v="4"/>
    <x v="0"/>
    <x v="5"/>
    <n v="184"/>
  </r>
  <r>
    <x v="29"/>
    <x v="31"/>
    <x v="21"/>
    <x v="1"/>
    <x v="26"/>
    <n v="2027"/>
  </r>
  <r>
    <x v="7"/>
    <x v="7"/>
    <x v="5"/>
    <x v="4"/>
    <x v="7"/>
    <n v="0"/>
  </r>
  <r>
    <x v="11"/>
    <x v="5"/>
    <x v="4"/>
    <x v="0"/>
    <x v="5"/>
    <n v="184"/>
  </r>
  <r>
    <x v="19"/>
    <x v="31"/>
    <x v="21"/>
    <x v="1"/>
    <x v="26"/>
    <n v="2027"/>
  </r>
  <r>
    <x v="26"/>
    <x v="15"/>
    <x v="12"/>
    <x v="8"/>
    <x v="14"/>
    <n v="1133"/>
  </r>
  <r>
    <x v="23"/>
    <x v="10"/>
    <x v="8"/>
    <x v="6"/>
    <x v="10"/>
    <n v="194"/>
  </r>
  <r>
    <x v="22"/>
    <x v="26"/>
    <x v="18"/>
    <x v="14"/>
    <x v="24"/>
    <n v="1189"/>
  </r>
  <r>
    <x v="5"/>
    <x v="8"/>
    <x v="6"/>
    <x v="2"/>
    <x v="8"/>
    <n v="1057"/>
  </r>
  <r>
    <x v="16"/>
    <x v="25"/>
    <x v="3"/>
    <x v="8"/>
    <x v="23"/>
    <n v="1848"/>
  </r>
  <r>
    <x v="30"/>
    <x v="19"/>
    <x v="13"/>
    <x v="9"/>
    <x v="18"/>
    <n v="1683"/>
  </r>
  <r>
    <x v="27"/>
    <x v="29"/>
    <x v="14"/>
    <x v="15"/>
    <x v="19"/>
    <n v="1928"/>
  </r>
  <r>
    <x v="13"/>
    <x v="1"/>
    <x v="1"/>
    <x v="0"/>
    <x v="1"/>
    <n v="802"/>
  </r>
  <r>
    <x v="25"/>
    <x v="21"/>
    <x v="16"/>
    <x v="30"/>
    <x v="20"/>
    <n v="278"/>
  </r>
  <r>
    <x v="7"/>
    <x v="7"/>
    <x v="5"/>
    <x v="4"/>
    <x v="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57" firstHeaderRow="1" firstDataRow="1" firstDataCol="1"/>
  <pivotFields count="6">
    <pivotField showAll="0"/>
    <pivotField axis="axisRow" showAll="0">
      <items count="38">
        <item h="1" x="27"/>
        <item x="11"/>
        <item x="25"/>
        <item x="9"/>
        <item x="14"/>
        <item x="19"/>
        <item x="23"/>
        <item h="1" x="24"/>
        <item x="8"/>
        <item x="6"/>
        <item x="18"/>
        <item x="26"/>
        <item x="29"/>
        <item x="13"/>
        <item h="1" x="4"/>
        <item x="5"/>
        <item x="3"/>
        <item x="35"/>
        <item x="15"/>
        <item x="33"/>
        <item x="10"/>
        <item x="2"/>
        <item x="0"/>
        <item x="22"/>
        <item x="16"/>
        <item x="28"/>
        <item h="1" x="36"/>
        <item x="17"/>
        <item x="20"/>
        <item x="12"/>
        <item x="21"/>
        <item x="32"/>
        <item x="34"/>
        <item h="1" x="30"/>
        <item x="1"/>
        <item x="31"/>
        <item h="1" x="7"/>
        <item t="default"/>
      </items>
    </pivotField>
    <pivotField axis="axisRow" showAll="0">
      <items count="30">
        <item h="1" x="28"/>
        <item h="1" x="24"/>
        <item h="1" x="25"/>
        <item x="9"/>
        <item x="17"/>
        <item x="21"/>
        <item x="13"/>
        <item x="12"/>
        <item x="7"/>
        <item x="16"/>
        <item x="0"/>
        <item x="10"/>
        <item x="19"/>
        <item x="23"/>
        <item x="14"/>
        <item x="1"/>
        <item x="3"/>
        <item x="15"/>
        <item x="6"/>
        <item x="4"/>
        <item x="11"/>
        <item x="8"/>
        <item h="1" x="26"/>
        <item x="2"/>
        <item h="1" x="27"/>
        <item x="22"/>
        <item x="18"/>
        <item x="20"/>
        <item h="1" x="5"/>
        <item t="default"/>
      </items>
    </pivotField>
    <pivotField showAll="0"/>
    <pivotField showAll="0"/>
    <pivotField showAll="0"/>
  </pivotFields>
  <rowFields count="2">
    <field x="2"/>
    <field x="1"/>
  </rowFields>
  <rowItems count="56">
    <i>
      <x v="3"/>
    </i>
    <i r="1">
      <x v="1"/>
    </i>
    <i>
      <x v="4"/>
    </i>
    <i r="1">
      <x v="6"/>
    </i>
    <i r="1">
      <x v="32"/>
    </i>
    <i>
      <x v="5"/>
    </i>
    <i r="1">
      <x v="35"/>
    </i>
    <i>
      <x v="6"/>
    </i>
    <i r="1">
      <x v="5"/>
    </i>
    <i r="1">
      <x v="24"/>
    </i>
    <i>
      <x v="7"/>
    </i>
    <i r="1">
      <x v="18"/>
    </i>
    <i>
      <x v="8"/>
    </i>
    <i r="1">
      <x v="3"/>
    </i>
    <i r="1">
      <x v="23"/>
    </i>
    <i>
      <x v="9"/>
    </i>
    <i r="1">
      <x v="30"/>
    </i>
    <i>
      <x v="10"/>
    </i>
    <i r="1">
      <x v="9"/>
    </i>
    <i r="1">
      <x v="16"/>
    </i>
    <i r="1">
      <x v="17"/>
    </i>
    <i r="1">
      <x v="22"/>
    </i>
    <i>
      <x v="11"/>
    </i>
    <i r="1">
      <x v="29"/>
    </i>
    <i>
      <x v="12"/>
    </i>
    <i r="1">
      <x v="25"/>
    </i>
    <i>
      <x v="13"/>
    </i>
    <i r="1">
      <x v="19"/>
    </i>
    <i>
      <x v="14"/>
    </i>
    <i r="1">
      <x v="10"/>
    </i>
    <i r="1">
      <x v="12"/>
    </i>
    <i>
      <x v="15"/>
    </i>
    <i r="1">
      <x v="34"/>
    </i>
    <i>
      <x v="16"/>
    </i>
    <i r="1">
      <x v="2"/>
    </i>
    <i r="1">
      <x v="13"/>
    </i>
    <i>
      <x v="17"/>
    </i>
    <i r="1">
      <x v="28"/>
    </i>
    <i>
      <x v="18"/>
    </i>
    <i r="1">
      <x v="8"/>
    </i>
    <i>
      <x v="19"/>
    </i>
    <i r="1">
      <x v="15"/>
    </i>
    <i>
      <x v="20"/>
    </i>
    <i r="1">
      <x v="4"/>
    </i>
    <i>
      <x v="21"/>
    </i>
    <i r="1">
      <x v="20"/>
    </i>
    <i>
      <x v="23"/>
    </i>
    <i r="1">
      <x v="21"/>
    </i>
    <i r="1">
      <x v="27"/>
    </i>
    <i>
      <x v="25"/>
    </i>
    <i r="1">
      <x v="31"/>
    </i>
    <i>
      <x v="26"/>
    </i>
    <i r="1">
      <x v="11"/>
    </i>
    <i>
      <x v="27"/>
    </i>
    <i r="1">
      <x v="2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220" firstHeaderRow="1" firstDataRow="1" firstDataCol="1"/>
  <pivotFields count="6">
    <pivotField axis="axisRow" showAll="0">
      <items count="39">
        <item x="16"/>
        <item x="26"/>
        <item x="34"/>
        <item x="21"/>
        <item x="22"/>
        <item x="3"/>
        <item x="19"/>
        <item x="6"/>
        <item x="1"/>
        <item x="8"/>
        <item x="15"/>
        <item x="24"/>
        <item x="17"/>
        <item x="13"/>
        <item x="27"/>
        <item x="30"/>
        <item x="14"/>
        <item x="2"/>
        <item x="11"/>
        <item x="20"/>
        <item x="4"/>
        <item x="10"/>
        <item x="31"/>
        <item x="25"/>
        <item x="28"/>
        <item x="37"/>
        <item x="18"/>
        <item x="0"/>
        <item x="33"/>
        <item x="35"/>
        <item x="29"/>
        <item x="36"/>
        <item x="23"/>
        <item x="5"/>
        <item x="12"/>
        <item x="32"/>
        <item x="9"/>
        <item x="7"/>
        <item t="default"/>
      </items>
    </pivotField>
    <pivotField axis="axisRow" showAll="0" sortType="ascending">
      <items count="38">
        <item x="27"/>
        <item x="11"/>
        <item x="25"/>
        <item x="9"/>
        <item x="14"/>
        <item x="19"/>
        <item x="23"/>
        <item x="24"/>
        <item x="8"/>
        <item x="6"/>
        <item x="18"/>
        <item x="26"/>
        <item x="29"/>
        <item x="13"/>
        <item x="4"/>
        <item x="5"/>
        <item x="3"/>
        <item x="35"/>
        <item x="15"/>
        <item x="33"/>
        <item x="10"/>
        <item x="2"/>
        <item x="0"/>
        <item x="22"/>
        <item x="16"/>
        <item x="28"/>
        <item x="36"/>
        <item x="17"/>
        <item x="20"/>
        <item x="12"/>
        <item x="21"/>
        <item x="32"/>
        <item x="34"/>
        <item x="30"/>
        <item x="1"/>
        <item x="31"/>
        <item x="7"/>
        <item t="default"/>
      </items>
    </pivotField>
    <pivotField axis="axisRow" showAll="0">
      <items count="30">
        <item h="1" x="28"/>
        <item h="1" x="24"/>
        <item h="1" x="25"/>
        <item x="9"/>
        <item x="17"/>
        <item x="21"/>
        <item x="13"/>
        <item x="12"/>
        <item x="7"/>
        <item x="16"/>
        <item x="0"/>
        <item x="10"/>
        <item x="19"/>
        <item x="23"/>
        <item x="14"/>
        <item x="1"/>
        <item x="3"/>
        <item x="15"/>
        <item x="6"/>
        <item x="4"/>
        <item x="11"/>
        <item x="8"/>
        <item h="1" x="26"/>
        <item x="2"/>
        <item h="1" x="27"/>
        <item x="22"/>
        <item x="18"/>
        <item x="20"/>
        <item h="1" x="5"/>
        <item t="default"/>
      </items>
    </pivotField>
    <pivotField axis="axisRow" showAll="0">
      <items count="32">
        <item x="28"/>
        <item x="20"/>
        <item x="19"/>
        <item x="21"/>
        <item x="22"/>
        <item x="11"/>
        <item x="15"/>
        <item x="17"/>
        <item x="7"/>
        <item x="9"/>
        <item x="10"/>
        <item x="14"/>
        <item x="0"/>
        <item x="26"/>
        <item x="13"/>
        <item x="27"/>
        <item x="8"/>
        <item x="16"/>
        <item x="18"/>
        <item x="6"/>
        <item x="23"/>
        <item x="1"/>
        <item x="2"/>
        <item x="3"/>
        <item x="5"/>
        <item x="25"/>
        <item x="12"/>
        <item x="24"/>
        <item x="30"/>
        <item x="29"/>
        <item x="4"/>
        <item t="default"/>
      </items>
    </pivotField>
    <pivotField dataField="1" showAll="0">
      <items count="31">
        <item x="7"/>
        <item x="5"/>
        <item x="10"/>
        <item x="20"/>
        <item x="28"/>
        <item x="2"/>
        <item x="4"/>
        <item x="1"/>
        <item x="13"/>
        <item x="21"/>
        <item x="29"/>
        <item x="8"/>
        <item x="17"/>
        <item x="11"/>
        <item x="3"/>
        <item x="27"/>
        <item x="0"/>
        <item x="14"/>
        <item x="6"/>
        <item x="24"/>
        <item x="25"/>
        <item x="16"/>
        <item x="12"/>
        <item x="18"/>
        <item x="15"/>
        <item x="9"/>
        <item x="22"/>
        <item x="23"/>
        <item x="19"/>
        <item x="26"/>
        <item t="default"/>
      </items>
    </pivotField>
    <pivotField showAll="0"/>
  </pivotFields>
  <rowFields count="4">
    <field x="1"/>
    <field x="0"/>
    <field x="2"/>
    <field x="3"/>
  </rowFields>
  <rowItems count="1219">
    <i>
      <x/>
    </i>
    <i r="1">
      <x v="23"/>
    </i>
    <i r="2">
      <x v="10"/>
    </i>
    <i r="3">
      <x v="12"/>
    </i>
    <i>
      <x v="1"/>
    </i>
    <i r="1">
      <x/>
    </i>
    <i r="2">
      <x v="3"/>
    </i>
    <i r="3">
      <x v="8"/>
    </i>
    <i r="1">
      <x v="6"/>
    </i>
    <i r="2">
      <x v="3"/>
    </i>
    <i r="3">
      <x v="8"/>
    </i>
    <i r="1">
      <x v="7"/>
    </i>
    <i r="2">
      <x v="3"/>
    </i>
    <i r="3">
      <x v="8"/>
    </i>
    <i r="1">
      <x v="8"/>
    </i>
    <i r="2">
      <x v="3"/>
    </i>
    <i r="3">
      <x v="8"/>
    </i>
    <i r="1">
      <x v="16"/>
    </i>
    <i r="2">
      <x v="3"/>
    </i>
    <i r="3">
      <x v="8"/>
    </i>
    <i r="1">
      <x v="17"/>
    </i>
    <i r="2">
      <x v="3"/>
    </i>
    <i r="3">
      <x v="8"/>
    </i>
    <i r="1">
      <x v="18"/>
    </i>
    <i r="2">
      <x v="3"/>
    </i>
    <i r="3">
      <x v="8"/>
    </i>
    <i r="1">
      <x v="19"/>
    </i>
    <i r="2">
      <x v="3"/>
    </i>
    <i r="3">
      <x v="8"/>
    </i>
    <i r="1">
      <x v="27"/>
    </i>
    <i r="2">
      <x v="3"/>
    </i>
    <i r="3">
      <x v="8"/>
    </i>
    <i r="1">
      <x v="32"/>
    </i>
    <i r="2">
      <x v="3"/>
    </i>
    <i r="3">
      <x v="8"/>
    </i>
    <i r="1">
      <x v="36"/>
    </i>
    <i r="2">
      <x v="3"/>
    </i>
    <i r="3">
      <x v="8"/>
    </i>
    <i>
      <x v="2"/>
    </i>
    <i r="1">
      <x/>
    </i>
    <i r="2">
      <x v="16"/>
    </i>
    <i r="3">
      <x v="16"/>
    </i>
    <i r="1">
      <x v="6"/>
    </i>
    <i r="2">
      <x v="16"/>
    </i>
    <i r="3">
      <x v="16"/>
    </i>
    <i r="1">
      <x v="9"/>
    </i>
    <i r="2">
      <x v="16"/>
    </i>
    <i r="3">
      <x v="16"/>
    </i>
    <i r="1">
      <x v="10"/>
    </i>
    <i r="2">
      <x v="16"/>
    </i>
    <i r="3">
      <x v="16"/>
    </i>
    <i r="1">
      <x v="17"/>
    </i>
    <i r="2">
      <x v="16"/>
    </i>
    <i r="3">
      <x v="2"/>
    </i>
    <i r="1">
      <x v="18"/>
    </i>
    <i r="2">
      <x v="16"/>
    </i>
    <i r="3">
      <x v="16"/>
    </i>
    <i r="1">
      <x v="21"/>
    </i>
    <i r="2">
      <x v="16"/>
    </i>
    <i r="3">
      <x v="16"/>
    </i>
    <i r="1">
      <x v="23"/>
    </i>
    <i r="2">
      <x v="16"/>
    </i>
    <i r="3">
      <x v="16"/>
    </i>
    <i r="1">
      <x v="24"/>
    </i>
    <i r="2">
      <x v="16"/>
    </i>
    <i r="3">
      <x v="16"/>
    </i>
    <i r="1">
      <x v="32"/>
    </i>
    <i r="2">
      <x v="16"/>
    </i>
    <i r="3">
      <x v="16"/>
    </i>
    <i r="1">
      <x v="33"/>
    </i>
    <i r="2">
      <x v="16"/>
    </i>
    <i r="3">
      <x v="16"/>
    </i>
    <i r="1">
      <x v="34"/>
    </i>
    <i r="2">
      <x v="16"/>
    </i>
    <i r="3">
      <x v="16"/>
    </i>
    <i>
      <x v="3"/>
    </i>
    <i r="1">
      <x v="4"/>
    </i>
    <i r="2">
      <x v="8"/>
    </i>
    <i r="3">
      <x v="24"/>
    </i>
    <i r="1">
      <x v="5"/>
    </i>
    <i r="2">
      <x v="8"/>
    </i>
    <i r="3">
      <x v="24"/>
    </i>
    <i r="1">
      <x v="7"/>
    </i>
    <i r="2">
      <x v="8"/>
    </i>
    <i r="3">
      <x v="24"/>
    </i>
    <i r="1">
      <x v="8"/>
    </i>
    <i r="2">
      <x v="8"/>
    </i>
    <i r="3">
      <x v="24"/>
    </i>
    <i r="1">
      <x v="15"/>
    </i>
    <i r="2">
      <x v="8"/>
    </i>
    <i r="3">
      <x v="24"/>
    </i>
    <i r="1">
      <x v="16"/>
    </i>
    <i r="2">
      <x v="8"/>
    </i>
    <i r="3">
      <x v="24"/>
    </i>
    <i r="1">
      <x v="23"/>
    </i>
    <i r="2">
      <x v="8"/>
    </i>
    <i r="3">
      <x v="24"/>
    </i>
    <i r="1">
      <x v="27"/>
    </i>
    <i r="2">
      <x v="8"/>
    </i>
    <i r="3">
      <x v="24"/>
    </i>
    <i r="1">
      <x v="32"/>
    </i>
    <i r="2">
      <x v="8"/>
    </i>
    <i r="3">
      <x v="24"/>
    </i>
    <i r="1">
      <x v="34"/>
    </i>
    <i r="2">
      <x v="8"/>
    </i>
    <i r="3">
      <x v="24"/>
    </i>
    <i r="1">
      <x v="35"/>
    </i>
    <i r="2">
      <x v="8"/>
    </i>
    <i r="3">
      <x v="24"/>
    </i>
    <i r="1">
      <x v="36"/>
    </i>
    <i r="2">
      <x v="8"/>
    </i>
    <i r="3">
      <x v="24"/>
    </i>
    <i>
      <x v="4"/>
    </i>
    <i r="1">
      <x v="8"/>
    </i>
    <i r="2">
      <x v="20"/>
    </i>
    <i r="3">
      <x v="24"/>
    </i>
    <i r="1">
      <x v="9"/>
    </i>
    <i r="2">
      <x v="20"/>
    </i>
    <i r="3">
      <x v="24"/>
    </i>
    <i r="1">
      <x v="11"/>
    </i>
    <i r="2">
      <x v="20"/>
    </i>
    <i r="3">
      <x v="24"/>
    </i>
    <i r="1">
      <x v="13"/>
    </i>
    <i r="2">
      <x v="20"/>
    </i>
    <i r="3">
      <x v="24"/>
    </i>
    <i r="1">
      <x v="14"/>
    </i>
    <i r="2">
      <x v="20"/>
    </i>
    <i r="3">
      <x v="24"/>
    </i>
    <i r="1">
      <x v="16"/>
    </i>
    <i r="2">
      <x v="20"/>
    </i>
    <i r="3">
      <x v="24"/>
    </i>
    <i r="1">
      <x v="21"/>
    </i>
    <i r="2">
      <x v="20"/>
    </i>
    <i r="3">
      <x v="24"/>
    </i>
    <i r="1">
      <x v="24"/>
    </i>
    <i r="2">
      <x v="20"/>
    </i>
    <i r="3">
      <x v="24"/>
    </i>
    <i r="1">
      <x v="33"/>
    </i>
    <i r="2">
      <x v="20"/>
    </i>
    <i r="3">
      <x v="24"/>
    </i>
    <i r="1">
      <x v="35"/>
    </i>
    <i r="2">
      <x v="20"/>
    </i>
    <i r="3">
      <x v="24"/>
    </i>
    <i>
      <x v="5"/>
    </i>
    <i r="1">
      <x/>
    </i>
    <i r="2">
      <x v="6"/>
    </i>
    <i r="3">
      <x v="9"/>
    </i>
    <i r="1">
      <x v="6"/>
    </i>
    <i r="2">
      <x v="6"/>
    </i>
    <i r="3">
      <x v="9"/>
    </i>
    <i r="1">
      <x v="8"/>
    </i>
    <i r="2">
      <x v="6"/>
    </i>
    <i r="3">
      <x v="9"/>
    </i>
    <i r="1">
      <x v="10"/>
    </i>
    <i r="2">
      <x v="6"/>
    </i>
    <i r="3">
      <x v="9"/>
    </i>
    <i r="1">
      <x v="15"/>
    </i>
    <i r="2">
      <x v="6"/>
    </i>
    <i r="3">
      <x v="9"/>
    </i>
    <i r="1">
      <x v="30"/>
    </i>
    <i r="2">
      <x v="6"/>
    </i>
    <i r="3">
      <x v="9"/>
    </i>
    <i>
      <x v="6"/>
    </i>
    <i r="1">
      <x v="1"/>
    </i>
    <i r="2">
      <x v="4"/>
    </i>
    <i r="3">
      <x v="14"/>
    </i>
    <i r="1">
      <x v="3"/>
    </i>
    <i r="2">
      <x v="4"/>
    </i>
    <i r="3">
      <x v="14"/>
    </i>
    <i r="1">
      <x v="4"/>
    </i>
    <i r="2">
      <x v="4"/>
    </i>
    <i r="3">
      <x v="14"/>
    </i>
    <i r="1">
      <x v="8"/>
    </i>
    <i r="2">
      <x v="4"/>
    </i>
    <i r="3">
      <x v="14"/>
    </i>
    <i r="1">
      <x v="9"/>
    </i>
    <i r="2">
      <x v="4"/>
    </i>
    <i r="3">
      <x v="14"/>
    </i>
    <i r="1">
      <x v="10"/>
    </i>
    <i r="2">
      <x v="4"/>
    </i>
    <i r="3">
      <x v="14"/>
    </i>
    <i r="1">
      <x v="11"/>
    </i>
    <i r="2">
      <x v="4"/>
    </i>
    <i r="3">
      <x v="14"/>
    </i>
    <i r="1">
      <x v="13"/>
    </i>
    <i r="2">
      <x v="4"/>
    </i>
    <i r="3">
      <x v="14"/>
    </i>
    <i r="1">
      <x v="15"/>
    </i>
    <i r="2">
      <x v="4"/>
    </i>
    <i r="3">
      <x v="14"/>
    </i>
    <i r="1">
      <x v="20"/>
    </i>
    <i r="2">
      <x v="4"/>
    </i>
    <i r="3">
      <x v="14"/>
    </i>
    <i r="1">
      <x v="24"/>
    </i>
    <i r="2">
      <x v="4"/>
    </i>
    <i r="3">
      <x v="14"/>
    </i>
    <i r="1">
      <x v="34"/>
    </i>
    <i r="2">
      <x v="4"/>
    </i>
    <i r="3">
      <x v="14"/>
    </i>
    <i r="1">
      <x v="35"/>
    </i>
    <i r="2">
      <x v="4"/>
    </i>
    <i r="3">
      <x v="14"/>
    </i>
    <i r="1">
      <x v="36"/>
    </i>
    <i r="2">
      <x v="4"/>
    </i>
    <i r="3">
      <x v="14"/>
    </i>
    <i>
      <x v="7"/>
    </i>
    <i r="1">
      <x v="4"/>
    </i>
    <i r="2">
      <x v="18"/>
    </i>
    <i r="3">
      <x v="22"/>
    </i>
    <i>
      <x v="8"/>
    </i>
    <i r="1">
      <x/>
    </i>
    <i r="2">
      <x v="18"/>
    </i>
    <i r="3">
      <x v="22"/>
    </i>
    <i r="1">
      <x v="3"/>
    </i>
    <i r="2">
      <x v="18"/>
    </i>
    <i r="3">
      <x v="22"/>
    </i>
    <i r="1">
      <x v="4"/>
    </i>
    <i r="2">
      <x v="18"/>
    </i>
    <i r="3">
      <x v="22"/>
    </i>
    <i r="1">
      <x v="5"/>
    </i>
    <i r="2">
      <x v="18"/>
    </i>
    <i r="3">
      <x v="22"/>
    </i>
    <i r="1">
      <x v="6"/>
    </i>
    <i r="2">
      <x v="18"/>
    </i>
    <i r="3">
      <x v="22"/>
    </i>
    <i r="1">
      <x v="7"/>
    </i>
    <i r="2">
      <x v="18"/>
    </i>
    <i r="3">
      <x v="22"/>
    </i>
    <i r="1">
      <x v="8"/>
    </i>
    <i r="2">
      <x v="18"/>
    </i>
    <i r="3">
      <x v="22"/>
    </i>
    <i r="1">
      <x v="9"/>
    </i>
    <i r="2">
      <x v="18"/>
    </i>
    <i r="3">
      <x v="22"/>
    </i>
    <i r="1">
      <x v="11"/>
    </i>
    <i r="2">
      <x v="18"/>
    </i>
    <i r="3">
      <x v="22"/>
    </i>
    <i r="1">
      <x v="12"/>
    </i>
    <i r="2">
      <x v="18"/>
    </i>
    <i r="3">
      <x v="22"/>
    </i>
    <i r="1">
      <x v="13"/>
    </i>
    <i r="2">
      <x v="18"/>
    </i>
    <i r="3">
      <x v="22"/>
    </i>
    <i r="1">
      <x v="18"/>
    </i>
    <i r="2">
      <x v="18"/>
    </i>
    <i r="3">
      <x v="22"/>
    </i>
    <i r="1">
      <x v="24"/>
    </i>
    <i r="2">
      <x v="18"/>
    </i>
    <i r="3">
      <x v="22"/>
    </i>
    <i r="1">
      <x v="27"/>
    </i>
    <i r="2">
      <x v="18"/>
    </i>
    <i r="3">
      <x v="22"/>
    </i>
    <i r="1">
      <x v="32"/>
    </i>
    <i r="2">
      <x v="18"/>
    </i>
    <i r="3">
      <x v="22"/>
    </i>
    <i r="1">
      <x v="33"/>
    </i>
    <i r="2">
      <x v="18"/>
    </i>
    <i r="3">
      <x v="22"/>
    </i>
    <i r="1">
      <x v="36"/>
    </i>
    <i r="2">
      <x v="18"/>
    </i>
    <i r="3">
      <x v="22"/>
    </i>
    <i>
      <x v="9"/>
    </i>
    <i r="1">
      <x v="3"/>
    </i>
    <i r="2">
      <x v="10"/>
    </i>
    <i r="3">
      <x v="23"/>
    </i>
    <i r="1">
      <x v="5"/>
    </i>
    <i r="2">
      <x v="10"/>
    </i>
    <i r="3">
      <x v="23"/>
    </i>
    <i r="1">
      <x v="7"/>
    </i>
    <i r="2">
      <x v="10"/>
    </i>
    <i r="3">
      <x v="23"/>
    </i>
    <i r="1">
      <x v="13"/>
    </i>
    <i r="2">
      <x v="10"/>
    </i>
    <i r="3">
      <x v="23"/>
    </i>
    <i r="1">
      <x v="21"/>
    </i>
    <i r="2">
      <x v="10"/>
    </i>
    <i r="3">
      <x v="23"/>
    </i>
    <i r="1">
      <x v="35"/>
    </i>
    <i r="2">
      <x v="10"/>
    </i>
    <i r="3">
      <x v="23"/>
    </i>
    <i>
      <x v="10"/>
    </i>
    <i r="1">
      <x/>
    </i>
    <i r="2">
      <x v="14"/>
    </i>
    <i r="3">
      <x v="5"/>
    </i>
    <i r="1">
      <x v="1"/>
    </i>
    <i r="2">
      <x v="14"/>
    </i>
    <i r="3">
      <x v="5"/>
    </i>
    <i r="1">
      <x v="3"/>
    </i>
    <i r="2">
      <x v="14"/>
    </i>
    <i r="3">
      <x v="5"/>
    </i>
    <i r="1">
      <x v="8"/>
    </i>
    <i r="2">
      <x v="14"/>
    </i>
    <i r="3">
      <x v="5"/>
    </i>
    <i r="1">
      <x v="10"/>
    </i>
    <i r="2">
      <x v="14"/>
    </i>
    <i r="3">
      <x v="5"/>
    </i>
    <i r="1">
      <x v="12"/>
    </i>
    <i r="2">
      <x v="14"/>
    </i>
    <i r="3">
      <x v="5"/>
    </i>
    <i r="1">
      <x v="13"/>
    </i>
    <i r="2">
      <x v="14"/>
    </i>
    <i r="3">
      <x v="5"/>
    </i>
    <i r="1">
      <x v="14"/>
    </i>
    <i r="2">
      <x v="14"/>
    </i>
    <i r="3">
      <x v="5"/>
    </i>
    <i r="1">
      <x v="20"/>
    </i>
    <i r="2">
      <x v="14"/>
    </i>
    <i r="3">
      <x v="5"/>
    </i>
    <i r="1">
      <x v="23"/>
    </i>
    <i r="2">
      <x v="14"/>
    </i>
    <i r="3">
      <x v="4"/>
    </i>
    <i>
      <x v="11"/>
    </i>
    <i r="1">
      <x/>
    </i>
    <i r="2">
      <x v="26"/>
    </i>
    <i r="3">
      <x v="11"/>
    </i>
    <i r="1">
      <x v="1"/>
    </i>
    <i r="2">
      <x v="26"/>
    </i>
    <i r="3">
      <x v="11"/>
    </i>
    <i r="1">
      <x v="3"/>
    </i>
    <i r="2">
      <x v="26"/>
    </i>
    <i r="3">
      <x v="11"/>
    </i>
    <i r="1">
      <x v="4"/>
    </i>
    <i r="2">
      <x v="26"/>
    </i>
    <i r="3">
      <x v="11"/>
    </i>
    <i r="1">
      <x v="8"/>
    </i>
    <i r="2">
      <x v="26"/>
    </i>
    <i r="3">
      <x v="11"/>
    </i>
    <i r="1">
      <x v="9"/>
    </i>
    <i r="2">
      <x v="26"/>
    </i>
    <i r="3">
      <x v="11"/>
    </i>
    <i r="1">
      <x v="10"/>
    </i>
    <i r="2">
      <x v="26"/>
    </i>
    <i r="3">
      <x v="11"/>
    </i>
    <i r="1">
      <x v="12"/>
    </i>
    <i r="2">
      <x v="26"/>
    </i>
    <i r="3">
      <x v="11"/>
    </i>
    <i r="1">
      <x v="15"/>
    </i>
    <i r="2">
      <x v="26"/>
    </i>
    <i r="3">
      <x v="11"/>
    </i>
    <i r="1">
      <x v="16"/>
    </i>
    <i r="2">
      <x v="26"/>
    </i>
    <i r="3">
      <x v="11"/>
    </i>
    <i r="1">
      <x v="20"/>
    </i>
    <i r="2">
      <x v="26"/>
    </i>
    <i r="3">
      <x v="11"/>
    </i>
    <i r="1">
      <x v="24"/>
    </i>
    <i r="2">
      <x v="26"/>
    </i>
    <i r="3">
      <x v="11"/>
    </i>
    <i r="1">
      <x v="27"/>
    </i>
    <i r="2">
      <x v="26"/>
    </i>
    <i r="3">
      <x v="11"/>
    </i>
    <i r="1">
      <x v="30"/>
    </i>
    <i r="2">
      <x v="26"/>
    </i>
    <i r="3">
      <x v="11"/>
    </i>
    <i r="1">
      <x v="32"/>
    </i>
    <i r="2">
      <x v="26"/>
    </i>
    <i r="3">
      <x v="11"/>
    </i>
    <i r="1">
      <x v="34"/>
    </i>
    <i r="2">
      <x v="26"/>
    </i>
    <i r="3">
      <x v="11"/>
    </i>
    <i r="1">
      <x v="36"/>
    </i>
    <i r="2">
      <x v="26"/>
    </i>
    <i r="3">
      <x v="11"/>
    </i>
    <i>
      <x v="12"/>
    </i>
    <i r="1">
      <x/>
    </i>
    <i r="2">
      <x v="14"/>
    </i>
    <i r="3">
      <x v="6"/>
    </i>
    <i r="1">
      <x v="1"/>
    </i>
    <i r="2">
      <x v="14"/>
    </i>
    <i r="3">
      <x v="6"/>
    </i>
    <i r="1">
      <x v="6"/>
    </i>
    <i r="2">
      <x v="14"/>
    </i>
    <i r="3">
      <x v="6"/>
    </i>
    <i r="1">
      <x v="7"/>
    </i>
    <i r="2">
      <x v="14"/>
    </i>
    <i r="3">
      <x v="6"/>
    </i>
    <i r="1">
      <x v="9"/>
    </i>
    <i r="2">
      <x v="14"/>
    </i>
    <i r="3">
      <x v="6"/>
    </i>
    <i r="1">
      <x v="12"/>
    </i>
    <i r="2">
      <x v="14"/>
    </i>
    <i r="3">
      <x v="6"/>
    </i>
    <i r="1">
      <x v="14"/>
    </i>
    <i r="2">
      <x v="14"/>
    </i>
    <i r="3">
      <x v="6"/>
    </i>
    <i r="1">
      <x v="17"/>
    </i>
    <i r="2">
      <x v="14"/>
    </i>
    <i r="3">
      <x v="6"/>
    </i>
    <i r="1">
      <x v="20"/>
    </i>
    <i r="2">
      <x v="14"/>
    </i>
    <i r="3">
      <x v="6"/>
    </i>
    <i r="1">
      <x v="21"/>
    </i>
    <i r="2">
      <x v="14"/>
    </i>
    <i r="3">
      <x v="6"/>
    </i>
    <i r="1">
      <x v="24"/>
    </i>
    <i r="2">
      <x v="14"/>
    </i>
    <i r="3">
      <x v="6"/>
    </i>
    <i r="1">
      <x v="27"/>
    </i>
    <i r="2">
      <x v="14"/>
    </i>
    <i r="3">
      <x v="6"/>
    </i>
    <i r="1">
      <x v="32"/>
    </i>
    <i r="2">
      <x v="14"/>
    </i>
    <i r="3">
      <x v="6"/>
    </i>
    <i r="1">
      <x v="35"/>
    </i>
    <i r="2">
      <x v="14"/>
    </i>
    <i r="3">
      <x v="6"/>
    </i>
    <i r="1">
      <x v="36"/>
    </i>
    <i r="2">
      <x v="14"/>
    </i>
    <i r="3">
      <x v="6"/>
    </i>
    <i>
      <x v="13"/>
    </i>
    <i r="1">
      <x v="3"/>
    </i>
    <i r="2">
      <x v="16"/>
    </i>
    <i r="3">
      <x v="22"/>
    </i>
    <i r="1">
      <x v="5"/>
    </i>
    <i r="2">
      <x v="16"/>
    </i>
    <i r="3">
      <x v="22"/>
    </i>
    <i r="1">
      <x v="6"/>
    </i>
    <i r="2">
      <x v="16"/>
    </i>
    <i r="3">
      <x v="22"/>
    </i>
    <i r="1">
      <x v="8"/>
    </i>
    <i r="2">
      <x v="16"/>
    </i>
    <i r="3">
      <x v="22"/>
    </i>
    <i r="1">
      <x v="9"/>
    </i>
    <i r="2">
      <x v="16"/>
    </i>
    <i r="3">
      <x v="22"/>
    </i>
    <i r="1">
      <x v="13"/>
    </i>
    <i r="2">
      <x v="16"/>
    </i>
    <i r="3">
      <x v="22"/>
    </i>
    <i r="1">
      <x v="15"/>
    </i>
    <i r="2">
      <x v="16"/>
    </i>
    <i r="3">
      <x v="22"/>
    </i>
    <i r="1">
      <x v="17"/>
    </i>
    <i r="2">
      <x v="16"/>
    </i>
    <i r="3">
      <x v="22"/>
    </i>
    <i r="1">
      <x v="18"/>
    </i>
    <i r="2">
      <x v="16"/>
    </i>
    <i r="3">
      <x v="22"/>
    </i>
    <i r="1">
      <x v="21"/>
    </i>
    <i r="2">
      <x v="16"/>
    </i>
    <i r="3">
      <x v="22"/>
    </i>
    <i r="1">
      <x v="24"/>
    </i>
    <i r="2">
      <x v="16"/>
    </i>
    <i r="3">
      <x v="22"/>
    </i>
    <i r="1">
      <x v="33"/>
    </i>
    <i r="2">
      <x v="16"/>
    </i>
    <i r="3">
      <x v="22"/>
    </i>
    <i>
      <x v="14"/>
    </i>
    <i r="1">
      <x v="20"/>
    </i>
    <i r="2">
      <x v="16"/>
    </i>
    <i r="3">
      <x v="22"/>
    </i>
    <i>
      <x v="15"/>
    </i>
    <i r="1">
      <x/>
    </i>
    <i r="2">
      <x v="19"/>
    </i>
    <i r="3">
      <x v="12"/>
    </i>
    <i r="1">
      <x v="4"/>
    </i>
    <i r="2">
      <x v="19"/>
    </i>
    <i r="3">
      <x v="12"/>
    </i>
    <i r="1">
      <x v="9"/>
    </i>
    <i r="2">
      <x v="19"/>
    </i>
    <i r="3">
      <x v="12"/>
    </i>
    <i r="1">
      <x v="11"/>
    </i>
    <i r="2">
      <x v="19"/>
    </i>
    <i r="3">
      <x v="12"/>
    </i>
    <i r="1">
      <x v="12"/>
    </i>
    <i r="2">
      <x v="19"/>
    </i>
    <i r="3">
      <x v="12"/>
    </i>
    <i r="1">
      <x v="16"/>
    </i>
    <i r="2">
      <x v="19"/>
    </i>
    <i r="3">
      <x v="3"/>
    </i>
    <i r="1">
      <x v="18"/>
    </i>
    <i r="2">
      <x v="19"/>
    </i>
    <i r="3">
      <x v="12"/>
    </i>
    <i r="1">
      <x v="20"/>
    </i>
    <i r="2">
      <x v="19"/>
    </i>
    <i r="3">
      <x v="12"/>
    </i>
    <i r="1">
      <x v="23"/>
    </i>
    <i r="2">
      <x v="19"/>
    </i>
    <i r="3">
      <x v="12"/>
    </i>
    <i r="1">
      <x v="30"/>
    </i>
    <i r="2">
      <x v="19"/>
    </i>
    <i r="3">
      <x v="12"/>
    </i>
    <i r="1">
      <x v="33"/>
    </i>
    <i r="2">
      <x v="19"/>
    </i>
    <i r="3">
      <x v="12"/>
    </i>
    <i>
      <x v="16"/>
    </i>
    <i r="1">
      <x v="1"/>
    </i>
    <i r="2">
      <x v="10"/>
    </i>
    <i r="3">
      <x v="22"/>
    </i>
    <i r="1">
      <x v="3"/>
    </i>
    <i r="2">
      <x v="10"/>
    </i>
    <i r="3">
      <x v="22"/>
    </i>
    <i r="1">
      <x v="4"/>
    </i>
    <i r="2">
      <x v="10"/>
    </i>
    <i r="3">
      <x v="22"/>
    </i>
    <i r="1">
      <x v="5"/>
    </i>
    <i r="2">
      <x v="10"/>
    </i>
    <i r="3">
      <x v="22"/>
    </i>
    <i r="1">
      <x v="7"/>
    </i>
    <i r="2">
      <x v="10"/>
    </i>
    <i r="3">
      <x v="22"/>
    </i>
    <i r="1">
      <x v="9"/>
    </i>
    <i r="2">
      <x v="10"/>
    </i>
    <i r="3">
      <x v="22"/>
    </i>
    <i r="1">
      <x v="10"/>
    </i>
    <i r="2">
      <x v="10"/>
    </i>
    <i r="3">
      <x v="22"/>
    </i>
    <i r="1">
      <x v="13"/>
    </i>
    <i r="2">
      <x v="10"/>
    </i>
    <i r="3">
      <x v="22"/>
    </i>
    <i r="1">
      <x v="14"/>
    </i>
    <i r="2">
      <x v="10"/>
    </i>
    <i r="3">
      <x v="22"/>
    </i>
    <i r="1">
      <x v="21"/>
    </i>
    <i r="2">
      <x v="10"/>
    </i>
    <i r="3">
      <x v="22"/>
    </i>
    <i r="1">
      <x v="27"/>
    </i>
    <i r="2">
      <x v="10"/>
    </i>
    <i r="3">
      <x v="22"/>
    </i>
    <i r="1">
      <x v="34"/>
    </i>
    <i r="2">
      <x v="10"/>
    </i>
    <i r="3">
      <x v="22"/>
    </i>
    <i r="1">
      <x v="35"/>
    </i>
    <i r="2">
      <x v="10"/>
    </i>
    <i r="3">
      <x v="22"/>
    </i>
    <i r="1">
      <x v="36"/>
    </i>
    <i r="2">
      <x v="10"/>
    </i>
    <i r="3">
      <x v="22"/>
    </i>
    <i>
      <x v="17"/>
    </i>
    <i r="1">
      <x v="16"/>
    </i>
    <i r="2">
      <x v="10"/>
    </i>
    <i r="3">
      <x v="22"/>
    </i>
    <i>
      <x v="18"/>
    </i>
    <i r="1">
      <x/>
    </i>
    <i r="2">
      <x v="7"/>
    </i>
    <i r="3">
      <x v="16"/>
    </i>
    <i r="1">
      <x v="1"/>
    </i>
    <i r="2">
      <x v="7"/>
    </i>
    <i r="3">
      <x v="16"/>
    </i>
    <i r="1">
      <x v="2"/>
    </i>
    <i r="2">
      <x v="7"/>
    </i>
    <i r="3">
      <x v="16"/>
    </i>
    <i r="1">
      <x v="3"/>
    </i>
    <i r="2">
      <x v="7"/>
    </i>
    <i r="3">
      <x v="16"/>
    </i>
    <i r="1">
      <x v="9"/>
    </i>
    <i r="2">
      <x v="7"/>
    </i>
    <i r="3">
      <x v="16"/>
    </i>
    <i r="1">
      <x v="10"/>
    </i>
    <i r="2">
      <x v="7"/>
    </i>
    <i r="3">
      <x v="27"/>
    </i>
    <i r="1">
      <x v="12"/>
    </i>
    <i r="2">
      <x v="7"/>
    </i>
    <i r="3">
      <x v="16"/>
    </i>
    <i r="1">
      <x v="13"/>
    </i>
    <i r="2">
      <x v="7"/>
    </i>
    <i r="3">
      <x v="16"/>
    </i>
    <i r="1">
      <x v="15"/>
    </i>
    <i r="2">
      <x v="7"/>
    </i>
    <i r="3">
      <x v="16"/>
    </i>
    <i r="1">
      <x v="16"/>
    </i>
    <i r="2">
      <x v="7"/>
    </i>
    <i r="3">
      <x v="16"/>
    </i>
    <i r="1">
      <x v="18"/>
    </i>
    <i r="2">
      <x v="7"/>
    </i>
    <i r="3">
      <x v="16"/>
    </i>
    <i r="1">
      <x v="21"/>
    </i>
    <i r="2">
      <x v="7"/>
    </i>
    <i r="3">
      <x v="16"/>
    </i>
    <i r="1">
      <x v="23"/>
    </i>
    <i r="2">
      <x v="7"/>
    </i>
    <i r="3">
      <x v="16"/>
    </i>
    <i r="1">
      <x v="27"/>
    </i>
    <i r="2">
      <x v="7"/>
    </i>
    <i r="3">
      <x v="16"/>
    </i>
    <i r="1">
      <x v="32"/>
    </i>
    <i r="2">
      <x v="7"/>
    </i>
    <i r="3">
      <x v="16"/>
    </i>
    <i>
      <x v="19"/>
    </i>
    <i r="1">
      <x v="4"/>
    </i>
    <i r="2">
      <x v="13"/>
    </i>
    <i r="3">
      <x v="7"/>
    </i>
    <i r="1">
      <x v="8"/>
    </i>
    <i r="2">
      <x v="13"/>
    </i>
    <i r="3">
      <x v="7"/>
    </i>
    <i r="1">
      <x v="9"/>
    </i>
    <i r="2">
      <x v="13"/>
    </i>
    <i r="3">
      <x v="7"/>
    </i>
    <i r="1">
      <x v="12"/>
    </i>
    <i r="2">
      <x v="13"/>
    </i>
    <i r="3">
      <x v="7"/>
    </i>
    <i r="1">
      <x v="17"/>
    </i>
    <i r="2">
      <x v="13"/>
    </i>
    <i r="3">
      <x v="7"/>
    </i>
    <i r="1">
      <x v="18"/>
    </i>
    <i r="2">
      <x v="13"/>
    </i>
    <i r="3">
      <x v="7"/>
    </i>
    <i r="1">
      <x v="20"/>
    </i>
    <i r="2">
      <x v="13"/>
    </i>
    <i r="3">
      <x v="7"/>
    </i>
    <i r="1">
      <x v="23"/>
    </i>
    <i r="2">
      <x v="13"/>
    </i>
    <i r="3">
      <x v="7"/>
    </i>
    <i r="1">
      <x v="24"/>
    </i>
    <i r="2">
      <x v="13"/>
    </i>
    <i r="3">
      <x v="7"/>
    </i>
    <i r="1">
      <x v="30"/>
    </i>
    <i r="2">
      <x v="13"/>
    </i>
    <i r="3">
      <x v="7"/>
    </i>
    <i r="1">
      <x v="32"/>
    </i>
    <i r="2">
      <x v="13"/>
    </i>
    <i r="3">
      <x v="7"/>
    </i>
    <i>
      <x v="20"/>
    </i>
    <i r="1">
      <x/>
    </i>
    <i r="2">
      <x v="21"/>
    </i>
    <i r="3">
      <x v="19"/>
    </i>
    <i r="1">
      <x v="3"/>
    </i>
    <i r="2">
      <x v="21"/>
    </i>
    <i r="3">
      <x/>
    </i>
    <i r="1">
      <x v="8"/>
    </i>
    <i r="2">
      <x v="21"/>
    </i>
    <i r="3">
      <x v="19"/>
    </i>
    <i r="1">
      <x v="10"/>
    </i>
    <i r="2">
      <x v="21"/>
    </i>
    <i r="3">
      <x v="19"/>
    </i>
    <i r="1">
      <x v="16"/>
    </i>
    <i r="2">
      <x v="21"/>
    </i>
    <i r="3">
      <x v="19"/>
    </i>
    <i r="1">
      <x v="20"/>
    </i>
    <i r="2">
      <x v="21"/>
    </i>
    <i r="3">
      <x v="19"/>
    </i>
    <i r="1">
      <x v="21"/>
    </i>
    <i r="2">
      <x v="21"/>
    </i>
    <i r="3">
      <x v="19"/>
    </i>
    <i r="1">
      <x v="24"/>
    </i>
    <i r="2">
      <x v="21"/>
    </i>
    <i r="3">
      <x v="19"/>
    </i>
    <i r="1">
      <x v="32"/>
    </i>
    <i r="2">
      <x v="21"/>
    </i>
    <i r="3">
      <x v="19"/>
    </i>
    <i r="1">
      <x v="36"/>
    </i>
    <i r="2">
      <x v="21"/>
    </i>
    <i r="3">
      <x v="19"/>
    </i>
    <i>
      <x v="21"/>
    </i>
    <i r="1">
      <x v="4"/>
    </i>
    <i r="2">
      <x v="23"/>
    </i>
    <i r="3">
      <x v="21"/>
    </i>
    <i r="1">
      <x v="6"/>
    </i>
    <i r="2">
      <x v="23"/>
    </i>
    <i r="3">
      <x v="21"/>
    </i>
    <i r="1">
      <x v="8"/>
    </i>
    <i r="2">
      <x v="23"/>
    </i>
    <i r="3">
      <x v="21"/>
    </i>
    <i r="1">
      <x v="10"/>
    </i>
    <i r="2">
      <x v="23"/>
    </i>
    <i r="3">
      <x v="21"/>
    </i>
    <i r="1">
      <x v="11"/>
    </i>
    <i r="2">
      <x v="23"/>
    </i>
    <i r="3">
      <x v="21"/>
    </i>
    <i r="1">
      <x v="12"/>
    </i>
    <i r="2">
      <x v="23"/>
    </i>
    <i r="3">
      <x v="21"/>
    </i>
    <i r="1">
      <x v="13"/>
    </i>
    <i r="2">
      <x v="23"/>
    </i>
    <i r="3">
      <x v="21"/>
    </i>
    <i r="1">
      <x v="14"/>
    </i>
    <i r="2">
      <x v="23"/>
    </i>
    <i r="3">
      <x v="21"/>
    </i>
    <i r="1">
      <x v="17"/>
    </i>
    <i r="2">
      <x v="23"/>
    </i>
    <i r="3">
      <x v="21"/>
    </i>
    <i r="1">
      <x v="19"/>
    </i>
    <i r="2">
      <x v="23"/>
    </i>
    <i r="3">
      <x v="21"/>
    </i>
    <i r="1">
      <x v="20"/>
    </i>
    <i r="2">
      <x v="23"/>
    </i>
    <i r="3">
      <x v="21"/>
    </i>
    <i r="1">
      <x v="23"/>
    </i>
    <i r="2">
      <x v="23"/>
    </i>
    <i r="3">
      <x v="21"/>
    </i>
    <i r="1">
      <x v="34"/>
    </i>
    <i r="2">
      <x v="23"/>
    </i>
    <i r="3">
      <x v="21"/>
    </i>
    <i r="1">
      <x v="35"/>
    </i>
    <i r="2">
      <x v="23"/>
    </i>
    <i r="3">
      <x v="21"/>
    </i>
    <i>
      <x v="22"/>
    </i>
    <i r="1">
      <x v="5"/>
    </i>
    <i r="2">
      <x v="10"/>
    </i>
    <i r="3">
      <x v="12"/>
    </i>
    <i r="1">
      <x v="6"/>
    </i>
    <i r="2">
      <x v="10"/>
    </i>
    <i r="3">
      <x v="12"/>
    </i>
    <i r="1">
      <x v="9"/>
    </i>
    <i r="2">
      <x v="10"/>
    </i>
    <i r="3">
      <x v="12"/>
    </i>
    <i r="1">
      <x v="10"/>
    </i>
    <i r="2">
      <x v="10"/>
    </i>
    <i r="3">
      <x v="12"/>
    </i>
    <i r="1">
      <x v="11"/>
    </i>
    <i r="2">
      <x v="10"/>
    </i>
    <i r="3">
      <x v="12"/>
    </i>
    <i r="1">
      <x v="12"/>
    </i>
    <i r="2">
      <x v="10"/>
    </i>
    <i r="3">
      <x v="12"/>
    </i>
    <i r="1">
      <x v="15"/>
    </i>
    <i r="2">
      <x v="10"/>
    </i>
    <i r="3">
      <x v="12"/>
    </i>
    <i r="1">
      <x v="16"/>
    </i>
    <i r="2">
      <x v="10"/>
    </i>
    <i r="3">
      <x v="12"/>
    </i>
    <i r="1">
      <x v="19"/>
    </i>
    <i r="2">
      <x v="10"/>
    </i>
    <i r="3">
      <x v="12"/>
    </i>
    <i r="1">
      <x v="21"/>
    </i>
    <i r="2">
      <x v="10"/>
    </i>
    <i r="3">
      <x v="12"/>
    </i>
    <i r="1">
      <x v="24"/>
    </i>
    <i r="2">
      <x v="10"/>
    </i>
    <i r="3">
      <x v="12"/>
    </i>
    <i r="1">
      <x v="26"/>
    </i>
    <i r="2">
      <x v="10"/>
    </i>
    <i r="3">
      <x v="12"/>
    </i>
    <i r="1">
      <x v="27"/>
    </i>
    <i r="2">
      <x v="10"/>
    </i>
    <i r="3">
      <x v="12"/>
    </i>
    <i r="1">
      <x v="30"/>
    </i>
    <i r="2">
      <x v="10"/>
    </i>
    <i r="3">
      <x v="12"/>
    </i>
    <i r="1">
      <x v="32"/>
    </i>
    <i r="2">
      <x v="10"/>
    </i>
    <i r="3">
      <x v="12"/>
    </i>
    <i r="1">
      <x v="35"/>
    </i>
    <i r="2">
      <x v="10"/>
    </i>
    <i r="3">
      <x v="12"/>
    </i>
    <i r="1">
      <x v="36"/>
    </i>
    <i r="2">
      <x v="10"/>
    </i>
    <i r="3">
      <x v="12"/>
    </i>
    <i>
      <x v="23"/>
    </i>
    <i r="1">
      <x v="3"/>
    </i>
    <i r="2">
      <x v="8"/>
    </i>
    <i r="3">
      <x v="10"/>
    </i>
    <i r="1">
      <x v="6"/>
    </i>
    <i r="2">
      <x v="8"/>
    </i>
    <i r="3">
      <x v="10"/>
    </i>
    <i r="1">
      <x v="9"/>
    </i>
    <i r="2">
      <x v="8"/>
    </i>
    <i r="3">
      <x v="10"/>
    </i>
    <i r="1">
      <x v="11"/>
    </i>
    <i r="2">
      <x v="8"/>
    </i>
    <i r="3">
      <x v="10"/>
    </i>
    <i r="1">
      <x v="15"/>
    </i>
    <i r="2">
      <x v="8"/>
    </i>
    <i r="3">
      <x v="10"/>
    </i>
    <i r="1">
      <x v="17"/>
    </i>
    <i r="2">
      <x v="8"/>
    </i>
    <i r="3">
      <x v="10"/>
    </i>
    <i r="1">
      <x v="23"/>
    </i>
    <i r="2">
      <x v="27"/>
    </i>
    <i r="3">
      <x v="10"/>
    </i>
    <i r="1">
      <x v="27"/>
    </i>
    <i r="2">
      <x v="8"/>
    </i>
    <i r="3">
      <x v="10"/>
    </i>
    <i r="1">
      <x v="30"/>
    </i>
    <i r="2">
      <x v="8"/>
    </i>
    <i r="3">
      <x v="10"/>
    </i>
    <i r="1">
      <x v="33"/>
    </i>
    <i r="2">
      <x v="8"/>
    </i>
    <i r="3">
      <x v="10"/>
    </i>
    <i r="1">
      <x v="34"/>
    </i>
    <i r="2">
      <x v="8"/>
    </i>
    <i r="3">
      <x v="10"/>
    </i>
    <i>
      <x v="24"/>
    </i>
    <i r="1">
      <x v="1"/>
    </i>
    <i r="2">
      <x v="6"/>
    </i>
    <i r="3">
      <x v="9"/>
    </i>
    <i r="1">
      <x v="4"/>
    </i>
    <i r="2">
      <x v="6"/>
    </i>
    <i r="3">
      <x v="9"/>
    </i>
    <i r="1">
      <x v="6"/>
    </i>
    <i r="2">
      <x v="6"/>
    </i>
    <i r="3">
      <x v="9"/>
    </i>
    <i r="1">
      <x v="7"/>
    </i>
    <i r="2">
      <x v="6"/>
    </i>
    <i r="3">
      <x v="9"/>
    </i>
    <i r="1">
      <x v="8"/>
    </i>
    <i r="2">
      <x v="6"/>
    </i>
    <i r="3">
      <x v="9"/>
    </i>
    <i r="1">
      <x v="9"/>
    </i>
    <i r="2">
      <x v="6"/>
    </i>
    <i r="3">
      <x v="9"/>
    </i>
    <i r="1">
      <x v="12"/>
    </i>
    <i r="2">
      <x v="6"/>
    </i>
    <i r="3">
      <x v="9"/>
    </i>
    <i r="1">
      <x v="15"/>
    </i>
    <i r="2">
      <x v="6"/>
    </i>
    <i r="3">
      <x v="9"/>
    </i>
    <i r="1">
      <x v="17"/>
    </i>
    <i r="2">
      <x v="6"/>
    </i>
    <i r="3">
      <x v="9"/>
    </i>
    <i r="1">
      <x v="19"/>
    </i>
    <i r="2">
      <x v="6"/>
    </i>
    <i r="3">
      <x v="9"/>
    </i>
    <i r="1">
      <x v="21"/>
    </i>
    <i r="2">
      <x v="6"/>
    </i>
    <i r="3">
      <x v="9"/>
    </i>
    <i r="1">
      <x v="22"/>
    </i>
    <i r="2">
      <x v="6"/>
    </i>
    <i r="3">
      <x v="9"/>
    </i>
    <i r="1">
      <x v="23"/>
    </i>
    <i r="2">
      <x v="6"/>
    </i>
    <i r="3">
      <x v="9"/>
    </i>
    <i r="1">
      <x v="24"/>
    </i>
    <i r="2">
      <x v="6"/>
    </i>
    <i r="3">
      <x v="9"/>
    </i>
    <i r="1">
      <x v="27"/>
    </i>
    <i r="2">
      <x v="6"/>
    </i>
    <i r="3">
      <x v="9"/>
    </i>
    <i r="1">
      <x v="29"/>
    </i>
    <i r="2">
      <x v="6"/>
    </i>
    <i r="3">
      <x v="9"/>
    </i>
    <i r="1">
      <x v="30"/>
    </i>
    <i r="2">
      <x v="6"/>
    </i>
    <i r="3">
      <x v="9"/>
    </i>
    <i r="1">
      <x v="32"/>
    </i>
    <i r="2">
      <x v="6"/>
    </i>
    <i r="3">
      <x v="9"/>
    </i>
    <i r="1">
      <x v="33"/>
    </i>
    <i r="2">
      <x v="6"/>
    </i>
    <i r="3">
      <x v="9"/>
    </i>
    <i r="1">
      <x v="34"/>
    </i>
    <i r="2">
      <x v="6"/>
    </i>
    <i r="3">
      <x v="9"/>
    </i>
    <i>
      <x v="25"/>
    </i>
    <i r="1">
      <x/>
    </i>
    <i r="2">
      <x v="12"/>
    </i>
    <i r="3">
      <x v="16"/>
    </i>
    <i r="1">
      <x v="6"/>
    </i>
    <i r="2">
      <x v="12"/>
    </i>
    <i r="3">
      <x v="16"/>
    </i>
    <i r="1">
      <x v="12"/>
    </i>
    <i r="2">
      <x v="12"/>
    </i>
    <i r="3">
      <x v="16"/>
    </i>
    <i r="1">
      <x v="14"/>
    </i>
    <i r="2">
      <x v="12"/>
    </i>
    <i r="3">
      <x v="16"/>
    </i>
    <i r="1">
      <x v="16"/>
    </i>
    <i r="2">
      <x v="12"/>
    </i>
    <i r="3">
      <x v="16"/>
    </i>
    <i r="1">
      <x v="21"/>
    </i>
    <i r="2">
      <x v="12"/>
    </i>
    <i r="3">
      <x v="16"/>
    </i>
    <i r="1">
      <x v="23"/>
    </i>
    <i r="2">
      <x v="12"/>
    </i>
    <i r="3">
      <x v="16"/>
    </i>
    <i r="1">
      <x v="24"/>
    </i>
    <i r="2">
      <x v="12"/>
    </i>
    <i r="3">
      <x v="16"/>
    </i>
    <i r="1">
      <x v="27"/>
    </i>
    <i r="2">
      <x v="12"/>
    </i>
    <i r="3">
      <x v="16"/>
    </i>
    <i r="1">
      <x v="34"/>
    </i>
    <i r="2">
      <x v="12"/>
    </i>
    <i r="3">
      <x v="16"/>
    </i>
    <i>
      <x v="26"/>
    </i>
    <i r="1">
      <x v="4"/>
    </i>
    <i r="2">
      <x v="12"/>
    </i>
    <i r="3">
      <x v="16"/>
    </i>
    <i>
      <x v="27"/>
    </i>
    <i r="1">
      <x v="7"/>
    </i>
    <i r="2">
      <x v="23"/>
    </i>
    <i r="3">
      <x v="10"/>
    </i>
    <i r="1">
      <x v="8"/>
    </i>
    <i r="2">
      <x v="23"/>
    </i>
    <i r="3">
      <x v="10"/>
    </i>
    <i r="1">
      <x v="9"/>
    </i>
    <i r="2">
      <x v="23"/>
    </i>
    <i r="3">
      <x v="10"/>
    </i>
    <i r="1">
      <x v="10"/>
    </i>
    <i r="2">
      <x v="23"/>
    </i>
    <i r="3">
      <x v="10"/>
    </i>
    <i r="1">
      <x v="11"/>
    </i>
    <i r="2">
      <x v="23"/>
    </i>
    <i r="3">
      <x v="10"/>
    </i>
    <i r="1">
      <x v="12"/>
    </i>
    <i r="2">
      <x v="23"/>
    </i>
    <i r="3">
      <x v="10"/>
    </i>
    <i r="1">
      <x v="15"/>
    </i>
    <i r="2">
      <x v="23"/>
    </i>
    <i r="3">
      <x v="10"/>
    </i>
    <i r="1">
      <x v="17"/>
    </i>
    <i r="2">
      <x v="23"/>
    </i>
    <i r="3">
      <x v="10"/>
    </i>
    <i r="1">
      <x v="20"/>
    </i>
    <i r="2">
      <x v="23"/>
    </i>
    <i r="3">
      <x v="10"/>
    </i>
    <i r="1">
      <x v="21"/>
    </i>
    <i r="2">
      <x v="23"/>
    </i>
    <i r="3">
      <x v="10"/>
    </i>
    <i r="1">
      <x v="32"/>
    </i>
    <i r="2">
      <x v="23"/>
    </i>
    <i r="3">
      <x v="10"/>
    </i>
    <i r="1">
      <x v="33"/>
    </i>
    <i r="2">
      <x v="23"/>
    </i>
    <i r="3">
      <x v="10"/>
    </i>
    <i>
      <x v="28"/>
    </i>
    <i r="1">
      <x/>
    </i>
    <i r="2">
      <x v="17"/>
    </i>
    <i r="3">
      <x v="25"/>
    </i>
    <i r="3">
      <x v="26"/>
    </i>
    <i r="1">
      <x v="3"/>
    </i>
    <i r="2">
      <x v="17"/>
    </i>
    <i r="3">
      <x v="26"/>
    </i>
    <i r="1">
      <x v="4"/>
    </i>
    <i r="2">
      <x v="17"/>
    </i>
    <i r="3">
      <x v="26"/>
    </i>
    <i r="1">
      <x v="6"/>
    </i>
    <i r="2">
      <x v="17"/>
    </i>
    <i r="3">
      <x v="26"/>
    </i>
    <i r="1">
      <x v="8"/>
    </i>
    <i r="2">
      <x v="17"/>
    </i>
    <i r="3">
      <x v="26"/>
    </i>
    <i r="1">
      <x v="13"/>
    </i>
    <i r="2">
      <x v="17"/>
    </i>
    <i r="3">
      <x v="26"/>
    </i>
    <i r="1">
      <x v="14"/>
    </i>
    <i r="2">
      <x v="17"/>
    </i>
    <i r="3">
      <x v="1"/>
    </i>
    <i r="3">
      <x v="26"/>
    </i>
    <i r="1">
      <x v="19"/>
    </i>
    <i r="2">
      <x v="17"/>
    </i>
    <i r="3">
      <x v="26"/>
    </i>
    <i r="1">
      <x v="20"/>
    </i>
    <i r="2">
      <x v="17"/>
    </i>
    <i r="3">
      <x v="26"/>
    </i>
    <i r="1">
      <x v="24"/>
    </i>
    <i r="2">
      <x v="17"/>
    </i>
    <i r="3">
      <x v="26"/>
    </i>
    <i r="1">
      <x v="25"/>
    </i>
    <i r="2">
      <x v="17"/>
    </i>
    <i r="3">
      <x v="26"/>
    </i>
    <i r="1">
      <x v="27"/>
    </i>
    <i r="2">
      <x v="17"/>
    </i>
    <i r="3">
      <x v="26"/>
    </i>
    <i>
      <x v="29"/>
    </i>
    <i r="1">
      <x v="4"/>
    </i>
    <i r="2">
      <x v="11"/>
    </i>
    <i r="3">
      <x v="22"/>
    </i>
    <i r="1">
      <x v="6"/>
    </i>
    <i r="2">
      <x v="11"/>
    </i>
    <i r="3">
      <x v="29"/>
    </i>
    <i r="1">
      <x v="10"/>
    </i>
    <i r="2">
      <x v="11"/>
    </i>
    <i r="3">
      <x v="22"/>
    </i>
    <i r="1">
      <x v="13"/>
    </i>
    <i r="2">
      <x v="11"/>
    </i>
    <i r="3">
      <x v="22"/>
    </i>
    <i r="1">
      <x v="27"/>
    </i>
    <i r="2">
      <x v="11"/>
    </i>
    <i r="3">
      <x v="22"/>
    </i>
    <i r="1">
      <x v="32"/>
    </i>
    <i r="2">
      <x v="11"/>
    </i>
    <i r="3">
      <x v="22"/>
    </i>
    <i r="1">
      <x v="33"/>
    </i>
    <i r="2">
      <x v="11"/>
    </i>
    <i r="3">
      <x v="22"/>
    </i>
    <i r="1">
      <x v="34"/>
    </i>
    <i r="2">
      <x v="11"/>
    </i>
    <i r="3">
      <x v="22"/>
    </i>
    <i r="1">
      <x v="36"/>
    </i>
    <i r="2">
      <x v="11"/>
    </i>
    <i r="3">
      <x v="22"/>
    </i>
    <i>
      <x v="30"/>
    </i>
    <i r="1">
      <x v="1"/>
    </i>
    <i r="2">
      <x v="9"/>
    </i>
    <i r="3">
      <x v="8"/>
    </i>
    <i r="1">
      <x v="3"/>
    </i>
    <i r="2">
      <x v="9"/>
    </i>
    <i r="3">
      <x v="8"/>
    </i>
    <i r="1">
      <x v="4"/>
    </i>
    <i r="2">
      <x v="9"/>
    </i>
    <i r="3">
      <x v="8"/>
    </i>
    <i r="1">
      <x v="5"/>
    </i>
    <i r="2">
      <x v="9"/>
    </i>
    <i r="3">
      <x v="8"/>
    </i>
    <i r="1">
      <x v="6"/>
    </i>
    <i r="2">
      <x v="9"/>
    </i>
    <i r="3">
      <x v="8"/>
    </i>
    <i r="1">
      <x v="7"/>
    </i>
    <i r="2">
      <x v="9"/>
    </i>
    <i r="3">
      <x v="8"/>
    </i>
    <i r="1">
      <x v="8"/>
    </i>
    <i r="2">
      <x v="9"/>
    </i>
    <i r="3">
      <x v="8"/>
    </i>
    <i r="1">
      <x v="10"/>
    </i>
    <i r="2">
      <x v="9"/>
    </i>
    <i r="3">
      <x v="8"/>
    </i>
    <i r="1">
      <x v="13"/>
    </i>
    <i r="2">
      <x v="9"/>
    </i>
    <i r="3">
      <x v="8"/>
    </i>
    <i r="1">
      <x v="17"/>
    </i>
    <i r="2">
      <x v="9"/>
    </i>
    <i r="3">
      <x v="8"/>
    </i>
    <i r="1">
      <x v="19"/>
    </i>
    <i r="2">
      <x v="9"/>
    </i>
    <i r="3">
      <x v="8"/>
    </i>
    <i r="1">
      <x v="23"/>
    </i>
    <i r="2">
      <x v="9"/>
    </i>
    <i r="3">
      <x v="28"/>
    </i>
    <i r="1">
      <x v="24"/>
    </i>
    <i r="2">
      <x v="9"/>
    </i>
    <i r="3">
      <x v="8"/>
    </i>
    <i r="1">
      <x v="27"/>
    </i>
    <i r="2">
      <x v="9"/>
    </i>
    <i r="3">
      <x v="8"/>
    </i>
    <i r="1">
      <x v="30"/>
    </i>
    <i r="2">
      <x v="9"/>
    </i>
    <i r="3">
      <x v="8"/>
    </i>
    <i r="1">
      <x v="34"/>
    </i>
    <i r="2">
      <x v="9"/>
    </i>
    <i r="3">
      <x v="8"/>
    </i>
    <i r="1">
      <x v="35"/>
    </i>
    <i r="2">
      <x v="9"/>
    </i>
    <i r="3">
      <x v="8"/>
    </i>
    <i r="1">
      <x v="36"/>
    </i>
    <i r="2">
      <x v="9"/>
    </i>
    <i r="3">
      <x v="8"/>
    </i>
    <i>
      <x v="31"/>
    </i>
    <i r="1">
      <x v="1"/>
    </i>
    <i r="2">
      <x v="25"/>
    </i>
    <i r="3">
      <x v="17"/>
    </i>
    <i r="1">
      <x v="3"/>
    </i>
    <i r="2">
      <x v="25"/>
    </i>
    <i r="3">
      <x v="17"/>
    </i>
    <i r="1">
      <x v="5"/>
    </i>
    <i r="2">
      <x v="25"/>
    </i>
    <i r="3">
      <x v="17"/>
    </i>
    <i r="1">
      <x v="6"/>
    </i>
    <i r="2">
      <x v="25"/>
    </i>
    <i r="3">
      <x v="17"/>
    </i>
    <i r="1">
      <x v="7"/>
    </i>
    <i r="2">
      <x v="25"/>
    </i>
    <i r="3">
      <x v="17"/>
    </i>
    <i r="1">
      <x v="13"/>
    </i>
    <i r="2">
      <x v="25"/>
    </i>
    <i r="3">
      <x v="17"/>
    </i>
    <i r="1">
      <x v="15"/>
    </i>
    <i r="2">
      <x v="25"/>
    </i>
    <i r="3">
      <x v="17"/>
    </i>
    <i r="1">
      <x v="30"/>
    </i>
    <i r="2">
      <x v="25"/>
    </i>
    <i r="3">
      <x v="17"/>
    </i>
    <i r="1">
      <x v="33"/>
    </i>
    <i r="2">
      <x v="25"/>
    </i>
    <i r="3">
      <x v="15"/>
    </i>
    <i r="1">
      <x v="34"/>
    </i>
    <i r="2">
      <x v="25"/>
    </i>
    <i r="3">
      <x v="17"/>
    </i>
    <i r="1">
      <x v="36"/>
    </i>
    <i r="2">
      <x v="25"/>
    </i>
    <i r="3">
      <x v="17"/>
    </i>
    <i>
      <x v="32"/>
    </i>
    <i r="1">
      <x v="3"/>
    </i>
    <i r="2">
      <x v="4"/>
    </i>
    <i r="3">
      <x v="18"/>
    </i>
    <i r="1">
      <x v="4"/>
    </i>
    <i r="2">
      <x v="4"/>
    </i>
    <i r="3">
      <x v="18"/>
    </i>
    <i r="1">
      <x v="8"/>
    </i>
    <i r="2">
      <x v="4"/>
    </i>
    <i r="3">
      <x v="18"/>
    </i>
    <i r="1">
      <x v="9"/>
    </i>
    <i r="2">
      <x v="4"/>
    </i>
    <i r="3">
      <x v="18"/>
    </i>
    <i r="1">
      <x v="10"/>
    </i>
    <i r="2">
      <x v="4"/>
    </i>
    <i r="3">
      <x v="18"/>
    </i>
    <i r="1">
      <x v="11"/>
    </i>
    <i r="2">
      <x v="4"/>
    </i>
    <i r="3">
      <x v="18"/>
    </i>
    <i r="1">
      <x v="19"/>
    </i>
    <i r="2">
      <x v="4"/>
    </i>
    <i r="3">
      <x v="18"/>
    </i>
    <i r="1">
      <x v="20"/>
    </i>
    <i r="2">
      <x v="4"/>
    </i>
    <i r="3">
      <x v="18"/>
    </i>
    <i r="1">
      <x v="24"/>
    </i>
    <i r="2">
      <x v="4"/>
    </i>
    <i r="3">
      <x v="18"/>
    </i>
    <i r="1">
      <x v="27"/>
    </i>
    <i r="2">
      <x v="4"/>
    </i>
    <i r="3">
      <x v="18"/>
    </i>
    <i r="1">
      <x v="30"/>
    </i>
    <i r="2">
      <x v="4"/>
    </i>
    <i r="3">
      <x v="18"/>
    </i>
    <i r="1">
      <x v="31"/>
    </i>
    <i r="2">
      <x v="4"/>
    </i>
    <i r="3">
      <x v="18"/>
    </i>
    <i r="1">
      <x v="33"/>
    </i>
    <i r="2">
      <x v="4"/>
    </i>
    <i r="3">
      <x v="18"/>
    </i>
    <i r="1">
      <x v="34"/>
    </i>
    <i r="2">
      <x v="4"/>
    </i>
    <i r="3">
      <x v="18"/>
    </i>
    <i r="1">
      <x v="36"/>
    </i>
    <i r="2">
      <x v="4"/>
    </i>
    <i r="3">
      <x v="18"/>
    </i>
    <i>
      <x v="33"/>
    </i>
    <i r="1">
      <x v="21"/>
    </i>
    <i r="2">
      <x v="15"/>
    </i>
    <i r="3">
      <x v="12"/>
    </i>
    <i>
      <x v="34"/>
    </i>
    <i r="1">
      <x/>
    </i>
    <i r="2">
      <x v="15"/>
    </i>
    <i r="3">
      <x v="12"/>
    </i>
    <i r="1">
      <x v="1"/>
    </i>
    <i r="2">
      <x v="15"/>
    </i>
    <i r="3">
      <x v="12"/>
    </i>
    <i r="1">
      <x v="3"/>
    </i>
    <i r="2">
      <x v="15"/>
    </i>
    <i r="3">
      <x v="12"/>
    </i>
    <i r="1">
      <x v="5"/>
    </i>
    <i r="2">
      <x v="15"/>
    </i>
    <i r="3">
      <x v="12"/>
    </i>
    <i r="1">
      <x v="6"/>
    </i>
    <i r="2">
      <x v="15"/>
    </i>
    <i r="3">
      <x v="12"/>
    </i>
    <i r="1">
      <x v="9"/>
    </i>
    <i r="2">
      <x v="15"/>
    </i>
    <i r="3">
      <x v="12"/>
    </i>
    <i r="1">
      <x v="10"/>
    </i>
    <i r="2">
      <x v="15"/>
    </i>
    <i r="3">
      <x v="12"/>
    </i>
    <i r="1">
      <x v="13"/>
    </i>
    <i r="2">
      <x v="15"/>
    </i>
    <i r="3">
      <x v="12"/>
    </i>
    <i r="1">
      <x v="15"/>
    </i>
    <i r="2">
      <x v="15"/>
    </i>
    <i r="3">
      <x v="12"/>
    </i>
    <i r="1">
      <x v="16"/>
    </i>
    <i r="2">
      <x v="15"/>
    </i>
    <i r="3">
      <x v="12"/>
    </i>
    <i r="1">
      <x v="17"/>
    </i>
    <i r="2">
      <x v="15"/>
    </i>
    <i r="3">
      <x v="12"/>
    </i>
    <i r="1">
      <x v="20"/>
    </i>
    <i r="2">
      <x v="15"/>
    </i>
    <i r="3">
      <x v="12"/>
    </i>
    <i r="1">
      <x v="21"/>
    </i>
    <i r="2">
      <x v="15"/>
    </i>
    <i r="3">
      <x v="12"/>
    </i>
    <i r="1">
      <x v="23"/>
    </i>
    <i r="2">
      <x v="15"/>
    </i>
    <i r="3">
      <x v="12"/>
    </i>
    <i r="3">
      <x v="13"/>
    </i>
    <i r="1">
      <x v="27"/>
    </i>
    <i r="2">
      <x v="15"/>
    </i>
    <i r="3">
      <x v="12"/>
    </i>
    <i r="1">
      <x v="28"/>
    </i>
    <i r="2">
      <x v="15"/>
    </i>
    <i r="3">
      <x v="12"/>
    </i>
    <i r="1">
      <x v="34"/>
    </i>
    <i r="2">
      <x v="15"/>
    </i>
    <i r="3">
      <x v="12"/>
    </i>
    <i r="1">
      <x v="35"/>
    </i>
    <i r="2">
      <x v="15"/>
    </i>
    <i r="3">
      <x v="12"/>
    </i>
    <i r="1">
      <x v="36"/>
    </i>
    <i r="2">
      <x v="15"/>
    </i>
    <i r="3">
      <x v="12"/>
    </i>
    <i>
      <x v="35"/>
    </i>
    <i r="1">
      <x/>
    </i>
    <i r="2">
      <x v="5"/>
    </i>
    <i r="3">
      <x v="21"/>
    </i>
    <i r="1">
      <x v="3"/>
    </i>
    <i r="2">
      <x v="5"/>
    </i>
    <i r="3">
      <x v="21"/>
    </i>
    <i r="1">
      <x v="5"/>
    </i>
    <i r="2">
      <x v="5"/>
    </i>
    <i r="3">
      <x v="21"/>
    </i>
    <i r="1">
      <x v="6"/>
    </i>
    <i r="2">
      <x v="5"/>
    </i>
    <i r="3">
      <x v="21"/>
    </i>
    <i r="1">
      <x v="7"/>
    </i>
    <i r="2">
      <x v="5"/>
    </i>
    <i r="3">
      <x v="21"/>
    </i>
    <i r="1">
      <x v="10"/>
    </i>
    <i r="2">
      <x v="5"/>
    </i>
    <i r="3">
      <x v="21"/>
    </i>
    <i r="1">
      <x v="11"/>
    </i>
    <i r="2">
      <x v="5"/>
    </i>
    <i r="3">
      <x v="21"/>
    </i>
    <i r="1">
      <x v="13"/>
    </i>
    <i r="2">
      <x v="5"/>
    </i>
    <i r="3">
      <x v="20"/>
    </i>
    <i r="1">
      <x v="15"/>
    </i>
    <i r="2">
      <x v="5"/>
    </i>
    <i r="3">
      <x v="21"/>
    </i>
    <i r="1">
      <x v="16"/>
    </i>
    <i r="2">
      <x v="5"/>
    </i>
    <i r="3">
      <x v="21"/>
    </i>
    <i r="1">
      <x v="21"/>
    </i>
    <i r="2">
      <x v="5"/>
    </i>
    <i r="3">
      <x v="21"/>
    </i>
    <i r="1">
      <x v="24"/>
    </i>
    <i r="2">
      <x v="5"/>
    </i>
    <i r="3">
      <x v="21"/>
    </i>
    <i r="1">
      <x v="27"/>
    </i>
    <i r="2">
      <x v="5"/>
    </i>
    <i r="3">
      <x v="21"/>
    </i>
    <i r="1">
      <x v="30"/>
    </i>
    <i r="2">
      <x v="5"/>
    </i>
    <i r="3">
      <x v="21"/>
    </i>
    <i r="1">
      <x v="32"/>
    </i>
    <i r="2">
      <x v="5"/>
    </i>
    <i r="3">
      <x v="21"/>
    </i>
    <i r="1">
      <x v="35"/>
    </i>
    <i r="2">
      <x v="5"/>
    </i>
    <i r="3">
      <x v="21"/>
    </i>
    <i t="grand">
      <x/>
    </i>
  </rowItems>
  <colItems count="1">
    <i/>
  </colItems>
  <dataFields count="1">
    <dataField name="Count of Departure Time" fld="4" subtotal="count" baseField="0" baseItem="0"/>
  </dataFields>
  <formats count="89">
    <format dxfId="169">
      <pivotArea type="all" dataOnly="0" outline="0" fieldPosition="0"/>
    </format>
    <format dxfId="170">
      <pivotArea field="2" type="button" dataOnly="0" labelOnly="1" outline="0" axis="axisRow" fieldPosition="2"/>
    </format>
    <format dxfId="171">
      <pivotArea dataOnly="0" labelOnly="1" grandRow="1" outline="0" fieldPosition="0"/>
    </format>
    <format dxfId="172">
      <pivotArea dataOnly="0" labelOnly="1" fieldPosition="0">
        <references count="1">
          <reference field="1" count="1">
            <x v="0"/>
          </reference>
        </references>
      </pivotArea>
    </format>
    <format dxfId="173">
      <pivotArea collapsedLevelsAreSubtotals="1" fieldPosition="0">
        <references count="2">
          <reference field="0" count="1">
            <x v="16"/>
          </reference>
          <reference field="1" count="1" selected="0">
            <x v="1"/>
          </reference>
        </references>
      </pivotArea>
    </format>
    <format dxfId="174">
      <pivotArea collapsedLevelsAreSubtotals="1" fieldPosition="0">
        <references count="3">
          <reference field="0" count="1" selected="0">
            <x v="16"/>
          </reference>
          <reference field="1" count="1" selected="0">
            <x v="1"/>
          </reference>
          <reference field="2" count="1">
            <x v="3"/>
          </reference>
        </references>
      </pivotArea>
    </format>
    <format dxfId="175">
      <pivotArea dataOnly="0" labelOnly="1" fieldPosition="0">
        <references count="2">
          <reference field="0" count="1">
            <x v="16"/>
          </reference>
          <reference field="1" count="1" selected="0">
            <x v="1"/>
          </reference>
        </references>
      </pivotArea>
    </format>
    <format dxfId="176">
      <pivotArea dataOnly="0" labelOnly="1" fieldPosition="0">
        <references count="3">
          <reference field="0" count="1" selected="0">
            <x v="16"/>
          </reference>
          <reference field="1" count="1" selected="0">
            <x v="1"/>
          </reference>
          <reference field="2" count="1">
            <x v="3"/>
          </reference>
        </references>
      </pivotArea>
    </format>
    <format dxfId="177">
      <pivotArea collapsedLevelsAreSubtotals="1" fieldPosition="0">
        <references count="2">
          <reference field="0" count="1">
            <x v="27"/>
          </reference>
          <reference field="1" count="1" selected="0">
            <x v="1"/>
          </reference>
        </references>
      </pivotArea>
    </format>
    <format dxfId="178">
      <pivotArea collapsedLevelsAreSubtotals="1" fieldPosition="0">
        <references count="3">
          <reference field="0" count="1" selected="0">
            <x v="27"/>
          </reference>
          <reference field="1" count="1" selected="0">
            <x v="1"/>
          </reference>
          <reference field="2" count="1">
            <x v="3"/>
          </reference>
        </references>
      </pivotArea>
    </format>
    <format dxfId="179">
      <pivotArea dataOnly="0" labelOnly="1" fieldPosition="0">
        <references count="2">
          <reference field="0" count="1">
            <x v="27"/>
          </reference>
          <reference field="1" count="1" selected="0">
            <x v="1"/>
          </reference>
        </references>
      </pivotArea>
    </format>
    <format dxfId="180">
      <pivotArea dataOnly="0" labelOnly="1" fieldPosition="0">
        <references count="3">
          <reference field="0" count="1" selected="0">
            <x v="27"/>
          </reference>
          <reference field="1" count="1" selected="0">
            <x v="1"/>
          </reference>
          <reference field="2" count="1">
            <x v="3"/>
          </reference>
        </references>
      </pivotArea>
    </format>
    <format dxfId="168">
      <pivotArea collapsedLevelsAreSubtotals="1" fieldPosition="0">
        <references count="2">
          <reference field="0" count="1">
            <x v="6"/>
          </reference>
          <reference field="1" count="1" selected="0">
            <x v="2"/>
          </reference>
        </references>
      </pivotArea>
    </format>
    <format dxfId="167">
      <pivotArea dataOnly="0" labelOnly="1" fieldPosition="0">
        <references count="2">
          <reference field="0" count="1">
            <x v="6"/>
          </reference>
          <reference field="1" count="1" selected="0">
            <x v="2"/>
          </reference>
        </references>
      </pivotArea>
    </format>
    <format dxfId="166">
      <pivotArea dataOnly="0" fieldPosition="0">
        <references count="1">
          <reference field="3" count="1">
            <x v="2"/>
          </reference>
        </references>
      </pivotArea>
    </format>
    <format dxfId="165">
      <pivotArea collapsedLevelsAreSubtotals="1" fieldPosition="0">
        <references count="2">
          <reference field="0" count="1">
            <x v="21"/>
          </reference>
          <reference field="1" count="1" selected="0">
            <x v="2"/>
          </reference>
        </references>
      </pivotArea>
    </format>
    <format dxfId="164">
      <pivotArea dataOnly="0" labelOnly="1" fieldPosition="0">
        <references count="2">
          <reference field="0" count="1">
            <x v="21"/>
          </reference>
          <reference field="1" count="1" selected="0">
            <x v="2"/>
          </reference>
        </references>
      </pivotArea>
    </format>
    <format dxfId="163">
      <pivotArea collapsedLevelsAreSubtotals="1" fieldPosition="0">
        <references count="2">
          <reference field="0" count="1">
            <x v="32"/>
          </reference>
          <reference field="1" count="1" selected="0">
            <x v="2"/>
          </reference>
        </references>
      </pivotArea>
    </format>
    <format dxfId="162">
      <pivotArea dataOnly="0" labelOnly="1" fieldPosition="0">
        <references count="2">
          <reference field="0" count="1">
            <x v="32"/>
          </reference>
          <reference field="1" count="1" selected="0">
            <x v="2"/>
          </reference>
        </references>
      </pivotArea>
    </format>
    <format dxfId="161">
      <pivotArea collapsedLevelsAreSubtotals="1" fieldPosition="0">
        <references count="2">
          <reference field="0" count="1">
            <x v="17"/>
          </reference>
          <reference field="1" count="1" selected="0">
            <x v="2"/>
          </reference>
        </references>
      </pivotArea>
    </format>
    <format dxfId="160">
      <pivotArea dataOnly="0" labelOnly="1" fieldPosition="0">
        <references count="2">
          <reference field="0" count="1">
            <x v="17"/>
          </reference>
          <reference field="1" count="1" selected="0">
            <x v="2"/>
          </reference>
        </references>
      </pivotArea>
    </format>
    <format dxfId="159">
      <pivotArea collapsedLevelsAreSubtotals="1" fieldPosition="0">
        <references count="2">
          <reference field="0" count="1">
            <x v="33"/>
          </reference>
          <reference field="1" count="1" selected="0">
            <x v="4"/>
          </reference>
        </references>
      </pivotArea>
    </format>
    <format dxfId="158">
      <pivotArea dataOnly="0" labelOnly="1" fieldPosition="0">
        <references count="2">
          <reference field="0" count="1">
            <x v="33"/>
          </reference>
          <reference field="1" count="1" selected="0">
            <x v="4"/>
          </reference>
        </references>
      </pivotArea>
    </format>
    <format dxfId="157">
      <pivotArea collapsedLevelsAreSubtotals="1" fieldPosition="0">
        <references count="2">
          <reference field="0" count="1">
            <x v="0"/>
          </reference>
          <reference field="1" count="1" selected="0">
            <x v="5"/>
          </reference>
        </references>
      </pivotArea>
    </format>
    <format dxfId="156">
      <pivotArea dataOnly="0" labelOnly="1" fieldPosition="0">
        <references count="2">
          <reference field="0" count="1">
            <x v="0"/>
          </reference>
          <reference field="1" count="1" selected="0">
            <x v="5"/>
          </reference>
        </references>
      </pivotArea>
    </format>
    <format dxfId="155">
      <pivotArea collapsedLevelsAreSubtotals="1" fieldPosition="0">
        <references count="2">
          <reference field="0" count="1">
            <x v="30"/>
          </reference>
          <reference field="1" count="1" selected="0">
            <x v="5"/>
          </reference>
        </references>
      </pivotArea>
    </format>
    <format dxfId="154">
      <pivotArea dataOnly="0" labelOnly="1" fieldPosition="0">
        <references count="2">
          <reference field="0" count="1">
            <x v="30"/>
          </reference>
          <reference field="1" count="1" selected="0">
            <x v="5"/>
          </reference>
        </references>
      </pivotArea>
    </format>
    <format dxfId="153">
      <pivotArea collapsedLevelsAreSubtotals="1" fieldPosition="0">
        <references count="1">
          <reference field="1" count="1">
            <x v="1"/>
          </reference>
        </references>
      </pivotArea>
    </format>
    <format dxfId="152">
      <pivotArea dataOnly="0" labelOnly="1" fieldPosition="0">
        <references count="1">
          <reference field="1" count="1">
            <x v="1"/>
          </reference>
        </references>
      </pivotArea>
    </format>
    <format dxfId="151">
      <pivotArea collapsedLevelsAreSubtotals="1" fieldPosition="0">
        <references count="1">
          <reference field="1" count="1">
            <x v="3"/>
          </reference>
        </references>
      </pivotArea>
    </format>
    <format dxfId="150">
      <pivotArea dataOnly="0" labelOnly="1" fieldPosition="0">
        <references count="1">
          <reference field="1" count="1">
            <x v="3"/>
          </reference>
        </references>
      </pivotArea>
    </format>
    <format dxfId="149">
      <pivotArea collapsedLevelsAreSubtotals="1" fieldPosition="0">
        <references count="1">
          <reference field="1" count="1">
            <x v="4"/>
          </reference>
        </references>
      </pivotArea>
    </format>
    <format dxfId="148">
      <pivotArea dataOnly="0" labelOnly="1" fieldPosition="0">
        <references count="1">
          <reference field="1" count="1">
            <x v="4"/>
          </reference>
        </references>
      </pivotArea>
    </format>
    <format dxfId="147">
      <pivotArea collapsedLevelsAreSubtotals="1" fieldPosition="0">
        <references count="1">
          <reference field="1" count="1">
            <x v="2"/>
          </reference>
        </references>
      </pivotArea>
    </format>
    <format dxfId="146">
      <pivotArea dataOnly="0" labelOnly="1" fieldPosition="0">
        <references count="1">
          <reference field="1" count="1">
            <x v="2"/>
          </reference>
        </references>
      </pivotArea>
    </format>
    <format dxfId="145">
      <pivotArea collapsedLevelsAreSubtotals="1" fieldPosition="0">
        <references count="1">
          <reference field="1" count="1">
            <x v="5"/>
          </reference>
        </references>
      </pivotArea>
    </format>
    <format dxfId="144">
      <pivotArea dataOnly="0" labelOnly="1" fieldPosition="0">
        <references count="1">
          <reference field="1" count="1">
            <x v="5"/>
          </reference>
        </references>
      </pivotArea>
    </format>
    <format dxfId="143">
      <pivotArea collapsedLevelsAreSubtotals="1" fieldPosition="0">
        <references count="1">
          <reference field="1" count="1">
            <x v="6"/>
          </reference>
        </references>
      </pivotArea>
    </format>
    <format dxfId="142">
      <pivotArea dataOnly="0" labelOnly="1" fieldPosition="0">
        <references count="1">
          <reference field="1" count="1">
            <x v="6"/>
          </reference>
        </references>
      </pivotArea>
    </format>
    <format dxfId="141">
      <pivotArea collapsedLevelsAreSubtotals="1" fieldPosition="0">
        <references count="1">
          <reference field="1" count="1">
            <x v="8"/>
          </reference>
        </references>
      </pivotArea>
    </format>
    <format dxfId="140">
      <pivotArea dataOnly="0" labelOnly="1" fieldPosition="0">
        <references count="1">
          <reference field="1" count="1">
            <x v="8"/>
          </reference>
        </references>
      </pivotArea>
    </format>
    <format dxfId="139">
      <pivotArea collapsedLevelsAreSubtotals="1" fieldPosition="0">
        <references count="1">
          <reference field="1" count="1">
            <x v="9"/>
          </reference>
        </references>
      </pivotArea>
    </format>
    <format dxfId="138">
      <pivotArea dataOnly="0" labelOnly="1" fieldPosition="0">
        <references count="1">
          <reference field="1" count="1">
            <x v="9"/>
          </reference>
        </references>
      </pivotArea>
    </format>
    <format dxfId="137">
      <pivotArea collapsedLevelsAreSubtotals="1" fieldPosition="0">
        <references count="1">
          <reference field="1" count="1">
            <x v="10"/>
          </reference>
        </references>
      </pivotArea>
    </format>
    <format dxfId="136">
      <pivotArea dataOnly="0" labelOnly="1" fieldPosition="0">
        <references count="1">
          <reference field="1" count="1">
            <x v="10"/>
          </reference>
        </references>
      </pivotArea>
    </format>
    <format dxfId="135">
      <pivotArea collapsedLevelsAreSubtotals="1" fieldPosition="0">
        <references count="1">
          <reference field="1" count="1">
            <x v="11"/>
          </reference>
        </references>
      </pivotArea>
    </format>
    <format dxfId="134">
      <pivotArea dataOnly="0" labelOnly="1" fieldPosition="0">
        <references count="1">
          <reference field="1" count="1">
            <x v="11"/>
          </reference>
        </references>
      </pivotArea>
    </format>
    <format dxfId="133">
      <pivotArea collapsedLevelsAreSubtotals="1" fieldPosition="0">
        <references count="1">
          <reference field="1" count="1">
            <x v="12"/>
          </reference>
        </references>
      </pivotArea>
    </format>
    <format dxfId="132">
      <pivotArea dataOnly="0" labelOnly="1" fieldPosition="0">
        <references count="1">
          <reference field="1" count="1">
            <x v="12"/>
          </reference>
        </references>
      </pivotArea>
    </format>
    <format dxfId="131">
      <pivotArea collapsedLevelsAreSubtotals="1" fieldPosition="0">
        <references count="1">
          <reference field="1" count="1">
            <x v="13"/>
          </reference>
        </references>
      </pivotArea>
    </format>
    <format dxfId="130">
      <pivotArea dataOnly="0" labelOnly="1" fieldPosition="0">
        <references count="1">
          <reference field="1" count="1">
            <x v="13"/>
          </reference>
        </references>
      </pivotArea>
    </format>
    <format dxfId="129">
      <pivotArea collapsedLevelsAreSubtotals="1" fieldPosition="0">
        <references count="1">
          <reference field="1" count="1">
            <x v="15"/>
          </reference>
        </references>
      </pivotArea>
    </format>
    <format dxfId="128">
      <pivotArea dataOnly="0" labelOnly="1" fieldPosition="0">
        <references count="1">
          <reference field="1" count="1">
            <x v="15"/>
          </reference>
        </references>
      </pivotArea>
    </format>
    <format dxfId="127">
      <pivotArea collapsedLevelsAreSubtotals="1" fieldPosition="0">
        <references count="1">
          <reference field="1" count="1">
            <x v="16"/>
          </reference>
        </references>
      </pivotArea>
    </format>
    <format dxfId="126">
      <pivotArea dataOnly="0" labelOnly="1" fieldPosition="0">
        <references count="1">
          <reference field="1" count="1">
            <x v="16"/>
          </reference>
        </references>
      </pivotArea>
    </format>
    <format dxfId="125">
      <pivotArea collapsedLevelsAreSubtotals="1" fieldPosition="0">
        <references count="1">
          <reference field="1" count="1">
            <x v="17"/>
          </reference>
        </references>
      </pivotArea>
    </format>
    <format dxfId="124">
      <pivotArea dataOnly="0" labelOnly="1" fieldPosition="0">
        <references count="1">
          <reference field="1" count="1">
            <x v="17"/>
          </reference>
        </references>
      </pivotArea>
    </format>
    <format dxfId="123">
      <pivotArea collapsedLevelsAreSubtotals="1" fieldPosition="0">
        <references count="1">
          <reference field="1" count="1">
            <x v="18"/>
          </reference>
        </references>
      </pivotArea>
    </format>
    <format dxfId="122">
      <pivotArea dataOnly="0" labelOnly="1" fieldPosition="0">
        <references count="1">
          <reference field="1" count="1">
            <x v="18"/>
          </reference>
        </references>
      </pivotArea>
    </format>
    <format dxfId="121">
      <pivotArea collapsedLevelsAreSubtotals="1" fieldPosition="0">
        <references count="1">
          <reference field="1" count="1">
            <x v="19"/>
          </reference>
        </references>
      </pivotArea>
    </format>
    <format dxfId="120">
      <pivotArea dataOnly="0" labelOnly="1" fieldPosition="0">
        <references count="1">
          <reference field="1" count="1">
            <x v="19"/>
          </reference>
        </references>
      </pivotArea>
    </format>
    <format dxfId="119">
      <pivotArea collapsedLevelsAreSubtotals="1" fieldPosition="0">
        <references count="1">
          <reference field="1" count="1">
            <x v="20"/>
          </reference>
        </references>
      </pivotArea>
    </format>
    <format dxfId="118">
      <pivotArea dataOnly="0" labelOnly="1" fieldPosition="0">
        <references count="1">
          <reference field="1" count="1">
            <x v="20"/>
          </reference>
        </references>
      </pivotArea>
    </format>
    <format dxfId="117">
      <pivotArea collapsedLevelsAreSubtotals="1" fieldPosition="0">
        <references count="1">
          <reference field="1" count="1">
            <x v="21"/>
          </reference>
        </references>
      </pivotArea>
    </format>
    <format dxfId="116">
      <pivotArea dataOnly="0" labelOnly="1" fieldPosition="0">
        <references count="1">
          <reference field="1" count="1">
            <x v="21"/>
          </reference>
        </references>
      </pivotArea>
    </format>
    <format dxfId="115">
      <pivotArea collapsedLevelsAreSubtotals="1" fieldPosition="0">
        <references count="1">
          <reference field="1" count="1">
            <x v="22"/>
          </reference>
        </references>
      </pivotArea>
    </format>
    <format dxfId="114">
      <pivotArea dataOnly="0" labelOnly="1" fieldPosition="0">
        <references count="1">
          <reference field="1" count="1">
            <x v="22"/>
          </reference>
        </references>
      </pivotArea>
    </format>
    <format dxfId="113">
      <pivotArea collapsedLevelsAreSubtotals="1" fieldPosition="0">
        <references count="1">
          <reference field="1" count="1">
            <x v="23"/>
          </reference>
        </references>
      </pivotArea>
    </format>
    <format dxfId="112">
      <pivotArea dataOnly="0" labelOnly="1" fieldPosition="0">
        <references count="1">
          <reference field="1" count="1">
            <x v="23"/>
          </reference>
        </references>
      </pivotArea>
    </format>
    <format dxfId="111">
      <pivotArea collapsedLevelsAreSubtotals="1" fieldPosition="0">
        <references count="1">
          <reference field="1" count="1">
            <x v="24"/>
          </reference>
        </references>
      </pivotArea>
    </format>
    <format dxfId="110">
      <pivotArea dataOnly="0" labelOnly="1" fieldPosition="0">
        <references count="1">
          <reference field="1" count="1">
            <x v="24"/>
          </reference>
        </references>
      </pivotArea>
    </format>
    <format dxfId="109">
      <pivotArea collapsedLevelsAreSubtotals="1" fieldPosition="0">
        <references count="1">
          <reference field="1" count="1">
            <x v="25"/>
          </reference>
        </references>
      </pivotArea>
    </format>
    <format dxfId="108">
      <pivotArea dataOnly="0" labelOnly="1" fieldPosition="0">
        <references count="1">
          <reference field="1" count="1">
            <x v="25"/>
          </reference>
        </references>
      </pivotArea>
    </format>
    <format dxfId="107">
      <pivotArea collapsedLevelsAreSubtotals="1" fieldPosition="0">
        <references count="1">
          <reference field="1" count="1">
            <x v="27"/>
          </reference>
        </references>
      </pivotArea>
    </format>
    <format dxfId="106">
      <pivotArea dataOnly="0" labelOnly="1" fieldPosition="0">
        <references count="1">
          <reference field="1" count="1">
            <x v="27"/>
          </reference>
        </references>
      </pivotArea>
    </format>
    <format dxfId="105">
      <pivotArea collapsedLevelsAreSubtotals="1" fieldPosition="0">
        <references count="1">
          <reference field="1" count="1">
            <x v="28"/>
          </reference>
        </references>
      </pivotArea>
    </format>
    <format dxfId="104">
      <pivotArea dataOnly="0" labelOnly="1" fieldPosition="0">
        <references count="1">
          <reference field="1" count="1">
            <x v="28"/>
          </reference>
        </references>
      </pivotArea>
    </format>
    <format dxfId="103">
      <pivotArea collapsedLevelsAreSubtotals="1" fieldPosition="0">
        <references count="1">
          <reference field="1" count="1">
            <x v="29"/>
          </reference>
        </references>
      </pivotArea>
    </format>
    <format dxfId="102">
      <pivotArea dataOnly="0" labelOnly="1" fieldPosition="0">
        <references count="1">
          <reference field="1" count="1">
            <x v="29"/>
          </reference>
        </references>
      </pivotArea>
    </format>
    <format dxfId="101">
      <pivotArea collapsedLevelsAreSubtotals="1" fieldPosition="0">
        <references count="1">
          <reference field="1" count="1">
            <x v="30"/>
          </reference>
        </references>
      </pivotArea>
    </format>
    <format dxfId="100">
      <pivotArea dataOnly="0" labelOnly="1" fieldPosition="0">
        <references count="1">
          <reference field="1" count="1">
            <x v="30"/>
          </reference>
        </references>
      </pivotArea>
    </format>
    <format dxfId="99">
      <pivotArea collapsedLevelsAreSubtotals="1" fieldPosition="0">
        <references count="1">
          <reference field="1" count="1">
            <x v="31"/>
          </reference>
        </references>
      </pivotArea>
    </format>
    <format dxfId="98">
      <pivotArea dataOnly="0" labelOnly="1" fieldPosition="0">
        <references count="1">
          <reference field="1" count="1">
            <x v="31"/>
          </reference>
        </references>
      </pivotArea>
    </format>
    <format dxfId="97">
      <pivotArea collapsedLevelsAreSubtotals="1" fieldPosition="0">
        <references count="1">
          <reference field="1" count="1">
            <x v="32"/>
          </reference>
        </references>
      </pivotArea>
    </format>
    <format dxfId="96">
      <pivotArea dataOnly="0" labelOnly="1" fieldPosition="0">
        <references count="1">
          <reference field="1" count="1">
            <x v="32"/>
          </reference>
        </references>
      </pivotArea>
    </format>
    <format dxfId="95">
      <pivotArea collapsedLevelsAreSubtotals="1" fieldPosition="0">
        <references count="1">
          <reference field="1" count="1">
            <x v="34"/>
          </reference>
        </references>
      </pivotArea>
    </format>
    <format dxfId="94">
      <pivotArea dataOnly="0" labelOnly="1" fieldPosition="0">
        <references count="1">
          <reference field="1" count="1">
            <x v="34"/>
          </reference>
        </references>
      </pivotArea>
    </format>
    <format dxfId="93">
      <pivotArea collapsedLevelsAreSubtotals="1" fieldPosition="0">
        <references count="1">
          <reference field="1" count="1">
            <x v="35"/>
          </reference>
        </references>
      </pivotArea>
    </format>
    <format dxfId="92">
      <pivotArea dataOnly="0" labelOnly="1" fieldPosition="0">
        <references count="1">
          <reference field="1" count="1">
            <x v="3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175" firstHeaderRow="1" firstDataRow="1" firstDataCol="1"/>
  <pivotFields count="6">
    <pivotField axis="axisRow" multipleItemSelectionAllowed="1" showAll="0">
      <items count="39">
        <item x="16"/>
        <item x="26"/>
        <item h="1" x="34"/>
        <item x="21"/>
        <item x="22"/>
        <item x="3"/>
        <item x="19"/>
        <item x="6"/>
        <item x="1"/>
        <item x="8"/>
        <item x="15"/>
        <item x="24"/>
        <item x="17"/>
        <item x="13"/>
        <item x="27"/>
        <item x="30"/>
        <item x="14"/>
        <item x="2"/>
        <item x="11"/>
        <item x="20"/>
        <item x="4"/>
        <item x="10"/>
        <item x="31"/>
        <item x="25"/>
        <item x="28"/>
        <item x="37"/>
        <item x="18"/>
        <item x="0"/>
        <item x="33"/>
        <item x="35"/>
        <item x="29"/>
        <item x="36"/>
        <item x="23"/>
        <item x="5"/>
        <item x="12"/>
        <item x="32"/>
        <item x="9"/>
        <item x="7"/>
        <item t="default"/>
      </items>
    </pivotField>
    <pivotField axis="axisRow" multipleItemSelectionAllowed="1" showAll="0">
      <items count="38">
        <item x="27"/>
        <item x="11"/>
        <item x="25"/>
        <item x="9"/>
        <item x="14"/>
        <item x="19"/>
        <item x="23"/>
        <item h="1" x="24"/>
        <item x="8"/>
        <item x="6"/>
        <item x="18"/>
        <item x="26"/>
        <item x="29"/>
        <item x="13"/>
        <item h="1" x="4"/>
        <item x="5"/>
        <item x="3"/>
        <item x="35"/>
        <item x="15"/>
        <item x="33"/>
        <item x="10"/>
        <item x="2"/>
        <item x="0"/>
        <item x="22"/>
        <item x="16"/>
        <item x="28"/>
        <item h="1" x="36"/>
        <item x="17"/>
        <item x="20"/>
        <item x="12"/>
        <item x="21"/>
        <item x="32"/>
        <item x="34"/>
        <item h="1" x="30"/>
        <item x="1"/>
        <item x="31"/>
        <item h="1" x="7"/>
        <item t="default"/>
      </items>
    </pivotField>
    <pivotField axis="axisRow" multipleItemSelectionAllowed="1" showAll="0">
      <items count="30">
        <item h="1" x="28"/>
        <item h="1" x="24"/>
        <item h="1" x="25"/>
        <item x="9"/>
        <item x="17"/>
        <item x="21"/>
        <item x="13"/>
        <item x="12"/>
        <item x="7"/>
        <item x="16"/>
        <item x="0"/>
        <item x="10"/>
        <item x="19"/>
        <item x="23"/>
        <item x="14"/>
        <item x="1"/>
        <item x="3"/>
        <item x="15"/>
        <item x="6"/>
        <item x="4"/>
        <item x="11"/>
        <item x="8"/>
        <item h="1" x="26"/>
        <item x="2"/>
        <item h="1" x="27"/>
        <item x="22"/>
        <item x="18"/>
        <item x="20"/>
        <item h="1" x="5"/>
        <item t="default"/>
      </items>
    </pivotField>
    <pivotField axis="axisRow" multipleItemSelectionAllowed="1" showAll="0">
      <items count="32">
        <item h="1" x="28"/>
        <item h="1" x="20"/>
        <item h="1" x="19"/>
        <item h="1" x="21"/>
        <item h="1" x="22"/>
        <item x="11"/>
        <item x="15"/>
        <item x="17"/>
        <item x="7"/>
        <item x="9"/>
        <item x="10"/>
        <item x="14"/>
        <item x="0"/>
        <item h="1" x="26"/>
        <item x="13"/>
        <item h="1" x="27"/>
        <item x="8"/>
        <item x="16"/>
        <item x="18"/>
        <item x="6"/>
        <item h="1" x="23"/>
        <item x="1"/>
        <item x="2"/>
        <item x="3"/>
        <item x="5"/>
        <item h="1" x="25"/>
        <item x="12"/>
        <item h="1" x="24"/>
        <item h="1" x="30"/>
        <item h="1" x="29"/>
        <item h="1" x="4"/>
        <item t="default"/>
      </items>
    </pivotField>
    <pivotField dataField="1" showAll="0">
      <items count="31">
        <item x="7"/>
        <item x="5"/>
        <item x="10"/>
        <item x="20"/>
        <item x="28"/>
        <item x="2"/>
        <item x="4"/>
        <item x="1"/>
        <item x="13"/>
        <item x="21"/>
        <item x="29"/>
        <item x="8"/>
        <item x="17"/>
        <item x="11"/>
        <item x="3"/>
        <item x="27"/>
        <item x="0"/>
        <item x="14"/>
        <item x="6"/>
        <item x="24"/>
        <item x="25"/>
        <item x="16"/>
        <item x="12"/>
        <item x="18"/>
        <item x="15"/>
        <item x="9"/>
        <item x="22"/>
        <item x="23"/>
        <item x="19"/>
        <item x="26"/>
        <item t="default"/>
      </items>
    </pivotField>
    <pivotField showAll="0"/>
  </pivotFields>
  <rowFields count="4">
    <field x="0"/>
    <field x="1"/>
    <field x="2"/>
    <field x="3"/>
  </rowFields>
  <rowItems count="1174">
    <i>
      <x/>
    </i>
    <i r="1">
      <x v="1"/>
    </i>
    <i r="2">
      <x v="3"/>
    </i>
    <i r="3">
      <x v="8"/>
    </i>
    <i r="1">
      <x v="2"/>
    </i>
    <i r="2">
      <x v="16"/>
    </i>
    <i r="3">
      <x v="16"/>
    </i>
    <i r="1">
      <x v="5"/>
    </i>
    <i r="2">
      <x v="6"/>
    </i>
    <i r="3">
      <x v="9"/>
    </i>
    <i r="1">
      <x v="8"/>
    </i>
    <i r="2">
      <x v="18"/>
    </i>
    <i r="3">
      <x v="22"/>
    </i>
    <i r="1">
      <x v="10"/>
    </i>
    <i r="2">
      <x v="14"/>
    </i>
    <i r="3">
      <x v="5"/>
    </i>
    <i r="1">
      <x v="11"/>
    </i>
    <i r="2">
      <x v="26"/>
    </i>
    <i r="3">
      <x v="11"/>
    </i>
    <i r="1">
      <x v="12"/>
    </i>
    <i r="2">
      <x v="14"/>
    </i>
    <i r="3">
      <x v="6"/>
    </i>
    <i r="1">
      <x v="15"/>
    </i>
    <i r="2">
      <x v="19"/>
    </i>
    <i r="3">
      <x v="12"/>
    </i>
    <i r="1">
      <x v="18"/>
    </i>
    <i r="2">
      <x v="7"/>
    </i>
    <i r="3">
      <x v="16"/>
    </i>
    <i r="1">
      <x v="20"/>
    </i>
    <i r="2">
      <x v="21"/>
    </i>
    <i r="3">
      <x v="19"/>
    </i>
    <i r="1">
      <x v="25"/>
    </i>
    <i r="2">
      <x v="12"/>
    </i>
    <i r="3">
      <x v="16"/>
    </i>
    <i r="1">
      <x v="28"/>
    </i>
    <i r="2">
      <x v="17"/>
    </i>
    <i r="3">
      <x v="26"/>
    </i>
    <i r="1">
      <x v="34"/>
    </i>
    <i r="2">
      <x v="15"/>
    </i>
    <i r="3">
      <x v="12"/>
    </i>
    <i r="1">
      <x v="35"/>
    </i>
    <i r="2">
      <x v="5"/>
    </i>
    <i r="3">
      <x v="21"/>
    </i>
    <i>
      <x v="1"/>
    </i>
    <i r="1">
      <x v="6"/>
    </i>
    <i r="2">
      <x v="4"/>
    </i>
    <i r="3">
      <x v="14"/>
    </i>
    <i r="1">
      <x v="10"/>
    </i>
    <i r="2">
      <x v="14"/>
    </i>
    <i r="3">
      <x v="5"/>
    </i>
    <i r="1">
      <x v="11"/>
    </i>
    <i r="2">
      <x v="26"/>
    </i>
    <i r="3">
      <x v="11"/>
    </i>
    <i r="1">
      <x v="12"/>
    </i>
    <i r="2">
      <x v="14"/>
    </i>
    <i r="3">
      <x v="6"/>
    </i>
    <i r="1">
      <x v="16"/>
    </i>
    <i r="2">
      <x v="10"/>
    </i>
    <i r="3">
      <x v="22"/>
    </i>
    <i r="1">
      <x v="18"/>
    </i>
    <i r="2">
      <x v="7"/>
    </i>
    <i r="3">
      <x v="16"/>
    </i>
    <i r="1">
      <x v="24"/>
    </i>
    <i r="2">
      <x v="6"/>
    </i>
    <i r="3">
      <x v="9"/>
    </i>
    <i r="1">
      <x v="30"/>
    </i>
    <i r="2">
      <x v="9"/>
    </i>
    <i r="3">
      <x v="8"/>
    </i>
    <i r="1">
      <x v="31"/>
    </i>
    <i r="2">
      <x v="25"/>
    </i>
    <i r="3">
      <x v="17"/>
    </i>
    <i r="1">
      <x v="34"/>
    </i>
    <i r="2">
      <x v="15"/>
    </i>
    <i r="3">
      <x v="12"/>
    </i>
    <i>
      <x v="3"/>
    </i>
    <i r="1">
      <x v="6"/>
    </i>
    <i r="2">
      <x v="4"/>
    </i>
    <i r="3">
      <x v="14"/>
    </i>
    <i r="1">
      <x v="8"/>
    </i>
    <i r="2">
      <x v="18"/>
    </i>
    <i r="3">
      <x v="22"/>
    </i>
    <i r="1">
      <x v="9"/>
    </i>
    <i r="2">
      <x v="10"/>
    </i>
    <i r="3">
      <x v="23"/>
    </i>
    <i r="1">
      <x v="10"/>
    </i>
    <i r="2">
      <x v="14"/>
    </i>
    <i r="3">
      <x v="5"/>
    </i>
    <i r="1">
      <x v="11"/>
    </i>
    <i r="2">
      <x v="26"/>
    </i>
    <i r="3">
      <x v="11"/>
    </i>
    <i r="1">
      <x v="13"/>
    </i>
    <i r="2">
      <x v="16"/>
    </i>
    <i r="3">
      <x v="22"/>
    </i>
    <i r="1">
      <x v="16"/>
    </i>
    <i r="2">
      <x v="10"/>
    </i>
    <i r="3">
      <x v="22"/>
    </i>
    <i r="1">
      <x v="18"/>
    </i>
    <i r="2">
      <x v="7"/>
    </i>
    <i r="3">
      <x v="16"/>
    </i>
    <i r="1">
      <x v="23"/>
    </i>
    <i r="2">
      <x v="8"/>
    </i>
    <i r="3">
      <x v="10"/>
    </i>
    <i r="1">
      <x v="28"/>
    </i>
    <i r="2">
      <x v="17"/>
    </i>
    <i r="3">
      <x v="26"/>
    </i>
    <i r="1">
      <x v="30"/>
    </i>
    <i r="2">
      <x v="9"/>
    </i>
    <i r="3">
      <x v="8"/>
    </i>
    <i r="1">
      <x v="31"/>
    </i>
    <i r="2">
      <x v="25"/>
    </i>
    <i r="3">
      <x v="17"/>
    </i>
    <i r="1">
      <x v="32"/>
    </i>
    <i r="2">
      <x v="4"/>
    </i>
    <i r="3">
      <x v="18"/>
    </i>
    <i r="1">
      <x v="34"/>
    </i>
    <i r="2">
      <x v="15"/>
    </i>
    <i r="3">
      <x v="12"/>
    </i>
    <i r="1">
      <x v="35"/>
    </i>
    <i r="2">
      <x v="5"/>
    </i>
    <i r="3">
      <x v="21"/>
    </i>
    <i>
      <x v="4"/>
    </i>
    <i r="1">
      <x v="3"/>
    </i>
    <i r="2">
      <x v="8"/>
    </i>
    <i r="3">
      <x v="24"/>
    </i>
    <i r="1">
      <x v="6"/>
    </i>
    <i r="2">
      <x v="4"/>
    </i>
    <i r="3">
      <x v="14"/>
    </i>
    <i r="1">
      <x v="8"/>
    </i>
    <i r="2">
      <x v="18"/>
    </i>
    <i r="3">
      <x v="22"/>
    </i>
    <i r="1">
      <x v="11"/>
    </i>
    <i r="2">
      <x v="26"/>
    </i>
    <i r="3">
      <x v="11"/>
    </i>
    <i r="1">
      <x v="15"/>
    </i>
    <i r="2">
      <x v="19"/>
    </i>
    <i r="3">
      <x v="12"/>
    </i>
    <i r="1">
      <x v="16"/>
    </i>
    <i r="2">
      <x v="10"/>
    </i>
    <i r="3">
      <x v="22"/>
    </i>
    <i r="1">
      <x v="19"/>
    </i>
    <i r="2">
      <x v="13"/>
    </i>
    <i r="3">
      <x v="7"/>
    </i>
    <i r="1">
      <x v="21"/>
    </i>
    <i r="2">
      <x v="23"/>
    </i>
    <i r="3">
      <x v="21"/>
    </i>
    <i r="1">
      <x v="24"/>
    </i>
    <i r="2">
      <x v="6"/>
    </i>
    <i r="3">
      <x v="9"/>
    </i>
    <i r="1">
      <x v="28"/>
    </i>
    <i r="2">
      <x v="17"/>
    </i>
    <i r="3">
      <x v="26"/>
    </i>
    <i r="1">
      <x v="29"/>
    </i>
    <i r="2">
      <x v="11"/>
    </i>
    <i r="3">
      <x v="22"/>
    </i>
    <i r="1">
      <x v="30"/>
    </i>
    <i r="2">
      <x v="9"/>
    </i>
    <i r="3">
      <x v="8"/>
    </i>
    <i r="1">
      <x v="32"/>
    </i>
    <i r="2">
      <x v="4"/>
    </i>
    <i r="3">
      <x v="18"/>
    </i>
    <i>
      <x v="5"/>
    </i>
    <i r="1">
      <x v="3"/>
    </i>
    <i r="2">
      <x v="8"/>
    </i>
    <i r="3">
      <x v="24"/>
    </i>
    <i r="1">
      <x v="8"/>
    </i>
    <i r="2">
      <x v="18"/>
    </i>
    <i r="3">
      <x v="22"/>
    </i>
    <i r="1">
      <x v="9"/>
    </i>
    <i r="2">
      <x v="10"/>
    </i>
    <i r="3">
      <x v="23"/>
    </i>
    <i r="1">
      <x v="13"/>
    </i>
    <i r="2">
      <x v="16"/>
    </i>
    <i r="3">
      <x v="22"/>
    </i>
    <i r="1">
      <x v="16"/>
    </i>
    <i r="2">
      <x v="10"/>
    </i>
    <i r="3">
      <x v="22"/>
    </i>
    <i r="1">
      <x v="22"/>
    </i>
    <i r="2">
      <x v="10"/>
    </i>
    <i r="3">
      <x v="12"/>
    </i>
    <i r="1">
      <x v="30"/>
    </i>
    <i r="2">
      <x v="9"/>
    </i>
    <i r="3">
      <x v="8"/>
    </i>
    <i r="1">
      <x v="31"/>
    </i>
    <i r="2">
      <x v="25"/>
    </i>
    <i r="3">
      <x v="17"/>
    </i>
    <i r="1">
      <x v="34"/>
    </i>
    <i r="2">
      <x v="15"/>
    </i>
    <i r="3">
      <x v="12"/>
    </i>
    <i r="1">
      <x v="35"/>
    </i>
    <i r="2">
      <x v="5"/>
    </i>
    <i r="3">
      <x v="21"/>
    </i>
    <i>
      <x v="6"/>
    </i>
    <i r="1">
      <x v="1"/>
    </i>
    <i r="2">
      <x v="3"/>
    </i>
    <i r="3">
      <x v="8"/>
    </i>
    <i r="1">
      <x v="2"/>
    </i>
    <i r="2">
      <x v="16"/>
    </i>
    <i r="3">
      <x v="16"/>
    </i>
    <i r="1">
      <x v="5"/>
    </i>
    <i r="2">
      <x v="6"/>
    </i>
    <i r="3">
      <x v="9"/>
    </i>
    <i r="1">
      <x v="8"/>
    </i>
    <i r="2">
      <x v="18"/>
    </i>
    <i r="3">
      <x v="22"/>
    </i>
    <i r="1">
      <x v="12"/>
    </i>
    <i r="2">
      <x v="14"/>
    </i>
    <i r="3">
      <x v="6"/>
    </i>
    <i r="1">
      <x v="13"/>
    </i>
    <i r="2">
      <x v="16"/>
    </i>
    <i r="3">
      <x v="22"/>
    </i>
    <i r="1">
      <x v="21"/>
    </i>
    <i r="2">
      <x v="23"/>
    </i>
    <i r="3">
      <x v="21"/>
    </i>
    <i r="1">
      <x v="22"/>
    </i>
    <i r="2">
      <x v="10"/>
    </i>
    <i r="3">
      <x v="12"/>
    </i>
    <i r="1">
      <x v="23"/>
    </i>
    <i r="2">
      <x v="8"/>
    </i>
    <i r="3">
      <x v="10"/>
    </i>
    <i r="1">
      <x v="24"/>
    </i>
    <i r="2">
      <x v="6"/>
    </i>
    <i r="3">
      <x v="9"/>
    </i>
    <i r="1">
      <x v="25"/>
    </i>
    <i r="2">
      <x v="12"/>
    </i>
    <i r="3">
      <x v="16"/>
    </i>
    <i r="1">
      <x v="28"/>
    </i>
    <i r="2">
      <x v="17"/>
    </i>
    <i r="3">
      <x v="26"/>
    </i>
    <i r="1">
      <x v="30"/>
    </i>
    <i r="2">
      <x v="9"/>
    </i>
    <i r="3">
      <x v="8"/>
    </i>
    <i r="1">
      <x v="31"/>
    </i>
    <i r="2">
      <x v="25"/>
    </i>
    <i r="3">
      <x v="17"/>
    </i>
    <i r="1">
      <x v="34"/>
    </i>
    <i r="2">
      <x v="15"/>
    </i>
    <i r="3">
      <x v="12"/>
    </i>
    <i r="1">
      <x v="35"/>
    </i>
    <i r="2">
      <x v="5"/>
    </i>
    <i r="3">
      <x v="21"/>
    </i>
    <i>
      <x v="7"/>
    </i>
    <i r="1">
      <x v="1"/>
    </i>
    <i r="2">
      <x v="3"/>
    </i>
    <i r="3">
      <x v="8"/>
    </i>
    <i r="1">
      <x v="3"/>
    </i>
    <i r="2">
      <x v="8"/>
    </i>
    <i r="3">
      <x v="24"/>
    </i>
    <i r="1">
      <x v="8"/>
    </i>
    <i r="2">
      <x v="18"/>
    </i>
    <i r="3">
      <x v="22"/>
    </i>
    <i r="1">
      <x v="9"/>
    </i>
    <i r="2">
      <x v="10"/>
    </i>
    <i r="3">
      <x v="23"/>
    </i>
    <i r="1">
      <x v="12"/>
    </i>
    <i r="2">
      <x v="14"/>
    </i>
    <i r="3">
      <x v="6"/>
    </i>
    <i r="1">
      <x v="16"/>
    </i>
    <i r="2">
      <x v="10"/>
    </i>
    <i r="3">
      <x v="22"/>
    </i>
    <i r="1">
      <x v="24"/>
    </i>
    <i r="2">
      <x v="6"/>
    </i>
    <i r="3">
      <x v="9"/>
    </i>
    <i r="1">
      <x v="27"/>
    </i>
    <i r="2">
      <x v="23"/>
    </i>
    <i r="3">
      <x v="10"/>
    </i>
    <i r="1">
      <x v="30"/>
    </i>
    <i r="2">
      <x v="9"/>
    </i>
    <i r="3">
      <x v="8"/>
    </i>
    <i r="1">
      <x v="31"/>
    </i>
    <i r="2">
      <x v="25"/>
    </i>
    <i r="3">
      <x v="17"/>
    </i>
    <i r="1">
      <x v="35"/>
    </i>
    <i r="2">
      <x v="5"/>
    </i>
    <i r="3">
      <x v="21"/>
    </i>
    <i>
      <x v="8"/>
    </i>
    <i r="1">
      <x v="1"/>
    </i>
    <i r="2">
      <x v="3"/>
    </i>
    <i r="3">
      <x v="8"/>
    </i>
    <i r="1">
      <x v="3"/>
    </i>
    <i r="2">
      <x v="8"/>
    </i>
    <i r="3">
      <x v="24"/>
    </i>
    <i r="1">
      <x v="4"/>
    </i>
    <i r="2">
      <x v="20"/>
    </i>
    <i r="3">
      <x v="24"/>
    </i>
    <i r="1">
      <x v="5"/>
    </i>
    <i r="2">
      <x v="6"/>
    </i>
    <i r="3">
      <x v="9"/>
    </i>
    <i r="1">
      <x v="6"/>
    </i>
    <i r="2">
      <x v="4"/>
    </i>
    <i r="3">
      <x v="14"/>
    </i>
    <i r="1">
      <x v="8"/>
    </i>
    <i r="2">
      <x v="18"/>
    </i>
    <i r="3">
      <x v="22"/>
    </i>
    <i r="1">
      <x v="10"/>
    </i>
    <i r="2">
      <x v="14"/>
    </i>
    <i r="3">
      <x v="5"/>
    </i>
    <i r="1">
      <x v="11"/>
    </i>
    <i r="2">
      <x v="26"/>
    </i>
    <i r="3">
      <x v="11"/>
    </i>
    <i r="1">
      <x v="13"/>
    </i>
    <i r="2">
      <x v="16"/>
    </i>
    <i r="3">
      <x v="22"/>
    </i>
    <i r="1">
      <x v="19"/>
    </i>
    <i r="2">
      <x v="13"/>
    </i>
    <i r="3">
      <x v="7"/>
    </i>
    <i r="1">
      <x v="20"/>
    </i>
    <i r="2">
      <x v="21"/>
    </i>
    <i r="3">
      <x v="19"/>
    </i>
    <i r="1">
      <x v="21"/>
    </i>
    <i r="2">
      <x v="23"/>
    </i>
    <i r="3">
      <x v="21"/>
    </i>
    <i r="1">
      <x v="24"/>
    </i>
    <i r="2">
      <x v="6"/>
    </i>
    <i r="3">
      <x v="9"/>
    </i>
    <i r="1">
      <x v="27"/>
    </i>
    <i r="2">
      <x v="23"/>
    </i>
    <i r="3">
      <x v="10"/>
    </i>
    <i r="1">
      <x v="28"/>
    </i>
    <i r="2">
      <x v="17"/>
    </i>
    <i r="3">
      <x v="26"/>
    </i>
    <i r="1">
      <x v="30"/>
    </i>
    <i r="2">
      <x v="9"/>
    </i>
    <i r="3">
      <x v="8"/>
    </i>
    <i r="1">
      <x v="32"/>
    </i>
    <i r="2">
      <x v="4"/>
    </i>
    <i r="3">
      <x v="18"/>
    </i>
    <i>
      <x v="9"/>
    </i>
    <i r="1">
      <x v="2"/>
    </i>
    <i r="2">
      <x v="16"/>
    </i>
    <i r="3">
      <x v="16"/>
    </i>
    <i r="1">
      <x v="4"/>
    </i>
    <i r="2">
      <x v="20"/>
    </i>
    <i r="3">
      <x v="24"/>
    </i>
    <i r="1">
      <x v="6"/>
    </i>
    <i r="2">
      <x v="4"/>
    </i>
    <i r="3">
      <x v="14"/>
    </i>
    <i r="1">
      <x v="8"/>
    </i>
    <i r="2">
      <x v="18"/>
    </i>
    <i r="3">
      <x v="22"/>
    </i>
    <i r="1">
      <x v="11"/>
    </i>
    <i r="2">
      <x v="26"/>
    </i>
    <i r="3">
      <x v="11"/>
    </i>
    <i r="1">
      <x v="12"/>
    </i>
    <i r="2">
      <x v="14"/>
    </i>
    <i r="3">
      <x v="6"/>
    </i>
    <i r="1">
      <x v="13"/>
    </i>
    <i r="2">
      <x v="16"/>
    </i>
    <i r="3">
      <x v="22"/>
    </i>
    <i r="1">
      <x v="15"/>
    </i>
    <i r="2">
      <x v="19"/>
    </i>
    <i r="3">
      <x v="12"/>
    </i>
    <i r="1">
      <x v="16"/>
    </i>
    <i r="2">
      <x v="10"/>
    </i>
    <i r="3">
      <x v="22"/>
    </i>
    <i r="1">
      <x v="18"/>
    </i>
    <i r="2">
      <x v="7"/>
    </i>
    <i r="3">
      <x v="16"/>
    </i>
    <i r="1">
      <x v="19"/>
    </i>
    <i r="2">
      <x v="13"/>
    </i>
    <i r="3">
      <x v="7"/>
    </i>
    <i r="1">
      <x v="22"/>
    </i>
    <i r="2">
      <x v="10"/>
    </i>
    <i r="3">
      <x v="12"/>
    </i>
    <i r="1">
      <x v="23"/>
    </i>
    <i r="2">
      <x v="8"/>
    </i>
    <i r="3">
      <x v="10"/>
    </i>
    <i r="1">
      <x v="24"/>
    </i>
    <i r="2">
      <x v="6"/>
    </i>
    <i r="3">
      <x v="9"/>
    </i>
    <i r="1">
      <x v="27"/>
    </i>
    <i r="2">
      <x v="23"/>
    </i>
    <i r="3">
      <x v="10"/>
    </i>
    <i r="1">
      <x v="32"/>
    </i>
    <i r="2">
      <x v="4"/>
    </i>
    <i r="3">
      <x v="18"/>
    </i>
    <i r="1">
      <x v="34"/>
    </i>
    <i r="2">
      <x v="15"/>
    </i>
    <i r="3">
      <x v="12"/>
    </i>
    <i>
      <x v="10"/>
    </i>
    <i r="1">
      <x v="2"/>
    </i>
    <i r="2">
      <x v="16"/>
    </i>
    <i r="3">
      <x v="16"/>
    </i>
    <i r="1">
      <x v="5"/>
    </i>
    <i r="2">
      <x v="6"/>
    </i>
    <i r="3">
      <x v="9"/>
    </i>
    <i r="1">
      <x v="6"/>
    </i>
    <i r="2">
      <x v="4"/>
    </i>
    <i r="3">
      <x v="14"/>
    </i>
    <i r="1">
      <x v="10"/>
    </i>
    <i r="2">
      <x v="14"/>
    </i>
    <i r="3">
      <x v="5"/>
    </i>
    <i r="1">
      <x v="11"/>
    </i>
    <i r="2">
      <x v="26"/>
    </i>
    <i r="3">
      <x v="11"/>
    </i>
    <i r="1">
      <x v="16"/>
    </i>
    <i r="2">
      <x v="10"/>
    </i>
    <i r="3">
      <x v="22"/>
    </i>
    <i r="1">
      <x v="20"/>
    </i>
    <i r="2">
      <x v="21"/>
    </i>
    <i r="3">
      <x v="19"/>
    </i>
    <i r="1">
      <x v="21"/>
    </i>
    <i r="2">
      <x v="23"/>
    </i>
    <i r="3">
      <x v="21"/>
    </i>
    <i r="1">
      <x v="22"/>
    </i>
    <i r="2">
      <x v="10"/>
    </i>
    <i r="3">
      <x v="12"/>
    </i>
    <i r="1">
      <x v="27"/>
    </i>
    <i r="2">
      <x v="23"/>
    </i>
    <i r="3">
      <x v="10"/>
    </i>
    <i r="1">
      <x v="29"/>
    </i>
    <i r="2">
      <x v="11"/>
    </i>
    <i r="3">
      <x v="22"/>
    </i>
    <i r="1">
      <x v="30"/>
    </i>
    <i r="2">
      <x v="9"/>
    </i>
    <i r="3">
      <x v="8"/>
    </i>
    <i r="1">
      <x v="32"/>
    </i>
    <i r="2">
      <x v="4"/>
    </i>
    <i r="3">
      <x v="18"/>
    </i>
    <i r="1">
      <x v="34"/>
    </i>
    <i r="2">
      <x v="15"/>
    </i>
    <i r="3">
      <x v="12"/>
    </i>
    <i r="1">
      <x v="35"/>
    </i>
    <i r="2">
      <x v="5"/>
    </i>
    <i r="3">
      <x v="21"/>
    </i>
    <i>
      <x v="11"/>
    </i>
    <i r="1">
      <x v="4"/>
    </i>
    <i r="2">
      <x v="20"/>
    </i>
    <i r="3">
      <x v="24"/>
    </i>
    <i r="1">
      <x v="6"/>
    </i>
    <i r="2">
      <x v="4"/>
    </i>
    <i r="3">
      <x v="14"/>
    </i>
    <i r="1">
      <x v="8"/>
    </i>
    <i r="2">
      <x v="18"/>
    </i>
    <i r="3">
      <x v="22"/>
    </i>
    <i r="1">
      <x v="15"/>
    </i>
    <i r="2">
      <x v="19"/>
    </i>
    <i r="3">
      <x v="12"/>
    </i>
    <i r="1">
      <x v="21"/>
    </i>
    <i r="2">
      <x v="23"/>
    </i>
    <i r="3">
      <x v="21"/>
    </i>
    <i r="1">
      <x v="22"/>
    </i>
    <i r="2">
      <x v="10"/>
    </i>
    <i r="3">
      <x v="12"/>
    </i>
    <i r="1">
      <x v="23"/>
    </i>
    <i r="2">
      <x v="8"/>
    </i>
    <i r="3">
      <x v="10"/>
    </i>
    <i r="1">
      <x v="27"/>
    </i>
    <i r="2">
      <x v="23"/>
    </i>
    <i r="3">
      <x v="10"/>
    </i>
    <i r="1">
      <x v="32"/>
    </i>
    <i r="2">
      <x v="4"/>
    </i>
    <i r="3">
      <x v="18"/>
    </i>
    <i r="1">
      <x v="35"/>
    </i>
    <i r="2">
      <x v="5"/>
    </i>
    <i r="3">
      <x v="21"/>
    </i>
    <i>
      <x v="12"/>
    </i>
    <i r="1">
      <x v="8"/>
    </i>
    <i r="2">
      <x v="18"/>
    </i>
    <i r="3">
      <x v="22"/>
    </i>
    <i r="1">
      <x v="10"/>
    </i>
    <i r="2">
      <x v="14"/>
    </i>
    <i r="3">
      <x v="5"/>
    </i>
    <i r="1">
      <x v="11"/>
    </i>
    <i r="2">
      <x v="26"/>
    </i>
    <i r="3">
      <x v="11"/>
    </i>
    <i r="1">
      <x v="12"/>
    </i>
    <i r="2">
      <x v="14"/>
    </i>
    <i r="3">
      <x v="6"/>
    </i>
    <i r="1">
      <x v="15"/>
    </i>
    <i r="2">
      <x v="19"/>
    </i>
    <i r="3">
      <x v="12"/>
    </i>
    <i r="1">
      <x v="18"/>
    </i>
    <i r="2">
      <x v="7"/>
    </i>
    <i r="3">
      <x v="16"/>
    </i>
    <i r="1">
      <x v="19"/>
    </i>
    <i r="2">
      <x v="13"/>
    </i>
    <i r="3">
      <x v="7"/>
    </i>
    <i r="1">
      <x v="21"/>
    </i>
    <i r="2">
      <x v="23"/>
    </i>
    <i r="3">
      <x v="21"/>
    </i>
    <i r="1">
      <x v="22"/>
    </i>
    <i r="2">
      <x v="10"/>
    </i>
    <i r="3">
      <x v="12"/>
    </i>
    <i r="1">
      <x v="24"/>
    </i>
    <i r="2">
      <x v="6"/>
    </i>
    <i r="3">
      <x v="9"/>
    </i>
    <i r="1">
      <x v="25"/>
    </i>
    <i r="2">
      <x v="12"/>
    </i>
    <i r="3">
      <x v="16"/>
    </i>
    <i r="1">
      <x v="27"/>
    </i>
    <i r="2">
      <x v="23"/>
    </i>
    <i r="3">
      <x v="10"/>
    </i>
    <i>
      <x v="13"/>
    </i>
    <i r="1">
      <x v="4"/>
    </i>
    <i r="2">
      <x v="20"/>
    </i>
    <i r="3">
      <x v="24"/>
    </i>
    <i r="1">
      <x v="6"/>
    </i>
    <i r="2">
      <x v="4"/>
    </i>
    <i r="3">
      <x v="14"/>
    </i>
    <i r="1">
      <x v="8"/>
    </i>
    <i r="2">
      <x v="18"/>
    </i>
    <i r="3">
      <x v="22"/>
    </i>
    <i r="1">
      <x v="9"/>
    </i>
    <i r="2">
      <x v="10"/>
    </i>
    <i r="3">
      <x v="23"/>
    </i>
    <i r="1">
      <x v="10"/>
    </i>
    <i r="2">
      <x v="14"/>
    </i>
    <i r="3">
      <x v="5"/>
    </i>
    <i r="1">
      <x v="13"/>
    </i>
    <i r="2">
      <x v="16"/>
    </i>
    <i r="3">
      <x v="22"/>
    </i>
    <i r="1">
      <x v="16"/>
    </i>
    <i r="2">
      <x v="10"/>
    </i>
    <i r="3">
      <x v="22"/>
    </i>
    <i r="1">
      <x v="18"/>
    </i>
    <i r="2">
      <x v="7"/>
    </i>
    <i r="3">
      <x v="16"/>
    </i>
    <i r="1">
      <x v="21"/>
    </i>
    <i r="2">
      <x v="23"/>
    </i>
    <i r="3">
      <x v="21"/>
    </i>
    <i r="1">
      <x v="28"/>
    </i>
    <i r="2">
      <x v="17"/>
    </i>
    <i r="3">
      <x v="26"/>
    </i>
    <i r="1">
      <x v="29"/>
    </i>
    <i r="2">
      <x v="11"/>
    </i>
    <i r="3">
      <x v="22"/>
    </i>
    <i r="1">
      <x v="30"/>
    </i>
    <i r="2">
      <x v="9"/>
    </i>
    <i r="3">
      <x v="8"/>
    </i>
    <i r="1">
      <x v="31"/>
    </i>
    <i r="2">
      <x v="25"/>
    </i>
    <i r="3">
      <x v="17"/>
    </i>
    <i r="1">
      <x v="34"/>
    </i>
    <i r="2">
      <x v="15"/>
    </i>
    <i r="3">
      <x v="12"/>
    </i>
    <i>
      <x v="14"/>
    </i>
    <i r="1">
      <x v="4"/>
    </i>
    <i r="2">
      <x v="20"/>
    </i>
    <i r="3">
      <x v="24"/>
    </i>
    <i r="1">
      <x v="10"/>
    </i>
    <i r="2">
      <x v="14"/>
    </i>
    <i r="3">
      <x v="5"/>
    </i>
    <i r="1">
      <x v="12"/>
    </i>
    <i r="2">
      <x v="14"/>
    </i>
    <i r="3">
      <x v="6"/>
    </i>
    <i r="1">
      <x v="16"/>
    </i>
    <i r="2">
      <x v="10"/>
    </i>
    <i r="3">
      <x v="22"/>
    </i>
    <i r="1">
      <x v="21"/>
    </i>
    <i r="2">
      <x v="23"/>
    </i>
    <i r="3">
      <x v="21"/>
    </i>
    <i r="1">
      <x v="25"/>
    </i>
    <i r="2">
      <x v="12"/>
    </i>
    <i r="3">
      <x v="16"/>
    </i>
    <i r="1">
      <x v="28"/>
    </i>
    <i r="2">
      <x v="17"/>
    </i>
    <i r="3">
      <x v="26"/>
    </i>
    <i>
      <x v="15"/>
    </i>
    <i r="1">
      <x v="3"/>
    </i>
    <i r="2">
      <x v="8"/>
    </i>
    <i r="3">
      <x v="24"/>
    </i>
    <i r="1">
      <x v="5"/>
    </i>
    <i r="2">
      <x v="6"/>
    </i>
    <i r="3">
      <x v="9"/>
    </i>
    <i r="1">
      <x v="6"/>
    </i>
    <i r="2">
      <x v="4"/>
    </i>
    <i r="3">
      <x v="14"/>
    </i>
    <i r="1">
      <x v="11"/>
    </i>
    <i r="2">
      <x v="26"/>
    </i>
    <i r="3">
      <x v="11"/>
    </i>
    <i r="1">
      <x v="13"/>
    </i>
    <i r="2">
      <x v="16"/>
    </i>
    <i r="3">
      <x v="22"/>
    </i>
    <i r="1">
      <x v="18"/>
    </i>
    <i r="2">
      <x v="7"/>
    </i>
    <i r="3">
      <x v="16"/>
    </i>
    <i r="1">
      <x v="22"/>
    </i>
    <i r="2">
      <x v="10"/>
    </i>
    <i r="3">
      <x v="12"/>
    </i>
    <i r="1">
      <x v="23"/>
    </i>
    <i r="2">
      <x v="8"/>
    </i>
    <i r="3">
      <x v="10"/>
    </i>
    <i r="1">
      <x v="24"/>
    </i>
    <i r="2">
      <x v="6"/>
    </i>
    <i r="3">
      <x v="9"/>
    </i>
    <i r="1">
      <x v="27"/>
    </i>
    <i r="2">
      <x v="23"/>
    </i>
    <i r="3">
      <x v="10"/>
    </i>
    <i r="1">
      <x v="31"/>
    </i>
    <i r="2">
      <x v="25"/>
    </i>
    <i r="3">
      <x v="17"/>
    </i>
    <i r="1">
      <x v="34"/>
    </i>
    <i r="2">
      <x v="15"/>
    </i>
    <i r="3">
      <x v="12"/>
    </i>
    <i r="1">
      <x v="35"/>
    </i>
    <i r="2">
      <x v="5"/>
    </i>
    <i r="3">
      <x v="21"/>
    </i>
    <i>
      <x v="16"/>
    </i>
    <i r="1">
      <x v="1"/>
    </i>
    <i r="2">
      <x v="3"/>
    </i>
    <i r="3">
      <x v="8"/>
    </i>
    <i r="1">
      <x v="3"/>
    </i>
    <i r="2">
      <x v="8"/>
    </i>
    <i r="3">
      <x v="24"/>
    </i>
    <i r="1">
      <x v="4"/>
    </i>
    <i r="2">
      <x v="20"/>
    </i>
    <i r="3">
      <x v="24"/>
    </i>
    <i r="1">
      <x v="11"/>
    </i>
    <i r="2">
      <x v="26"/>
    </i>
    <i r="3">
      <x v="11"/>
    </i>
    <i r="1">
      <x v="17"/>
    </i>
    <i r="2">
      <x v="10"/>
    </i>
    <i r="3">
      <x v="22"/>
    </i>
    <i r="1">
      <x v="18"/>
    </i>
    <i r="2">
      <x v="7"/>
    </i>
    <i r="3">
      <x v="16"/>
    </i>
    <i r="1">
      <x v="20"/>
    </i>
    <i r="2">
      <x v="21"/>
    </i>
    <i r="3">
      <x v="19"/>
    </i>
    <i r="1">
      <x v="22"/>
    </i>
    <i r="2">
      <x v="10"/>
    </i>
    <i r="3">
      <x v="12"/>
    </i>
    <i r="1">
      <x v="25"/>
    </i>
    <i r="2">
      <x v="12"/>
    </i>
    <i r="3">
      <x v="16"/>
    </i>
    <i r="1">
      <x v="34"/>
    </i>
    <i r="2">
      <x v="15"/>
    </i>
    <i r="3">
      <x v="12"/>
    </i>
    <i r="1">
      <x v="35"/>
    </i>
    <i r="2">
      <x v="5"/>
    </i>
    <i r="3">
      <x v="21"/>
    </i>
    <i>
      <x v="17"/>
    </i>
    <i r="1">
      <x v="1"/>
    </i>
    <i r="2">
      <x v="3"/>
    </i>
    <i r="3">
      <x v="8"/>
    </i>
    <i r="1">
      <x v="12"/>
    </i>
    <i r="2">
      <x v="14"/>
    </i>
    <i r="3">
      <x v="6"/>
    </i>
    <i r="1">
      <x v="13"/>
    </i>
    <i r="2">
      <x v="16"/>
    </i>
    <i r="3">
      <x v="22"/>
    </i>
    <i r="1">
      <x v="19"/>
    </i>
    <i r="2">
      <x v="13"/>
    </i>
    <i r="3">
      <x v="7"/>
    </i>
    <i r="1">
      <x v="21"/>
    </i>
    <i r="2">
      <x v="23"/>
    </i>
    <i r="3">
      <x v="21"/>
    </i>
    <i r="1">
      <x v="23"/>
    </i>
    <i r="2">
      <x v="8"/>
    </i>
    <i r="3">
      <x v="10"/>
    </i>
    <i r="1">
      <x v="24"/>
    </i>
    <i r="2">
      <x v="6"/>
    </i>
    <i r="3">
      <x v="9"/>
    </i>
    <i r="1">
      <x v="27"/>
    </i>
    <i r="2">
      <x v="23"/>
    </i>
    <i r="3">
      <x v="10"/>
    </i>
    <i r="1">
      <x v="30"/>
    </i>
    <i r="2">
      <x v="9"/>
    </i>
    <i r="3">
      <x v="8"/>
    </i>
    <i r="1">
      <x v="34"/>
    </i>
    <i r="2">
      <x v="15"/>
    </i>
    <i r="3">
      <x v="12"/>
    </i>
    <i>
      <x v="18"/>
    </i>
    <i r="1">
      <x v="1"/>
    </i>
    <i r="2">
      <x v="3"/>
    </i>
    <i r="3">
      <x v="8"/>
    </i>
    <i r="1">
      <x v="2"/>
    </i>
    <i r="2">
      <x v="16"/>
    </i>
    <i r="3">
      <x v="16"/>
    </i>
    <i r="1">
      <x v="8"/>
    </i>
    <i r="2">
      <x v="18"/>
    </i>
    <i r="3">
      <x v="22"/>
    </i>
    <i r="1">
      <x v="13"/>
    </i>
    <i r="2">
      <x v="16"/>
    </i>
    <i r="3">
      <x v="22"/>
    </i>
    <i r="1">
      <x v="15"/>
    </i>
    <i r="2">
      <x v="19"/>
    </i>
    <i r="3">
      <x v="12"/>
    </i>
    <i r="1">
      <x v="18"/>
    </i>
    <i r="2">
      <x v="7"/>
    </i>
    <i r="3">
      <x v="16"/>
    </i>
    <i r="1">
      <x v="19"/>
    </i>
    <i r="2">
      <x v="13"/>
    </i>
    <i r="3">
      <x v="7"/>
    </i>
    <i>
      <x v="19"/>
    </i>
    <i r="1">
      <x v="1"/>
    </i>
    <i r="2">
      <x v="3"/>
    </i>
    <i r="3">
      <x v="8"/>
    </i>
    <i r="1">
      <x v="21"/>
    </i>
    <i r="2">
      <x v="23"/>
    </i>
    <i r="3">
      <x v="21"/>
    </i>
    <i r="1">
      <x v="22"/>
    </i>
    <i r="2">
      <x v="10"/>
    </i>
    <i r="3">
      <x v="12"/>
    </i>
    <i r="1">
      <x v="24"/>
    </i>
    <i r="2">
      <x v="6"/>
    </i>
    <i r="3">
      <x v="9"/>
    </i>
    <i r="1">
      <x v="28"/>
    </i>
    <i r="2">
      <x v="17"/>
    </i>
    <i r="3">
      <x v="26"/>
    </i>
    <i r="1">
      <x v="30"/>
    </i>
    <i r="2">
      <x v="9"/>
    </i>
    <i r="3">
      <x v="8"/>
    </i>
    <i r="1">
      <x v="32"/>
    </i>
    <i r="2">
      <x v="4"/>
    </i>
    <i r="3">
      <x v="18"/>
    </i>
    <i>
      <x v="20"/>
    </i>
    <i r="1">
      <x v="6"/>
    </i>
    <i r="2">
      <x v="4"/>
    </i>
    <i r="3">
      <x v="14"/>
    </i>
    <i r="1">
      <x v="10"/>
    </i>
    <i r="2">
      <x v="14"/>
    </i>
    <i r="3">
      <x v="5"/>
    </i>
    <i r="1">
      <x v="11"/>
    </i>
    <i r="2">
      <x v="26"/>
    </i>
    <i r="3">
      <x v="11"/>
    </i>
    <i r="1">
      <x v="12"/>
    </i>
    <i r="2">
      <x v="14"/>
    </i>
    <i r="3">
      <x v="6"/>
    </i>
    <i r="1">
      <x v="15"/>
    </i>
    <i r="2">
      <x v="19"/>
    </i>
    <i r="3">
      <x v="12"/>
    </i>
    <i r="1">
      <x v="19"/>
    </i>
    <i r="2">
      <x v="13"/>
    </i>
    <i r="3">
      <x v="7"/>
    </i>
    <i r="1">
      <x v="20"/>
    </i>
    <i r="2">
      <x v="21"/>
    </i>
    <i r="3">
      <x v="19"/>
    </i>
    <i r="1">
      <x v="21"/>
    </i>
    <i r="2">
      <x v="23"/>
    </i>
    <i r="3">
      <x v="21"/>
    </i>
    <i r="1">
      <x v="27"/>
    </i>
    <i r="2">
      <x v="23"/>
    </i>
    <i r="3">
      <x v="10"/>
    </i>
    <i r="1">
      <x v="28"/>
    </i>
    <i r="2">
      <x v="17"/>
    </i>
    <i r="3">
      <x v="26"/>
    </i>
    <i r="1">
      <x v="32"/>
    </i>
    <i r="2">
      <x v="4"/>
    </i>
    <i r="3">
      <x v="18"/>
    </i>
    <i r="1">
      <x v="34"/>
    </i>
    <i r="2">
      <x v="15"/>
    </i>
    <i r="3">
      <x v="12"/>
    </i>
    <i>
      <x v="21"/>
    </i>
    <i r="1">
      <x v="2"/>
    </i>
    <i r="2">
      <x v="16"/>
    </i>
    <i r="3">
      <x v="16"/>
    </i>
    <i r="1">
      <x v="4"/>
    </i>
    <i r="2">
      <x v="20"/>
    </i>
    <i r="3">
      <x v="24"/>
    </i>
    <i r="1">
      <x v="9"/>
    </i>
    <i r="2">
      <x v="10"/>
    </i>
    <i r="3">
      <x v="23"/>
    </i>
    <i r="1">
      <x v="12"/>
    </i>
    <i r="2">
      <x v="14"/>
    </i>
    <i r="3">
      <x v="6"/>
    </i>
    <i r="1">
      <x v="13"/>
    </i>
    <i r="2">
      <x v="16"/>
    </i>
    <i r="3">
      <x v="22"/>
    </i>
    <i r="1">
      <x v="16"/>
    </i>
    <i r="2">
      <x v="10"/>
    </i>
    <i r="3">
      <x v="22"/>
    </i>
    <i r="1">
      <x v="18"/>
    </i>
    <i r="2">
      <x v="7"/>
    </i>
    <i r="3">
      <x v="16"/>
    </i>
    <i r="1">
      <x v="20"/>
    </i>
    <i r="2">
      <x v="21"/>
    </i>
    <i r="3">
      <x v="19"/>
    </i>
    <i r="1">
      <x v="22"/>
    </i>
    <i r="2">
      <x v="10"/>
    </i>
    <i r="3">
      <x v="12"/>
    </i>
    <i r="1">
      <x v="24"/>
    </i>
    <i r="2">
      <x v="6"/>
    </i>
    <i r="3">
      <x v="9"/>
    </i>
    <i r="1">
      <x v="25"/>
    </i>
    <i r="2">
      <x v="12"/>
    </i>
    <i r="3">
      <x v="16"/>
    </i>
    <i r="1">
      <x v="27"/>
    </i>
    <i r="2">
      <x v="23"/>
    </i>
    <i r="3">
      <x v="10"/>
    </i>
    <i r="1">
      <x v="34"/>
    </i>
    <i r="2">
      <x v="15"/>
    </i>
    <i r="3">
      <x v="12"/>
    </i>
    <i r="1">
      <x v="35"/>
    </i>
    <i r="2">
      <x v="5"/>
    </i>
    <i r="3">
      <x v="21"/>
    </i>
    <i>
      <x v="22"/>
    </i>
    <i r="1">
      <x v="24"/>
    </i>
    <i r="2">
      <x v="6"/>
    </i>
    <i r="3">
      <x v="9"/>
    </i>
    <i>
      <x v="23"/>
    </i>
    <i r="1">
      <x/>
    </i>
    <i r="2">
      <x v="10"/>
    </i>
    <i r="3">
      <x v="12"/>
    </i>
    <i r="1">
      <x v="2"/>
    </i>
    <i r="2">
      <x v="16"/>
    </i>
    <i r="3">
      <x v="16"/>
    </i>
    <i r="1">
      <x v="3"/>
    </i>
    <i r="2">
      <x v="8"/>
    </i>
    <i r="3">
      <x v="24"/>
    </i>
    <i r="1">
      <x v="15"/>
    </i>
    <i r="2">
      <x v="19"/>
    </i>
    <i r="3">
      <x v="12"/>
    </i>
    <i r="1">
      <x v="18"/>
    </i>
    <i r="2">
      <x v="7"/>
    </i>
    <i r="3">
      <x v="16"/>
    </i>
    <i r="1">
      <x v="19"/>
    </i>
    <i r="2">
      <x v="13"/>
    </i>
    <i r="3">
      <x v="7"/>
    </i>
    <i r="1">
      <x v="21"/>
    </i>
    <i r="2">
      <x v="23"/>
    </i>
    <i r="3">
      <x v="21"/>
    </i>
    <i r="1">
      <x v="23"/>
    </i>
    <i r="2">
      <x v="27"/>
    </i>
    <i r="3">
      <x v="10"/>
    </i>
    <i r="1">
      <x v="24"/>
    </i>
    <i r="2">
      <x v="6"/>
    </i>
    <i r="3">
      <x v="9"/>
    </i>
    <i r="1">
      <x v="25"/>
    </i>
    <i r="2">
      <x v="12"/>
    </i>
    <i r="3">
      <x v="16"/>
    </i>
    <i r="1">
      <x v="34"/>
    </i>
    <i r="2">
      <x v="15"/>
    </i>
    <i r="3">
      <x v="12"/>
    </i>
    <i>
      <x v="24"/>
    </i>
    <i r="1">
      <x v="2"/>
    </i>
    <i r="2">
      <x v="16"/>
    </i>
    <i r="3">
      <x v="16"/>
    </i>
    <i r="1">
      <x v="4"/>
    </i>
    <i r="2">
      <x v="20"/>
    </i>
    <i r="3">
      <x v="24"/>
    </i>
    <i r="1">
      <x v="6"/>
    </i>
    <i r="2">
      <x v="4"/>
    </i>
    <i r="3">
      <x v="14"/>
    </i>
    <i r="1">
      <x v="8"/>
    </i>
    <i r="2">
      <x v="18"/>
    </i>
    <i r="3">
      <x v="22"/>
    </i>
    <i r="1">
      <x v="11"/>
    </i>
    <i r="2">
      <x v="26"/>
    </i>
    <i r="3">
      <x v="11"/>
    </i>
    <i r="1">
      <x v="12"/>
    </i>
    <i r="2">
      <x v="14"/>
    </i>
    <i r="3">
      <x v="6"/>
    </i>
    <i r="1">
      <x v="13"/>
    </i>
    <i r="2">
      <x v="16"/>
    </i>
    <i r="3">
      <x v="22"/>
    </i>
    <i r="1">
      <x v="19"/>
    </i>
    <i r="2">
      <x v="13"/>
    </i>
    <i r="3">
      <x v="7"/>
    </i>
    <i r="1">
      <x v="20"/>
    </i>
    <i r="2">
      <x v="21"/>
    </i>
    <i r="3">
      <x v="19"/>
    </i>
    <i r="1">
      <x v="22"/>
    </i>
    <i r="2">
      <x v="10"/>
    </i>
    <i r="3">
      <x v="12"/>
    </i>
    <i r="1">
      <x v="24"/>
    </i>
    <i r="2">
      <x v="6"/>
    </i>
    <i r="3">
      <x v="9"/>
    </i>
    <i r="1">
      <x v="25"/>
    </i>
    <i r="2">
      <x v="12"/>
    </i>
    <i r="3">
      <x v="16"/>
    </i>
    <i r="1">
      <x v="28"/>
    </i>
    <i r="2">
      <x v="17"/>
    </i>
    <i r="3">
      <x v="26"/>
    </i>
    <i r="1">
      <x v="30"/>
    </i>
    <i r="2">
      <x v="9"/>
    </i>
    <i r="3">
      <x v="8"/>
    </i>
    <i r="1">
      <x v="32"/>
    </i>
    <i r="2">
      <x v="4"/>
    </i>
    <i r="3">
      <x v="18"/>
    </i>
    <i r="1">
      <x v="35"/>
    </i>
    <i r="2">
      <x v="5"/>
    </i>
    <i r="3">
      <x v="21"/>
    </i>
    <i>
      <x v="25"/>
    </i>
    <i r="1">
      <x v="28"/>
    </i>
    <i r="2">
      <x v="17"/>
    </i>
    <i r="3">
      <x v="26"/>
    </i>
    <i>
      <x v="26"/>
    </i>
    <i r="1">
      <x v="22"/>
    </i>
    <i r="2">
      <x v="10"/>
    </i>
    <i r="3">
      <x v="12"/>
    </i>
    <i>
      <x v="27"/>
    </i>
    <i r="1">
      <x v="1"/>
    </i>
    <i r="2">
      <x v="3"/>
    </i>
    <i r="3">
      <x v="8"/>
    </i>
    <i r="1">
      <x v="3"/>
    </i>
    <i r="2">
      <x v="8"/>
    </i>
    <i r="3">
      <x v="24"/>
    </i>
    <i r="1">
      <x v="8"/>
    </i>
    <i r="2">
      <x v="18"/>
    </i>
    <i r="3">
      <x v="22"/>
    </i>
    <i r="1">
      <x v="11"/>
    </i>
    <i r="2">
      <x v="26"/>
    </i>
    <i r="3">
      <x v="11"/>
    </i>
    <i r="1">
      <x v="12"/>
    </i>
    <i r="2">
      <x v="14"/>
    </i>
    <i r="3">
      <x v="6"/>
    </i>
    <i r="1">
      <x v="16"/>
    </i>
    <i r="2">
      <x v="10"/>
    </i>
    <i r="3">
      <x v="22"/>
    </i>
    <i r="1">
      <x v="18"/>
    </i>
    <i r="2">
      <x v="7"/>
    </i>
    <i r="3">
      <x v="16"/>
    </i>
    <i r="1">
      <x v="22"/>
    </i>
    <i r="2">
      <x v="10"/>
    </i>
    <i r="3">
      <x v="12"/>
    </i>
    <i r="1">
      <x v="23"/>
    </i>
    <i r="2">
      <x v="8"/>
    </i>
    <i r="3">
      <x v="10"/>
    </i>
    <i r="1">
      <x v="24"/>
    </i>
    <i r="2">
      <x v="6"/>
    </i>
    <i r="3">
      <x v="9"/>
    </i>
    <i r="1">
      <x v="25"/>
    </i>
    <i r="2">
      <x v="12"/>
    </i>
    <i r="3">
      <x v="16"/>
    </i>
    <i r="1">
      <x v="28"/>
    </i>
    <i r="2">
      <x v="17"/>
    </i>
    <i r="3">
      <x v="26"/>
    </i>
    <i r="1">
      <x v="29"/>
    </i>
    <i r="2">
      <x v="11"/>
    </i>
    <i r="3">
      <x v="22"/>
    </i>
    <i r="1">
      <x v="30"/>
    </i>
    <i r="2">
      <x v="9"/>
    </i>
    <i r="3">
      <x v="8"/>
    </i>
    <i r="1">
      <x v="32"/>
    </i>
    <i r="2">
      <x v="4"/>
    </i>
    <i r="3">
      <x v="18"/>
    </i>
    <i r="1">
      <x v="34"/>
    </i>
    <i r="2">
      <x v="15"/>
    </i>
    <i r="3">
      <x v="12"/>
    </i>
    <i r="1">
      <x v="35"/>
    </i>
    <i r="2">
      <x v="5"/>
    </i>
    <i r="3">
      <x v="21"/>
    </i>
    <i>
      <x v="28"/>
    </i>
    <i r="1">
      <x v="34"/>
    </i>
    <i r="2">
      <x v="15"/>
    </i>
    <i r="3">
      <x v="12"/>
    </i>
    <i>
      <x v="29"/>
    </i>
    <i r="1">
      <x v="24"/>
    </i>
    <i r="2">
      <x v="6"/>
    </i>
    <i r="3">
      <x v="9"/>
    </i>
    <i>
      <x v="30"/>
    </i>
    <i r="1">
      <x v="5"/>
    </i>
    <i r="2">
      <x v="6"/>
    </i>
    <i r="3">
      <x v="9"/>
    </i>
    <i r="1">
      <x v="11"/>
    </i>
    <i r="2">
      <x v="26"/>
    </i>
    <i r="3">
      <x v="11"/>
    </i>
    <i r="1">
      <x v="15"/>
    </i>
    <i r="2">
      <x v="19"/>
    </i>
    <i r="3">
      <x v="12"/>
    </i>
    <i r="1">
      <x v="19"/>
    </i>
    <i r="2">
      <x v="13"/>
    </i>
    <i r="3">
      <x v="7"/>
    </i>
    <i r="1">
      <x v="22"/>
    </i>
    <i r="2">
      <x v="10"/>
    </i>
    <i r="3">
      <x v="12"/>
    </i>
    <i r="1">
      <x v="23"/>
    </i>
    <i r="2">
      <x v="8"/>
    </i>
    <i r="3">
      <x v="10"/>
    </i>
    <i r="1">
      <x v="24"/>
    </i>
    <i r="2">
      <x v="6"/>
    </i>
    <i r="3">
      <x v="9"/>
    </i>
    <i r="1">
      <x v="30"/>
    </i>
    <i r="2">
      <x v="9"/>
    </i>
    <i r="3">
      <x v="8"/>
    </i>
    <i r="1">
      <x v="31"/>
    </i>
    <i r="2">
      <x v="25"/>
    </i>
    <i r="3">
      <x v="17"/>
    </i>
    <i r="1">
      <x v="32"/>
    </i>
    <i r="2">
      <x v="4"/>
    </i>
    <i r="3">
      <x v="18"/>
    </i>
    <i r="1">
      <x v="35"/>
    </i>
    <i r="2">
      <x v="5"/>
    </i>
    <i r="3">
      <x v="21"/>
    </i>
    <i>
      <x v="31"/>
    </i>
    <i r="1">
      <x v="32"/>
    </i>
    <i r="2">
      <x v="4"/>
    </i>
    <i r="3">
      <x v="18"/>
    </i>
    <i>
      <x v="32"/>
    </i>
    <i r="1">
      <x v="1"/>
    </i>
    <i r="2">
      <x v="3"/>
    </i>
    <i r="3">
      <x v="8"/>
    </i>
    <i r="1">
      <x v="2"/>
    </i>
    <i r="2">
      <x v="16"/>
    </i>
    <i r="3">
      <x v="16"/>
    </i>
    <i r="1">
      <x v="3"/>
    </i>
    <i r="2">
      <x v="8"/>
    </i>
    <i r="3">
      <x v="24"/>
    </i>
    <i r="1">
      <x v="8"/>
    </i>
    <i r="2">
      <x v="18"/>
    </i>
    <i r="3">
      <x v="22"/>
    </i>
    <i r="1">
      <x v="11"/>
    </i>
    <i r="2">
      <x v="26"/>
    </i>
    <i r="3">
      <x v="11"/>
    </i>
    <i r="1">
      <x v="12"/>
    </i>
    <i r="2">
      <x v="14"/>
    </i>
    <i r="3">
      <x v="6"/>
    </i>
    <i r="1">
      <x v="18"/>
    </i>
    <i r="2">
      <x v="7"/>
    </i>
    <i r="3">
      <x v="16"/>
    </i>
    <i r="1">
      <x v="19"/>
    </i>
    <i r="2">
      <x v="13"/>
    </i>
    <i r="3">
      <x v="7"/>
    </i>
    <i r="1">
      <x v="20"/>
    </i>
    <i r="2">
      <x v="21"/>
    </i>
    <i r="3">
      <x v="19"/>
    </i>
    <i r="1">
      <x v="22"/>
    </i>
    <i r="2">
      <x v="10"/>
    </i>
    <i r="3">
      <x v="12"/>
    </i>
    <i r="1">
      <x v="24"/>
    </i>
    <i r="2">
      <x v="6"/>
    </i>
    <i r="3">
      <x v="9"/>
    </i>
    <i r="1">
      <x v="27"/>
    </i>
    <i r="2">
      <x v="23"/>
    </i>
    <i r="3">
      <x v="10"/>
    </i>
    <i r="1">
      <x v="29"/>
    </i>
    <i r="2">
      <x v="11"/>
    </i>
    <i r="3">
      <x v="22"/>
    </i>
    <i r="1">
      <x v="35"/>
    </i>
    <i r="2">
      <x v="5"/>
    </i>
    <i r="3">
      <x v="21"/>
    </i>
    <i>
      <x v="33"/>
    </i>
    <i r="1">
      <x v="2"/>
    </i>
    <i r="2">
      <x v="16"/>
    </i>
    <i r="3">
      <x v="16"/>
    </i>
    <i r="1">
      <x v="4"/>
    </i>
    <i r="2">
      <x v="20"/>
    </i>
    <i r="3">
      <x v="24"/>
    </i>
    <i r="1">
      <x v="8"/>
    </i>
    <i r="2">
      <x v="18"/>
    </i>
    <i r="3">
      <x v="22"/>
    </i>
    <i r="1">
      <x v="13"/>
    </i>
    <i r="2">
      <x v="16"/>
    </i>
    <i r="3">
      <x v="22"/>
    </i>
    <i r="1">
      <x v="15"/>
    </i>
    <i r="2">
      <x v="19"/>
    </i>
    <i r="3">
      <x v="12"/>
    </i>
    <i r="1">
      <x v="23"/>
    </i>
    <i r="2">
      <x v="8"/>
    </i>
    <i r="3">
      <x v="10"/>
    </i>
    <i r="1">
      <x v="24"/>
    </i>
    <i r="2">
      <x v="6"/>
    </i>
    <i r="3">
      <x v="9"/>
    </i>
    <i r="1">
      <x v="27"/>
    </i>
    <i r="2">
      <x v="23"/>
    </i>
    <i r="3">
      <x v="10"/>
    </i>
    <i r="1">
      <x v="29"/>
    </i>
    <i r="2">
      <x v="11"/>
    </i>
    <i r="3">
      <x v="22"/>
    </i>
    <i r="1">
      <x v="32"/>
    </i>
    <i r="2">
      <x v="4"/>
    </i>
    <i r="3">
      <x v="18"/>
    </i>
    <i>
      <x v="34"/>
    </i>
    <i r="1">
      <x v="2"/>
    </i>
    <i r="2">
      <x v="16"/>
    </i>
    <i r="3">
      <x v="16"/>
    </i>
    <i r="1">
      <x v="3"/>
    </i>
    <i r="2">
      <x v="8"/>
    </i>
    <i r="3">
      <x v="24"/>
    </i>
    <i r="1">
      <x v="6"/>
    </i>
    <i r="2">
      <x v="4"/>
    </i>
    <i r="3">
      <x v="14"/>
    </i>
    <i r="1">
      <x v="11"/>
    </i>
    <i r="2">
      <x v="26"/>
    </i>
    <i r="3">
      <x v="11"/>
    </i>
    <i r="1">
      <x v="16"/>
    </i>
    <i r="2">
      <x v="10"/>
    </i>
    <i r="3">
      <x v="22"/>
    </i>
    <i r="1">
      <x v="21"/>
    </i>
    <i r="2">
      <x v="23"/>
    </i>
    <i r="3">
      <x v="21"/>
    </i>
    <i r="1">
      <x v="23"/>
    </i>
    <i r="2">
      <x v="8"/>
    </i>
    <i r="3">
      <x v="10"/>
    </i>
    <i r="1">
      <x v="24"/>
    </i>
    <i r="2">
      <x v="6"/>
    </i>
    <i r="3">
      <x v="9"/>
    </i>
    <i r="1">
      <x v="25"/>
    </i>
    <i r="2">
      <x v="12"/>
    </i>
    <i r="3">
      <x v="16"/>
    </i>
    <i r="1">
      <x v="29"/>
    </i>
    <i r="2">
      <x v="11"/>
    </i>
    <i r="3">
      <x v="22"/>
    </i>
    <i r="1">
      <x v="30"/>
    </i>
    <i r="2">
      <x v="9"/>
    </i>
    <i r="3">
      <x v="8"/>
    </i>
    <i r="1">
      <x v="31"/>
    </i>
    <i r="2">
      <x v="25"/>
    </i>
    <i r="3">
      <x v="17"/>
    </i>
    <i r="1">
      <x v="32"/>
    </i>
    <i r="2">
      <x v="4"/>
    </i>
    <i r="3">
      <x v="18"/>
    </i>
    <i r="1">
      <x v="34"/>
    </i>
    <i r="2">
      <x v="15"/>
    </i>
    <i r="3">
      <x v="12"/>
    </i>
    <i>
      <x v="35"/>
    </i>
    <i r="1">
      <x v="3"/>
    </i>
    <i r="2">
      <x v="8"/>
    </i>
    <i r="3">
      <x v="24"/>
    </i>
    <i r="1">
      <x v="4"/>
    </i>
    <i r="2">
      <x v="20"/>
    </i>
    <i r="3">
      <x v="24"/>
    </i>
    <i r="1">
      <x v="6"/>
    </i>
    <i r="2">
      <x v="4"/>
    </i>
    <i r="3">
      <x v="14"/>
    </i>
    <i r="1">
      <x v="9"/>
    </i>
    <i r="2">
      <x v="10"/>
    </i>
    <i r="3">
      <x v="23"/>
    </i>
    <i r="1">
      <x v="12"/>
    </i>
    <i r="2">
      <x v="14"/>
    </i>
    <i r="3">
      <x v="6"/>
    </i>
    <i r="1">
      <x v="16"/>
    </i>
    <i r="2">
      <x v="10"/>
    </i>
    <i r="3">
      <x v="22"/>
    </i>
    <i r="1">
      <x v="21"/>
    </i>
    <i r="2">
      <x v="23"/>
    </i>
    <i r="3">
      <x v="21"/>
    </i>
    <i r="1">
      <x v="22"/>
    </i>
    <i r="2">
      <x v="10"/>
    </i>
    <i r="3">
      <x v="12"/>
    </i>
    <i r="1">
      <x v="30"/>
    </i>
    <i r="2">
      <x v="9"/>
    </i>
    <i r="3">
      <x v="8"/>
    </i>
    <i r="1">
      <x v="34"/>
    </i>
    <i r="2">
      <x v="15"/>
    </i>
    <i r="3">
      <x v="12"/>
    </i>
    <i r="1">
      <x v="35"/>
    </i>
    <i r="2">
      <x v="5"/>
    </i>
    <i r="3">
      <x v="21"/>
    </i>
    <i>
      <x v="36"/>
    </i>
    <i r="1">
      <x v="1"/>
    </i>
    <i r="2">
      <x v="3"/>
    </i>
    <i r="3">
      <x v="8"/>
    </i>
    <i r="1">
      <x v="3"/>
    </i>
    <i r="2">
      <x v="8"/>
    </i>
    <i r="3">
      <x v="24"/>
    </i>
    <i r="1">
      <x v="6"/>
    </i>
    <i r="2">
      <x v="4"/>
    </i>
    <i r="3">
      <x v="14"/>
    </i>
    <i r="1">
      <x v="8"/>
    </i>
    <i r="2">
      <x v="18"/>
    </i>
    <i r="3">
      <x v="22"/>
    </i>
    <i r="1">
      <x v="11"/>
    </i>
    <i r="2">
      <x v="26"/>
    </i>
    <i r="3">
      <x v="11"/>
    </i>
    <i r="1">
      <x v="12"/>
    </i>
    <i r="2">
      <x v="14"/>
    </i>
    <i r="3">
      <x v="6"/>
    </i>
    <i r="1">
      <x v="16"/>
    </i>
    <i r="2">
      <x v="10"/>
    </i>
    <i r="3">
      <x v="22"/>
    </i>
    <i r="1">
      <x v="20"/>
    </i>
    <i r="2">
      <x v="21"/>
    </i>
    <i r="3">
      <x v="19"/>
    </i>
    <i r="1">
      <x v="22"/>
    </i>
    <i r="2">
      <x v="10"/>
    </i>
    <i r="3">
      <x v="12"/>
    </i>
    <i r="1">
      <x v="29"/>
    </i>
    <i r="2">
      <x v="11"/>
    </i>
    <i r="3">
      <x v="22"/>
    </i>
    <i r="1">
      <x v="30"/>
    </i>
    <i r="2">
      <x v="9"/>
    </i>
    <i r="3">
      <x v="8"/>
    </i>
    <i r="1">
      <x v="31"/>
    </i>
    <i r="2">
      <x v="25"/>
    </i>
    <i r="3">
      <x v="17"/>
    </i>
    <i r="1">
      <x v="32"/>
    </i>
    <i r="2">
      <x v="4"/>
    </i>
    <i r="3">
      <x v="18"/>
    </i>
    <i r="1">
      <x v="34"/>
    </i>
    <i r="2">
      <x v="15"/>
    </i>
    <i r="3">
      <x v="12"/>
    </i>
    <i t="grand">
      <x/>
    </i>
  </rowItems>
  <colItems count="1">
    <i/>
  </colItems>
  <dataFields count="1">
    <dataField name="Count of Departure Time" fld="4" subtotal="count" baseField="0" baseItem="0"/>
  </dataFields>
  <formats count="87">
    <format dxfId="91">
      <pivotArea type="all" dataOnly="0" outline="0" fieldPosition="0"/>
    </format>
    <format dxfId="90">
      <pivotArea field="2" type="button" dataOnly="0" labelOnly="1" outline="0" axis="axisRow" fieldPosition="2"/>
    </format>
    <format dxfId="89">
      <pivotArea dataOnly="0" labelOnly="1" fieldPosition="0">
        <references count="1">
          <reference field="2" count="0"/>
        </references>
      </pivotArea>
    </format>
    <format dxfId="88">
      <pivotArea dataOnly="0" labelOnly="1" grandRow="1" outline="0" fieldPosition="0"/>
    </format>
    <format dxfId="87">
      <pivotArea dataOnly="0" labelOnly="1" fieldPosition="0">
        <references count="2">
          <reference field="1" count="1">
            <x v="1"/>
          </reference>
          <reference field="2" count="1" selected="0">
            <x v="3"/>
          </reference>
        </references>
      </pivotArea>
    </format>
    <format dxfId="86">
      <pivotArea dataOnly="0" labelOnly="1" fieldPosition="0">
        <references count="2">
          <reference field="1" count="2">
            <x v="6"/>
            <x v="32"/>
          </reference>
          <reference field="2" count="1" selected="0">
            <x v="4"/>
          </reference>
        </references>
      </pivotArea>
    </format>
    <format dxfId="85">
      <pivotArea dataOnly="0" labelOnly="1" fieldPosition="0">
        <references count="2">
          <reference field="1" count="1">
            <x v="35"/>
          </reference>
          <reference field="2" count="1" selected="0">
            <x v="5"/>
          </reference>
        </references>
      </pivotArea>
    </format>
    <format dxfId="84">
      <pivotArea dataOnly="0" labelOnly="1" fieldPosition="0">
        <references count="2">
          <reference field="1" count="2">
            <x v="5"/>
            <x v="24"/>
          </reference>
          <reference field="2" count="1" selected="0">
            <x v="6"/>
          </reference>
        </references>
      </pivotArea>
    </format>
    <format dxfId="83">
      <pivotArea dataOnly="0" labelOnly="1" fieldPosition="0">
        <references count="2">
          <reference field="1" count="1">
            <x v="18"/>
          </reference>
          <reference field="2" count="1" selected="0">
            <x v="7"/>
          </reference>
        </references>
      </pivotArea>
    </format>
    <format dxfId="82">
      <pivotArea dataOnly="0" labelOnly="1" fieldPosition="0">
        <references count="2">
          <reference field="1" count="2">
            <x v="3"/>
            <x v="23"/>
          </reference>
          <reference field="2" count="1" selected="0">
            <x v="8"/>
          </reference>
        </references>
      </pivotArea>
    </format>
    <format dxfId="81">
      <pivotArea dataOnly="0" labelOnly="1" fieldPosition="0">
        <references count="2">
          <reference field="1" count="1">
            <x v="30"/>
          </reference>
          <reference field="2" count="1" selected="0">
            <x v="9"/>
          </reference>
        </references>
      </pivotArea>
    </format>
    <format dxfId="80">
      <pivotArea dataOnly="0" labelOnly="1" fieldPosition="0">
        <references count="2">
          <reference field="1" count="5">
            <x v="0"/>
            <x v="9"/>
            <x v="16"/>
            <x v="17"/>
            <x v="22"/>
          </reference>
          <reference field="2" count="1" selected="0">
            <x v="10"/>
          </reference>
        </references>
      </pivotArea>
    </format>
    <format dxfId="79">
      <pivotArea dataOnly="0" labelOnly="1" fieldPosition="0">
        <references count="2">
          <reference field="1" count="1">
            <x v="29"/>
          </reference>
          <reference field="2" count="1" selected="0">
            <x v="11"/>
          </reference>
        </references>
      </pivotArea>
    </format>
    <format dxfId="78">
      <pivotArea dataOnly="0" labelOnly="1" fieldPosition="0">
        <references count="2">
          <reference field="1" count="2">
            <x v="25"/>
            <x v="26"/>
          </reference>
          <reference field="2" count="1" selected="0">
            <x v="12"/>
          </reference>
        </references>
      </pivotArea>
    </format>
    <format dxfId="77">
      <pivotArea dataOnly="0" labelOnly="1" fieldPosition="0">
        <references count="2">
          <reference field="1" count="1">
            <x v="19"/>
          </reference>
          <reference field="2" count="1" selected="0">
            <x v="13"/>
          </reference>
        </references>
      </pivotArea>
    </format>
    <format dxfId="76">
      <pivotArea dataOnly="0" labelOnly="1" fieldPosition="0">
        <references count="2">
          <reference field="1" count="2">
            <x v="10"/>
            <x v="12"/>
          </reference>
          <reference field="2" count="1" selected="0">
            <x v="14"/>
          </reference>
        </references>
      </pivotArea>
    </format>
    <format dxfId="75">
      <pivotArea dataOnly="0" labelOnly="1" fieldPosition="0">
        <references count="2">
          <reference field="1" count="2">
            <x v="33"/>
            <x v="34"/>
          </reference>
          <reference field="2" count="1" selected="0">
            <x v="15"/>
          </reference>
        </references>
      </pivotArea>
    </format>
    <format dxfId="74">
      <pivotArea dataOnly="0" labelOnly="1" fieldPosition="0">
        <references count="2">
          <reference field="1" count="3">
            <x v="2"/>
            <x v="13"/>
            <x v="14"/>
          </reference>
          <reference field="2" count="1" selected="0">
            <x v="16"/>
          </reference>
        </references>
      </pivotArea>
    </format>
    <format dxfId="73">
      <pivotArea dataOnly="0" labelOnly="1" fieldPosition="0">
        <references count="2">
          <reference field="1" count="1">
            <x v="28"/>
          </reference>
          <reference field="2" count="1" selected="0">
            <x v="17"/>
          </reference>
        </references>
      </pivotArea>
    </format>
    <format dxfId="72">
      <pivotArea dataOnly="0" labelOnly="1" fieldPosition="0">
        <references count="2">
          <reference field="1" count="2">
            <x v="7"/>
            <x v="8"/>
          </reference>
          <reference field="2" count="1" selected="0">
            <x v="18"/>
          </reference>
        </references>
      </pivotArea>
    </format>
    <format dxfId="71">
      <pivotArea dataOnly="0" labelOnly="1" fieldPosition="0">
        <references count="2">
          <reference field="1" count="1">
            <x v="15"/>
          </reference>
          <reference field="2" count="1" selected="0">
            <x v="19"/>
          </reference>
        </references>
      </pivotArea>
    </format>
    <format dxfId="70">
      <pivotArea dataOnly="0" labelOnly="1" fieldPosition="0">
        <references count="2">
          <reference field="1" count="1">
            <x v="4"/>
          </reference>
          <reference field="2" count="1" selected="0">
            <x v="20"/>
          </reference>
        </references>
      </pivotArea>
    </format>
    <format dxfId="69">
      <pivotArea dataOnly="0" labelOnly="1" fieldPosition="0">
        <references count="2">
          <reference field="1" count="1">
            <x v="20"/>
          </reference>
          <reference field="2" count="1" selected="0">
            <x v="21"/>
          </reference>
        </references>
      </pivotArea>
    </format>
    <format dxfId="68">
      <pivotArea dataOnly="0" labelOnly="1" fieldPosition="0">
        <references count="2">
          <reference field="1" count="2">
            <x v="21"/>
            <x v="27"/>
          </reference>
          <reference field="2" count="1" selected="0">
            <x v="23"/>
          </reference>
        </references>
      </pivotArea>
    </format>
    <format dxfId="67">
      <pivotArea dataOnly="0" labelOnly="1" fieldPosition="0">
        <references count="2">
          <reference field="1" count="1">
            <x v="31"/>
          </reference>
          <reference field="2" count="1" selected="0">
            <x v="25"/>
          </reference>
        </references>
      </pivotArea>
    </format>
    <format dxfId="66">
      <pivotArea dataOnly="0" labelOnly="1" fieldPosition="0">
        <references count="2">
          <reference field="1" count="1">
            <x v="11"/>
          </reference>
          <reference field="2" count="1" selected="0">
            <x v="26"/>
          </reference>
        </references>
      </pivotArea>
    </format>
    <format dxfId="65">
      <pivotArea dataOnly="0" labelOnly="1" fieldPosition="0">
        <references count="2">
          <reference field="1" count="1">
            <x v="23"/>
          </reference>
          <reference field="2" count="1" selected="0">
            <x v="27"/>
          </reference>
        </references>
      </pivotArea>
    </format>
    <format dxfId="64">
      <pivotArea collapsedLevelsAreSubtotals="1" fieldPosition="0">
        <references count="1">
          <reference field="0" count="1">
            <x v="0"/>
          </reference>
        </references>
      </pivotArea>
    </format>
    <format dxfId="63">
      <pivotArea dataOnly="0" labelOnly="1" fieldPosition="0">
        <references count="1">
          <reference field="0" count="1">
            <x v="0"/>
          </reference>
        </references>
      </pivotArea>
    </format>
    <format dxfId="62">
      <pivotArea collapsedLevelsAreSubtotals="1" fieldPosition="0">
        <references count="1">
          <reference field="0" count="1">
            <x v="1"/>
          </reference>
        </references>
      </pivotArea>
    </format>
    <format dxfId="61">
      <pivotArea dataOnly="0" labelOnly="1" fieldPosition="0">
        <references count="1">
          <reference field="0" count="1">
            <x v="1"/>
          </reference>
        </references>
      </pivotArea>
    </format>
    <format dxfId="60">
      <pivotArea collapsedLevelsAreSubtotals="1" fieldPosition="0">
        <references count="1">
          <reference field="0" count="1">
            <x v="3"/>
          </reference>
        </references>
      </pivotArea>
    </format>
    <format dxfId="59">
      <pivotArea dataOnly="0" labelOnly="1" fieldPosition="0">
        <references count="1">
          <reference field="0" count="1">
            <x v="3"/>
          </reference>
        </references>
      </pivotArea>
    </format>
    <format dxfId="58">
      <pivotArea collapsedLevelsAreSubtotals="1" fieldPosition="0">
        <references count="1">
          <reference field="0" count="1">
            <x v="4"/>
          </reference>
        </references>
      </pivotArea>
    </format>
    <format dxfId="57">
      <pivotArea dataOnly="0" labelOnly="1" fieldPosition="0">
        <references count="1">
          <reference field="0" count="1">
            <x v="4"/>
          </reference>
        </references>
      </pivotArea>
    </format>
    <format dxfId="56">
      <pivotArea collapsedLevelsAreSubtotals="1" fieldPosition="0">
        <references count="1">
          <reference field="0" count="1">
            <x v="5"/>
          </reference>
        </references>
      </pivotArea>
    </format>
    <format dxfId="55">
      <pivotArea dataOnly="0" labelOnly="1" fieldPosition="0">
        <references count="1">
          <reference field="0" count="1">
            <x v="5"/>
          </reference>
        </references>
      </pivotArea>
    </format>
    <format dxfId="54">
      <pivotArea collapsedLevelsAreSubtotals="1" fieldPosition="0">
        <references count="1">
          <reference field="0" count="1">
            <x v="6"/>
          </reference>
        </references>
      </pivotArea>
    </format>
    <format dxfId="53">
      <pivotArea dataOnly="0" labelOnly="1" fieldPosition="0">
        <references count="1">
          <reference field="0" count="1">
            <x v="6"/>
          </reference>
        </references>
      </pivotArea>
    </format>
    <format dxfId="52">
      <pivotArea collapsedLevelsAreSubtotals="1" fieldPosition="0">
        <references count="1">
          <reference field="0" count="1">
            <x v="7"/>
          </reference>
        </references>
      </pivotArea>
    </format>
    <format dxfId="51">
      <pivotArea dataOnly="0" labelOnly="1" fieldPosition="0">
        <references count="1">
          <reference field="0" count="1">
            <x v="7"/>
          </reference>
        </references>
      </pivotArea>
    </format>
    <format dxfId="50">
      <pivotArea collapsedLevelsAreSubtotals="1" fieldPosition="0">
        <references count="1">
          <reference field="0" count="1">
            <x v="8"/>
          </reference>
        </references>
      </pivotArea>
    </format>
    <format dxfId="49">
      <pivotArea dataOnly="0" labelOnly="1" fieldPosition="0">
        <references count="1">
          <reference field="0" count="1">
            <x v="8"/>
          </reference>
        </references>
      </pivotArea>
    </format>
    <format dxfId="48">
      <pivotArea collapsedLevelsAreSubtotals="1" fieldPosition="0">
        <references count="1">
          <reference field="0" count="1">
            <x v="9"/>
          </reference>
        </references>
      </pivotArea>
    </format>
    <format dxfId="47">
      <pivotArea dataOnly="0" labelOnly="1" fieldPosition="0">
        <references count="1">
          <reference field="0" count="1">
            <x v="9"/>
          </reference>
        </references>
      </pivotArea>
    </format>
    <format dxfId="46">
      <pivotArea collapsedLevelsAreSubtotals="1" fieldPosition="0">
        <references count="1">
          <reference field="0" count="1">
            <x v="10"/>
          </reference>
        </references>
      </pivotArea>
    </format>
    <format dxfId="45">
      <pivotArea dataOnly="0" labelOnly="1" fieldPosition="0">
        <references count="1">
          <reference field="0" count="1">
            <x v="10"/>
          </reference>
        </references>
      </pivotArea>
    </format>
    <format dxfId="44">
      <pivotArea collapsedLevelsAreSubtotals="1" fieldPosition="0">
        <references count="1">
          <reference field="0" count="1">
            <x v="11"/>
          </reference>
        </references>
      </pivotArea>
    </format>
    <format dxfId="43">
      <pivotArea dataOnly="0" labelOnly="1" fieldPosition="0">
        <references count="1">
          <reference field="0" count="1">
            <x v="11"/>
          </reference>
        </references>
      </pivotArea>
    </format>
    <format dxfId="42">
      <pivotArea collapsedLevelsAreSubtotals="1" fieldPosition="0">
        <references count="1">
          <reference field="0" count="1">
            <x v="12"/>
          </reference>
        </references>
      </pivotArea>
    </format>
    <format dxfId="41">
      <pivotArea dataOnly="0" labelOnly="1" fieldPosition="0">
        <references count="1">
          <reference field="0" count="1">
            <x v="12"/>
          </reference>
        </references>
      </pivotArea>
    </format>
    <format dxfId="40">
      <pivotArea collapsedLevelsAreSubtotals="1" fieldPosition="0">
        <references count="1">
          <reference field="0" count="1">
            <x v="13"/>
          </reference>
        </references>
      </pivotArea>
    </format>
    <format dxfId="39">
      <pivotArea dataOnly="0" labelOnly="1" fieldPosition="0">
        <references count="1">
          <reference field="0" count="1">
            <x v="13"/>
          </reference>
        </references>
      </pivotArea>
    </format>
    <format dxfId="38">
      <pivotArea collapsedLevelsAreSubtotals="1" fieldPosition="0">
        <references count="1">
          <reference field="0" count="1">
            <x v="14"/>
          </reference>
        </references>
      </pivotArea>
    </format>
    <format dxfId="37">
      <pivotArea dataOnly="0" labelOnly="1" fieldPosition="0">
        <references count="1">
          <reference field="0" count="1">
            <x v="14"/>
          </reference>
        </references>
      </pivotArea>
    </format>
    <format dxfId="36">
      <pivotArea collapsedLevelsAreSubtotals="1" fieldPosition="0">
        <references count="1">
          <reference field="0" count="1">
            <x v="15"/>
          </reference>
        </references>
      </pivotArea>
    </format>
    <format dxfId="35">
      <pivotArea dataOnly="0" labelOnly="1" fieldPosition="0">
        <references count="1">
          <reference field="0" count="1">
            <x v="15"/>
          </reference>
        </references>
      </pivotArea>
    </format>
    <format dxfId="34">
      <pivotArea collapsedLevelsAreSubtotals="1" fieldPosition="0">
        <references count="1">
          <reference field="0" count="1">
            <x v="16"/>
          </reference>
        </references>
      </pivotArea>
    </format>
    <format dxfId="33">
      <pivotArea dataOnly="0" labelOnly="1" fieldPosition="0">
        <references count="1">
          <reference field="0" count="1">
            <x v="16"/>
          </reference>
        </references>
      </pivotArea>
    </format>
    <format dxfId="32">
      <pivotArea collapsedLevelsAreSubtotals="1" fieldPosition="0">
        <references count="1">
          <reference field="0" count="1">
            <x v="17"/>
          </reference>
        </references>
      </pivotArea>
    </format>
    <format dxfId="31">
      <pivotArea dataOnly="0" labelOnly="1" fieldPosition="0">
        <references count="1">
          <reference field="0" count="1">
            <x v="17"/>
          </reference>
        </references>
      </pivotArea>
    </format>
    <format dxfId="30">
      <pivotArea collapsedLevelsAreSubtotals="1" fieldPosition="0">
        <references count="1">
          <reference field="0" count="1">
            <x v="18"/>
          </reference>
        </references>
      </pivotArea>
    </format>
    <format dxfId="29">
      <pivotArea dataOnly="0" labelOnly="1" fieldPosition="0">
        <references count="1">
          <reference field="0" count="1">
            <x v="18"/>
          </reference>
        </references>
      </pivotArea>
    </format>
    <format dxfId="28">
      <pivotArea collapsedLevelsAreSubtotals="1" fieldPosition="0">
        <references count="1">
          <reference field="0" count="1">
            <x v="19"/>
          </reference>
        </references>
      </pivotArea>
    </format>
    <format dxfId="27">
      <pivotArea dataOnly="0" labelOnly="1" fieldPosition="0">
        <references count="1">
          <reference field="0" count="1">
            <x v="19"/>
          </reference>
        </references>
      </pivotArea>
    </format>
    <format dxfId="26">
      <pivotArea collapsedLevelsAreSubtotals="1" fieldPosition="0">
        <references count="1">
          <reference field="0" count="1">
            <x v="20"/>
          </reference>
        </references>
      </pivotArea>
    </format>
    <format dxfId="25">
      <pivotArea dataOnly="0" labelOnly="1" fieldPosition="0">
        <references count="1">
          <reference field="0" count="1">
            <x v="20"/>
          </reference>
        </references>
      </pivotArea>
    </format>
    <format dxfId="24">
      <pivotArea collapsedLevelsAreSubtotals="1" fieldPosition="0">
        <references count="1">
          <reference field="0" count="1">
            <x v="21"/>
          </reference>
        </references>
      </pivotArea>
    </format>
    <format dxfId="23">
      <pivotArea dataOnly="0" labelOnly="1" fieldPosition="0">
        <references count="1">
          <reference field="0" count="1">
            <x v="21"/>
          </reference>
        </references>
      </pivotArea>
    </format>
    <format dxfId="22">
      <pivotArea collapsedLevelsAreSubtotals="1" fieldPosition="0">
        <references count="1">
          <reference field="0" count="1">
            <x v="23"/>
          </reference>
        </references>
      </pivotArea>
    </format>
    <format dxfId="21">
      <pivotArea dataOnly="0" labelOnly="1" fieldPosition="0">
        <references count="1">
          <reference field="0" count="1">
            <x v="23"/>
          </reference>
        </references>
      </pivotArea>
    </format>
    <format dxfId="20">
      <pivotArea collapsedLevelsAreSubtotals="1" fieldPosition="0">
        <references count="1">
          <reference field="0" count="1">
            <x v="24"/>
          </reference>
        </references>
      </pivotArea>
    </format>
    <format dxfId="19">
      <pivotArea dataOnly="0" labelOnly="1" fieldPosition="0">
        <references count="1">
          <reference field="0" count="1">
            <x v="24"/>
          </reference>
        </references>
      </pivotArea>
    </format>
    <format dxfId="18">
      <pivotArea collapsedLevelsAreSubtotals="1" fieldPosition="0">
        <references count="1">
          <reference field="0" count="1">
            <x v="27"/>
          </reference>
        </references>
      </pivotArea>
    </format>
    <format dxfId="17">
      <pivotArea dataOnly="0" labelOnly="1" fieldPosition="0">
        <references count="1">
          <reference field="0" count="1">
            <x v="27"/>
          </reference>
        </references>
      </pivotArea>
    </format>
    <format dxfId="16">
      <pivotArea collapsedLevelsAreSubtotals="1" fieldPosition="0">
        <references count="1">
          <reference field="0" count="1">
            <x v="30"/>
          </reference>
        </references>
      </pivotArea>
    </format>
    <format dxfId="15">
      <pivotArea dataOnly="0" labelOnly="1" fieldPosition="0">
        <references count="1">
          <reference field="0" count="1">
            <x v="30"/>
          </reference>
        </references>
      </pivotArea>
    </format>
    <format dxfId="14">
      <pivotArea collapsedLevelsAreSubtotals="1" fieldPosition="0">
        <references count="1">
          <reference field="0" count="1">
            <x v="32"/>
          </reference>
        </references>
      </pivotArea>
    </format>
    <format dxfId="13">
      <pivotArea dataOnly="0" labelOnly="1" fieldPosition="0">
        <references count="1">
          <reference field="0" count="1">
            <x v="32"/>
          </reference>
        </references>
      </pivotArea>
    </format>
    <format dxfId="12">
      <pivotArea collapsedLevelsAreSubtotals="1" fieldPosition="0">
        <references count="1">
          <reference field="0" count="1">
            <x v="33"/>
          </reference>
        </references>
      </pivotArea>
    </format>
    <format dxfId="11">
      <pivotArea dataOnly="0" labelOnly="1" fieldPosition="0">
        <references count="1">
          <reference field="0" count="1">
            <x v="33"/>
          </reference>
        </references>
      </pivotArea>
    </format>
    <format dxfId="10">
      <pivotArea collapsedLevelsAreSubtotals="1" fieldPosition="0">
        <references count="1">
          <reference field="0" count="1">
            <x v="34"/>
          </reference>
        </references>
      </pivotArea>
    </format>
    <format dxfId="9">
      <pivotArea dataOnly="0" labelOnly="1" fieldPosition="0">
        <references count="1">
          <reference field="0" count="1">
            <x v="34"/>
          </reference>
        </references>
      </pivotArea>
    </format>
    <format dxfId="8">
      <pivotArea collapsedLevelsAreSubtotals="1" fieldPosition="0">
        <references count="1">
          <reference field="0" count="1">
            <x v="35"/>
          </reference>
        </references>
      </pivotArea>
    </format>
    <format dxfId="7">
      <pivotArea dataOnly="0" labelOnly="1" fieldPosition="0">
        <references count="1">
          <reference field="0" count="1">
            <x v="35"/>
          </reference>
        </references>
      </pivotArea>
    </format>
    <format dxfId="6">
      <pivotArea collapsedLevelsAreSubtotals="1" fieldPosition="0">
        <references count="1">
          <reference field="0" count="1">
            <x v="36"/>
          </reference>
        </references>
      </pivotArea>
    </format>
    <format dxfId="5">
      <pivotArea dataOnly="0" labelOnly="1" fieldPosition="0">
        <references count="1">
          <reference field="0" count="1">
            <x v="3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1"/>
  <sheetViews>
    <sheetView workbookViewId="0">
      <selection activeCell="A283" sqref="A283"/>
    </sheetView>
  </sheetViews>
  <sheetFormatPr baseColWidth="10" defaultRowHeight="16" x14ac:dyDescent="0.2"/>
  <cols>
    <col min="1" max="1" width="14.33203125" bestFit="1" customWidth="1"/>
    <col min="2" max="2" width="12.5" bestFit="1" customWidth="1"/>
    <col min="3" max="3" width="11.6640625" bestFit="1" customWidth="1"/>
    <col min="4" max="4" width="9.33203125" bestFit="1" customWidth="1"/>
    <col min="5" max="5" width="14" bestFit="1" customWidth="1"/>
    <col min="6" max="6" width="10.5" bestFit="1" customWidth="1"/>
  </cols>
  <sheetData>
    <row r="1" spans="1:6" x14ac:dyDescent="0.2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</row>
    <row r="2" spans="1:6" x14ac:dyDescent="0.2">
      <c r="A2" t="s">
        <v>0</v>
      </c>
      <c r="B2" t="s">
        <v>1</v>
      </c>
      <c r="C2" t="s">
        <v>2</v>
      </c>
      <c r="D2" t="s">
        <v>3</v>
      </c>
      <c r="E2">
        <v>1420564460</v>
      </c>
      <c r="F2">
        <v>1049</v>
      </c>
    </row>
    <row r="3" spans="1:6" x14ac:dyDescent="0.2">
      <c r="A3" t="s">
        <v>0</v>
      </c>
      <c r="B3" t="s">
        <v>4</v>
      </c>
      <c r="C3" t="s">
        <v>5</v>
      </c>
      <c r="D3" t="s">
        <v>3</v>
      </c>
      <c r="E3">
        <v>1420563917</v>
      </c>
      <c r="F3">
        <v>802</v>
      </c>
    </row>
    <row r="4" spans="1:6" x14ac:dyDescent="0.2">
      <c r="A4" t="s">
        <v>6</v>
      </c>
      <c r="B4" t="s">
        <v>7</v>
      </c>
      <c r="C4" t="s">
        <v>8</v>
      </c>
      <c r="D4" t="s">
        <v>9</v>
      </c>
      <c r="E4">
        <v>1420563649</v>
      </c>
      <c r="F4">
        <v>250</v>
      </c>
    </row>
    <row r="5" spans="1:6" x14ac:dyDescent="0.2">
      <c r="A5" t="s">
        <v>10</v>
      </c>
      <c r="B5" t="s">
        <v>7</v>
      </c>
      <c r="C5" t="s">
        <v>8</v>
      </c>
      <c r="D5" t="s">
        <v>9</v>
      </c>
      <c r="E5">
        <v>1420563649</v>
      </c>
      <c r="F5">
        <v>250</v>
      </c>
    </row>
    <row r="6" spans="1:6" x14ac:dyDescent="0.2">
      <c r="A6" t="s">
        <v>11</v>
      </c>
      <c r="B6" t="s">
        <v>12</v>
      </c>
      <c r="C6" t="s">
        <v>2</v>
      </c>
      <c r="D6" t="s">
        <v>13</v>
      </c>
      <c r="E6">
        <v>1420564409</v>
      </c>
      <c r="F6">
        <v>1322</v>
      </c>
    </row>
    <row r="7" spans="1:6" x14ac:dyDescent="0.2">
      <c r="A7" t="s">
        <v>14</v>
      </c>
      <c r="B7" t="s">
        <v>15</v>
      </c>
      <c r="C7" t="s">
        <v>16</v>
      </c>
      <c r="D7" t="s">
        <v>13</v>
      </c>
      <c r="E7">
        <v>1420563856</v>
      </c>
      <c r="F7">
        <v>572</v>
      </c>
    </row>
    <row r="8" spans="1:6" x14ac:dyDescent="0.2">
      <c r="A8" t="s">
        <v>17</v>
      </c>
      <c r="B8" t="s">
        <v>18</v>
      </c>
      <c r="C8" t="s">
        <v>19</v>
      </c>
      <c r="D8" t="s">
        <v>3</v>
      </c>
      <c r="E8">
        <v>1420563408</v>
      </c>
      <c r="F8">
        <v>184</v>
      </c>
    </row>
    <row r="9" spans="1:6" x14ac:dyDescent="0.2">
      <c r="A9" t="s">
        <v>20</v>
      </c>
      <c r="B9" t="s">
        <v>21</v>
      </c>
      <c r="C9" t="s">
        <v>2</v>
      </c>
      <c r="D9" t="s">
        <v>22</v>
      </c>
      <c r="E9">
        <v>1420564525</v>
      </c>
      <c r="F9">
        <v>1398</v>
      </c>
    </row>
    <row r="10" spans="1:6" x14ac:dyDescent="0.2">
      <c r="E10">
        <v>0</v>
      </c>
      <c r="F10">
        <v>0</v>
      </c>
    </row>
    <row r="11" spans="1:6" x14ac:dyDescent="0.2">
      <c r="A11" t="s">
        <v>0</v>
      </c>
      <c r="B11" t="s">
        <v>23</v>
      </c>
      <c r="C11" t="s">
        <v>24</v>
      </c>
      <c r="D11" t="s">
        <v>13</v>
      </c>
      <c r="E11">
        <v>1420564317</v>
      </c>
      <c r="F11">
        <v>1057</v>
      </c>
    </row>
    <row r="12" spans="1:6" x14ac:dyDescent="0.2">
      <c r="A12" t="s">
        <v>25</v>
      </c>
      <c r="B12" t="s">
        <v>4</v>
      </c>
      <c r="C12" t="s">
        <v>5</v>
      </c>
      <c r="D12" t="s">
        <v>3</v>
      </c>
      <c r="E12">
        <v>1420563917</v>
      </c>
      <c r="F12">
        <v>802</v>
      </c>
    </row>
    <row r="13" spans="1:6" x14ac:dyDescent="0.2">
      <c r="A13" t="s">
        <v>26</v>
      </c>
      <c r="B13" t="s">
        <v>27</v>
      </c>
      <c r="C13" t="s">
        <v>28</v>
      </c>
      <c r="D13" t="s">
        <v>29</v>
      </c>
      <c r="E13">
        <v>1420564986</v>
      </c>
      <c r="F13">
        <v>1811</v>
      </c>
    </row>
    <row r="14" spans="1:6" x14ac:dyDescent="0.2">
      <c r="A14" t="s">
        <v>30</v>
      </c>
      <c r="B14" t="s">
        <v>31</v>
      </c>
      <c r="C14" t="s">
        <v>32</v>
      </c>
      <c r="D14" t="s">
        <v>19</v>
      </c>
      <c r="E14">
        <v>1420563539</v>
      </c>
      <c r="F14">
        <v>194</v>
      </c>
    </row>
    <row r="15" spans="1:6" x14ac:dyDescent="0.2">
      <c r="A15" t="s">
        <v>33</v>
      </c>
      <c r="B15" t="s">
        <v>34</v>
      </c>
      <c r="C15" t="s">
        <v>35</v>
      </c>
      <c r="D15" t="s">
        <v>2</v>
      </c>
      <c r="E15">
        <v>1420564394</v>
      </c>
      <c r="F15">
        <v>1001</v>
      </c>
    </row>
    <row r="16" spans="1:6" x14ac:dyDescent="0.2">
      <c r="A16" t="s">
        <v>0</v>
      </c>
      <c r="B16" t="s">
        <v>36</v>
      </c>
      <c r="C16" t="s">
        <v>37</v>
      </c>
      <c r="D16" t="s">
        <v>13</v>
      </c>
      <c r="E16">
        <v>1420564869</v>
      </c>
      <c r="F16">
        <v>1452</v>
      </c>
    </row>
    <row r="17" spans="1:6" x14ac:dyDescent="0.2">
      <c r="A17" t="s">
        <v>38</v>
      </c>
      <c r="B17" t="s">
        <v>4</v>
      </c>
      <c r="C17" t="s">
        <v>5</v>
      </c>
      <c r="D17" t="s">
        <v>3</v>
      </c>
      <c r="E17">
        <v>1420563917</v>
      </c>
      <c r="F17">
        <v>802</v>
      </c>
    </row>
    <row r="18" spans="1:6" x14ac:dyDescent="0.2">
      <c r="A18" t="s">
        <v>39</v>
      </c>
      <c r="B18" t="s">
        <v>21</v>
      </c>
      <c r="C18" t="s">
        <v>2</v>
      </c>
      <c r="D18" t="s">
        <v>22</v>
      </c>
      <c r="E18">
        <v>1420564525</v>
      </c>
      <c r="F18">
        <v>1398</v>
      </c>
    </row>
    <row r="19" spans="1:6" x14ac:dyDescent="0.2">
      <c r="A19" t="s">
        <v>40</v>
      </c>
      <c r="B19" t="s">
        <v>4</v>
      </c>
      <c r="C19" t="s">
        <v>5</v>
      </c>
      <c r="D19" t="s">
        <v>3</v>
      </c>
      <c r="E19">
        <v>1420563917</v>
      </c>
      <c r="F19">
        <v>802</v>
      </c>
    </row>
    <row r="20" spans="1:6" x14ac:dyDescent="0.2">
      <c r="A20" t="s">
        <v>41</v>
      </c>
      <c r="B20" t="s">
        <v>31</v>
      </c>
      <c r="C20" t="s">
        <v>32</v>
      </c>
      <c r="D20" t="s">
        <v>19</v>
      </c>
      <c r="E20">
        <v>1420563539</v>
      </c>
      <c r="F20">
        <v>194</v>
      </c>
    </row>
    <row r="21" spans="1:6" x14ac:dyDescent="0.2">
      <c r="A21" t="s">
        <v>30</v>
      </c>
      <c r="B21" t="s">
        <v>42</v>
      </c>
      <c r="C21" t="s">
        <v>16</v>
      </c>
      <c r="D21" t="s">
        <v>13</v>
      </c>
      <c r="E21">
        <v>1420563856</v>
      </c>
      <c r="F21">
        <v>572</v>
      </c>
    </row>
    <row r="22" spans="1:6" x14ac:dyDescent="0.2">
      <c r="A22" t="s">
        <v>17</v>
      </c>
      <c r="B22" t="s">
        <v>43</v>
      </c>
      <c r="C22" t="s">
        <v>9</v>
      </c>
      <c r="D22" t="s">
        <v>29</v>
      </c>
      <c r="E22">
        <v>1420563927</v>
      </c>
      <c r="F22">
        <v>538</v>
      </c>
    </row>
    <row r="23" spans="1:6" x14ac:dyDescent="0.2">
      <c r="A23" t="s">
        <v>44</v>
      </c>
      <c r="B23" t="s">
        <v>45</v>
      </c>
      <c r="C23" t="s">
        <v>46</v>
      </c>
      <c r="D23" t="s">
        <v>47</v>
      </c>
      <c r="E23">
        <v>1420564498</v>
      </c>
      <c r="F23">
        <v>1133</v>
      </c>
    </row>
    <row r="24" spans="1:6" x14ac:dyDescent="0.2">
      <c r="A24" t="s">
        <v>20</v>
      </c>
      <c r="B24" t="s">
        <v>48</v>
      </c>
      <c r="C24" t="s">
        <v>49</v>
      </c>
      <c r="D24" t="s">
        <v>37</v>
      </c>
      <c r="E24">
        <v>1420564983</v>
      </c>
      <c r="F24">
        <v>1683</v>
      </c>
    </row>
    <row r="25" spans="1:6" x14ac:dyDescent="0.2">
      <c r="A25" t="s">
        <v>0</v>
      </c>
      <c r="B25" t="s">
        <v>23</v>
      </c>
      <c r="C25" t="s">
        <v>24</v>
      </c>
      <c r="D25" t="s">
        <v>13</v>
      </c>
      <c r="E25">
        <v>1420564317</v>
      </c>
      <c r="F25">
        <v>1057</v>
      </c>
    </row>
    <row r="26" spans="1:6" x14ac:dyDescent="0.2">
      <c r="A26" t="s">
        <v>50</v>
      </c>
      <c r="B26" t="s">
        <v>51</v>
      </c>
      <c r="C26" t="s">
        <v>8</v>
      </c>
      <c r="D26" t="s">
        <v>52</v>
      </c>
      <c r="E26">
        <v>1420564716</v>
      </c>
      <c r="F26">
        <v>1510</v>
      </c>
    </row>
    <row r="27" spans="1:6" x14ac:dyDescent="0.2">
      <c r="A27" t="s">
        <v>53</v>
      </c>
      <c r="B27" t="s">
        <v>1</v>
      </c>
      <c r="C27" t="s">
        <v>2</v>
      </c>
      <c r="D27" t="s">
        <v>3</v>
      </c>
      <c r="E27">
        <v>1420564460</v>
      </c>
      <c r="F27">
        <v>1049</v>
      </c>
    </row>
    <row r="28" spans="1:6" x14ac:dyDescent="0.2">
      <c r="A28" t="s">
        <v>44</v>
      </c>
      <c r="B28" t="s">
        <v>54</v>
      </c>
      <c r="C28" t="s">
        <v>55</v>
      </c>
      <c r="D28" t="s">
        <v>35</v>
      </c>
      <c r="E28">
        <v>1420564324</v>
      </c>
      <c r="F28">
        <v>1044</v>
      </c>
    </row>
    <row r="29" spans="1:6" x14ac:dyDescent="0.2">
      <c r="A29" t="s">
        <v>26</v>
      </c>
      <c r="B29" t="s">
        <v>31</v>
      </c>
      <c r="C29" t="s">
        <v>32</v>
      </c>
      <c r="D29" t="s">
        <v>19</v>
      </c>
      <c r="E29">
        <v>1420563539</v>
      </c>
      <c r="F29">
        <v>194</v>
      </c>
    </row>
    <row r="30" spans="1:6" x14ac:dyDescent="0.2">
      <c r="A30" t="s">
        <v>56</v>
      </c>
      <c r="B30" t="s">
        <v>57</v>
      </c>
      <c r="C30" t="s">
        <v>49</v>
      </c>
      <c r="D30" t="s">
        <v>37</v>
      </c>
      <c r="E30">
        <v>1420564967</v>
      </c>
      <c r="F30">
        <v>1683</v>
      </c>
    </row>
    <row r="31" spans="1:6" x14ac:dyDescent="0.2">
      <c r="A31" t="s">
        <v>58</v>
      </c>
      <c r="B31" t="s">
        <v>7</v>
      </c>
      <c r="C31" t="s">
        <v>8</v>
      </c>
      <c r="D31" t="s">
        <v>9</v>
      </c>
      <c r="E31">
        <v>1420563649</v>
      </c>
      <c r="F31">
        <v>250</v>
      </c>
    </row>
    <row r="32" spans="1:6" x14ac:dyDescent="0.2">
      <c r="A32" t="s">
        <v>17</v>
      </c>
      <c r="B32" t="s">
        <v>43</v>
      </c>
      <c r="C32" t="s">
        <v>9</v>
      </c>
      <c r="D32" t="s">
        <v>29</v>
      </c>
      <c r="E32">
        <v>1420563927</v>
      </c>
      <c r="F32">
        <v>538</v>
      </c>
    </row>
    <row r="33" spans="1:6" x14ac:dyDescent="0.2">
      <c r="A33" t="s">
        <v>14</v>
      </c>
      <c r="B33" t="s">
        <v>59</v>
      </c>
      <c r="C33" t="s">
        <v>47</v>
      </c>
      <c r="D33" t="s">
        <v>60</v>
      </c>
      <c r="E33">
        <v>1420565203</v>
      </c>
      <c r="F33">
        <v>1843</v>
      </c>
    </row>
    <row r="34" spans="1:6" x14ac:dyDescent="0.2">
      <c r="A34" t="s">
        <v>40</v>
      </c>
      <c r="B34" t="s">
        <v>45</v>
      </c>
      <c r="C34" t="s">
        <v>46</v>
      </c>
      <c r="D34" t="s">
        <v>47</v>
      </c>
      <c r="E34">
        <v>1420564498</v>
      </c>
      <c r="F34">
        <v>1133</v>
      </c>
    </row>
    <row r="35" spans="1:6" x14ac:dyDescent="0.2">
      <c r="A35" t="s">
        <v>6</v>
      </c>
      <c r="B35" t="s">
        <v>51</v>
      </c>
      <c r="C35" t="s">
        <v>8</v>
      </c>
      <c r="D35" t="s">
        <v>52</v>
      </c>
      <c r="E35">
        <v>1420564716</v>
      </c>
      <c r="F35">
        <v>1510</v>
      </c>
    </row>
    <row r="36" spans="1:6" x14ac:dyDescent="0.2">
      <c r="A36" t="s">
        <v>11</v>
      </c>
      <c r="B36" t="s">
        <v>61</v>
      </c>
      <c r="C36" t="s">
        <v>62</v>
      </c>
      <c r="D36" t="s">
        <v>2</v>
      </c>
      <c r="E36">
        <v>1420563542</v>
      </c>
      <c r="F36">
        <v>278</v>
      </c>
    </row>
    <row r="37" spans="1:6" x14ac:dyDescent="0.2">
      <c r="A37" t="s">
        <v>56</v>
      </c>
      <c r="B37" t="s">
        <v>63</v>
      </c>
      <c r="C37" t="s">
        <v>28</v>
      </c>
      <c r="D37" t="s">
        <v>52</v>
      </c>
      <c r="E37">
        <v>1420563958</v>
      </c>
      <c r="F37">
        <v>849</v>
      </c>
    </row>
    <row r="38" spans="1:6" x14ac:dyDescent="0.2">
      <c r="A38" t="s">
        <v>6</v>
      </c>
      <c r="B38" t="s">
        <v>59</v>
      </c>
      <c r="C38" t="s">
        <v>47</v>
      </c>
      <c r="D38" t="s">
        <v>60</v>
      </c>
      <c r="E38">
        <v>1420565203</v>
      </c>
      <c r="F38">
        <v>1843</v>
      </c>
    </row>
    <row r="39" spans="1:6" x14ac:dyDescent="0.2">
      <c r="A39" t="s">
        <v>64</v>
      </c>
      <c r="B39" t="s">
        <v>65</v>
      </c>
      <c r="C39" t="s">
        <v>66</v>
      </c>
      <c r="D39" t="s">
        <v>67</v>
      </c>
      <c r="E39">
        <v>1420565140</v>
      </c>
      <c r="F39">
        <v>1751</v>
      </c>
    </row>
    <row r="40" spans="1:6" x14ac:dyDescent="0.2">
      <c r="A40" t="s">
        <v>50</v>
      </c>
      <c r="B40" t="s">
        <v>1</v>
      </c>
      <c r="C40" t="s">
        <v>2</v>
      </c>
      <c r="D40" t="s">
        <v>3</v>
      </c>
      <c r="E40">
        <v>1420564460</v>
      </c>
      <c r="F40">
        <v>1049</v>
      </c>
    </row>
    <row r="41" spans="1:6" x14ac:dyDescent="0.2">
      <c r="A41" t="s">
        <v>0</v>
      </c>
      <c r="B41" t="s">
        <v>45</v>
      </c>
      <c r="C41" t="s">
        <v>46</v>
      </c>
      <c r="D41" t="s">
        <v>47</v>
      </c>
      <c r="E41">
        <v>1420564498</v>
      </c>
      <c r="F41">
        <v>1133</v>
      </c>
    </row>
    <row r="42" spans="1:6" x14ac:dyDescent="0.2">
      <c r="A42" t="s">
        <v>68</v>
      </c>
      <c r="B42" t="s">
        <v>69</v>
      </c>
      <c r="C42" t="s">
        <v>24</v>
      </c>
      <c r="D42" t="s">
        <v>13</v>
      </c>
      <c r="E42">
        <v>1420564317</v>
      </c>
      <c r="F42">
        <v>1057</v>
      </c>
    </row>
    <row r="43" spans="1:6" x14ac:dyDescent="0.2">
      <c r="A43" t="s">
        <v>70</v>
      </c>
      <c r="B43" t="s">
        <v>51</v>
      </c>
      <c r="C43" t="s">
        <v>8</v>
      </c>
      <c r="D43" t="s">
        <v>52</v>
      </c>
      <c r="E43">
        <v>1420564716</v>
      </c>
      <c r="F43">
        <v>1510</v>
      </c>
    </row>
    <row r="44" spans="1:6" x14ac:dyDescent="0.2">
      <c r="A44" t="s">
        <v>25</v>
      </c>
      <c r="B44" t="s">
        <v>71</v>
      </c>
      <c r="C44" t="s">
        <v>16</v>
      </c>
      <c r="D44" t="s">
        <v>47</v>
      </c>
      <c r="E44">
        <v>1420565167</v>
      </c>
      <c r="F44">
        <v>1848</v>
      </c>
    </row>
    <row r="45" spans="1:6" x14ac:dyDescent="0.2">
      <c r="A45" t="s">
        <v>20</v>
      </c>
      <c r="B45" t="s">
        <v>61</v>
      </c>
      <c r="C45" t="s">
        <v>62</v>
      </c>
      <c r="D45" t="s">
        <v>2</v>
      </c>
      <c r="E45">
        <v>1420563542</v>
      </c>
      <c r="F45">
        <v>278</v>
      </c>
    </row>
    <row r="46" spans="1:6" x14ac:dyDescent="0.2">
      <c r="A46" t="s">
        <v>72</v>
      </c>
      <c r="B46" t="s">
        <v>7</v>
      </c>
      <c r="C46" t="s">
        <v>8</v>
      </c>
      <c r="D46" t="s">
        <v>9</v>
      </c>
      <c r="E46">
        <v>1420563649</v>
      </c>
      <c r="F46">
        <v>250</v>
      </c>
    </row>
    <row r="47" spans="1:6" x14ac:dyDescent="0.2">
      <c r="A47" t="s">
        <v>38</v>
      </c>
      <c r="B47" t="s">
        <v>73</v>
      </c>
      <c r="C47" t="s">
        <v>22</v>
      </c>
      <c r="D47" t="s">
        <v>74</v>
      </c>
      <c r="E47">
        <v>1420564561</v>
      </c>
      <c r="F47">
        <v>1189</v>
      </c>
    </row>
    <row r="48" spans="1:6" x14ac:dyDescent="0.2">
      <c r="A48" t="s">
        <v>75</v>
      </c>
      <c r="B48" t="s">
        <v>76</v>
      </c>
      <c r="C48" t="s">
        <v>2</v>
      </c>
      <c r="D48" t="s">
        <v>3</v>
      </c>
      <c r="E48">
        <v>1420564460</v>
      </c>
      <c r="F48">
        <v>1049</v>
      </c>
    </row>
    <row r="49" spans="1:6" x14ac:dyDescent="0.2">
      <c r="A49" t="s">
        <v>75</v>
      </c>
      <c r="B49" t="s">
        <v>27</v>
      </c>
      <c r="C49" t="s">
        <v>28</v>
      </c>
      <c r="D49" t="s">
        <v>29</v>
      </c>
      <c r="E49">
        <v>1420564986</v>
      </c>
      <c r="F49">
        <v>1811</v>
      </c>
    </row>
    <row r="50" spans="1:6" x14ac:dyDescent="0.2">
      <c r="A50" t="s">
        <v>25</v>
      </c>
      <c r="B50" t="s">
        <v>23</v>
      </c>
      <c r="C50" t="s">
        <v>24</v>
      </c>
      <c r="D50" t="s">
        <v>13</v>
      </c>
      <c r="E50">
        <v>1420564317</v>
      </c>
      <c r="F50">
        <v>1057</v>
      </c>
    </row>
    <row r="51" spans="1:6" x14ac:dyDescent="0.2">
      <c r="A51" t="s">
        <v>77</v>
      </c>
      <c r="B51" t="s">
        <v>73</v>
      </c>
      <c r="C51" t="s">
        <v>22</v>
      </c>
      <c r="D51" t="s">
        <v>74</v>
      </c>
      <c r="E51">
        <v>1420564561</v>
      </c>
      <c r="F51">
        <v>1189</v>
      </c>
    </row>
    <row r="52" spans="1:6" x14ac:dyDescent="0.2">
      <c r="A52" t="s">
        <v>44</v>
      </c>
      <c r="B52" t="s">
        <v>78</v>
      </c>
      <c r="C52" t="s">
        <v>74</v>
      </c>
      <c r="D52" t="s">
        <v>47</v>
      </c>
      <c r="E52">
        <v>1420564698</v>
      </c>
      <c r="F52">
        <v>1276</v>
      </c>
    </row>
    <row r="53" spans="1:6" x14ac:dyDescent="0.2">
      <c r="A53" t="s">
        <v>25</v>
      </c>
      <c r="B53" t="s">
        <v>42</v>
      </c>
      <c r="C53" t="s">
        <v>16</v>
      </c>
      <c r="D53" t="s">
        <v>13</v>
      </c>
      <c r="E53">
        <v>1420563856</v>
      </c>
      <c r="F53">
        <v>572</v>
      </c>
    </row>
    <row r="54" spans="1:6" x14ac:dyDescent="0.2">
      <c r="E54">
        <v>0</v>
      </c>
      <c r="F54">
        <v>0</v>
      </c>
    </row>
    <row r="55" spans="1:6" x14ac:dyDescent="0.2">
      <c r="A55" t="s">
        <v>79</v>
      </c>
      <c r="B55" t="s">
        <v>80</v>
      </c>
      <c r="C55" t="s">
        <v>55</v>
      </c>
      <c r="D55" t="s">
        <v>81</v>
      </c>
      <c r="E55">
        <v>1420565203</v>
      </c>
      <c r="F55">
        <v>1928</v>
      </c>
    </row>
    <row r="56" spans="1:6" x14ac:dyDescent="0.2">
      <c r="A56" t="s">
        <v>75</v>
      </c>
      <c r="B56" t="s">
        <v>63</v>
      </c>
      <c r="C56" t="s">
        <v>82</v>
      </c>
      <c r="D56" t="s">
        <v>52</v>
      </c>
      <c r="E56">
        <v>1420563958</v>
      </c>
      <c r="F56">
        <v>849</v>
      </c>
    </row>
    <row r="57" spans="1:6" x14ac:dyDescent="0.2">
      <c r="A57" t="s">
        <v>83</v>
      </c>
      <c r="B57" t="s">
        <v>42</v>
      </c>
      <c r="C57" t="s">
        <v>16</v>
      </c>
      <c r="D57" t="s">
        <v>13</v>
      </c>
      <c r="E57">
        <v>1420563856</v>
      </c>
      <c r="F57">
        <v>572</v>
      </c>
    </row>
    <row r="58" spans="1:6" x14ac:dyDescent="0.2">
      <c r="A58" t="s">
        <v>64</v>
      </c>
      <c r="B58" t="s">
        <v>12</v>
      </c>
      <c r="C58" t="s">
        <v>2</v>
      </c>
      <c r="D58" t="s">
        <v>13</v>
      </c>
      <c r="E58">
        <v>1420564409</v>
      </c>
      <c r="F58">
        <v>1322</v>
      </c>
    </row>
    <row r="59" spans="1:6" x14ac:dyDescent="0.2">
      <c r="A59" t="s">
        <v>56</v>
      </c>
      <c r="B59" t="s">
        <v>48</v>
      </c>
      <c r="C59" t="s">
        <v>49</v>
      </c>
      <c r="D59" t="s">
        <v>37</v>
      </c>
      <c r="E59">
        <v>1420564983</v>
      </c>
      <c r="F59">
        <v>1683</v>
      </c>
    </row>
    <row r="60" spans="1:6" x14ac:dyDescent="0.2">
      <c r="A60" t="s">
        <v>30</v>
      </c>
      <c r="B60" t="s">
        <v>84</v>
      </c>
      <c r="C60" t="s">
        <v>5</v>
      </c>
      <c r="D60" t="s">
        <v>3</v>
      </c>
      <c r="E60">
        <v>1420563917</v>
      </c>
      <c r="F60">
        <v>802</v>
      </c>
    </row>
    <row r="61" spans="1:6" x14ac:dyDescent="0.2">
      <c r="A61" t="s">
        <v>6</v>
      </c>
      <c r="B61" t="s">
        <v>73</v>
      </c>
      <c r="C61" t="s">
        <v>22</v>
      </c>
      <c r="D61" t="s">
        <v>74</v>
      </c>
      <c r="E61">
        <v>1420564561</v>
      </c>
      <c r="F61">
        <v>1189</v>
      </c>
    </row>
    <row r="62" spans="1:6" x14ac:dyDescent="0.2">
      <c r="A62" t="s">
        <v>79</v>
      </c>
      <c r="B62" t="s">
        <v>12</v>
      </c>
      <c r="C62" t="s">
        <v>2</v>
      </c>
      <c r="D62" t="s">
        <v>13</v>
      </c>
      <c r="E62">
        <v>1420564409</v>
      </c>
      <c r="F62">
        <v>1322</v>
      </c>
    </row>
    <row r="63" spans="1:6" x14ac:dyDescent="0.2">
      <c r="A63" t="s">
        <v>85</v>
      </c>
      <c r="B63" t="s">
        <v>18</v>
      </c>
      <c r="C63" t="s">
        <v>19</v>
      </c>
      <c r="D63" t="s">
        <v>3</v>
      </c>
      <c r="E63">
        <v>1420563408</v>
      </c>
      <c r="F63">
        <v>184</v>
      </c>
    </row>
    <row r="64" spans="1:6" x14ac:dyDescent="0.2">
      <c r="A64" t="s">
        <v>25</v>
      </c>
      <c r="B64" t="s">
        <v>45</v>
      </c>
      <c r="C64" t="s">
        <v>46</v>
      </c>
      <c r="D64" t="s">
        <v>47</v>
      </c>
      <c r="E64">
        <v>1420564498</v>
      </c>
      <c r="F64">
        <v>1133</v>
      </c>
    </row>
    <row r="65" spans="1:6" x14ac:dyDescent="0.2">
      <c r="A65" t="s">
        <v>11</v>
      </c>
      <c r="B65" t="s">
        <v>23</v>
      </c>
      <c r="C65" t="s">
        <v>24</v>
      </c>
      <c r="D65" t="s">
        <v>13</v>
      </c>
      <c r="E65">
        <v>1420564317</v>
      </c>
      <c r="F65">
        <v>1057</v>
      </c>
    </row>
    <row r="66" spans="1:6" x14ac:dyDescent="0.2">
      <c r="A66" t="s">
        <v>39</v>
      </c>
      <c r="B66" t="s">
        <v>7</v>
      </c>
      <c r="C66" t="s">
        <v>8</v>
      </c>
      <c r="D66" t="s">
        <v>9</v>
      </c>
      <c r="E66">
        <v>1420563649</v>
      </c>
      <c r="F66">
        <v>250</v>
      </c>
    </row>
    <row r="67" spans="1:6" x14ac:dyDescent="0.2">
      <c r="A67" t="s">
        <v>0</v>
      </c>
      <c r="B67" t="s">
        <v>86</v>
      </c>
      <c r="C67" t="s">
        <v>81</v>
      </c>
      <c r="D67" t="s">
        <v>9</v>
      </c>
      <c r="E67">
        <v>1420565330</v>
      </c>
      <c r="F67">
        <v>2027</v>
      </c>
    </row>
    <row r="68" spans="1:6" x14ac:dyDescent="0.2">
      <c r="A68" t="s">
        <v>39</v>
      </c>
      <c r="B68" t="s">
        <v>87</v>
      </c>
      <c r="C68" t="s">
        <v>13</v>
      </c>
      <c r="D68" t="s">
        <v>88</v>
      </c>
      <c r="E68">
        <v>1420564414</v>
      </c>
      <c r="F68">
        <v>1302</v>
      </c>
    </row>
    <row r="69" spans="1:6" x14ac:dyDescent="0.2">
      <c r="A69" t="s">
        <v>25</v>
      </c>
      <c r="B69" t="s">
        <v>1</v>
      </c>
      <c r="C69" t="s">
        <v>2</v>
      </c>
      <c r="D69" t="s">
        <v>3</v>
      </c>
      <c r="E69">
        <v>1420564460</v>
      </c>
      <c r="F69">
        <v>1049</v>
      </c>
    </row>
    <row r="70" spans="1:6" x14ac:dyDescent="0.2">
      <c r="A70" t="s">
        <v>11</v>
      </c>
      <c r="B70" t="s">
        <v>86</v>
      </c>
      <c r="C70" t="s">
        <v>81</v>
      </c>
      <c r="D70" t="s">
        <v>9</v>
      </c>
      <c r="E70">
        <v>1420565330</v>
      </c>
      <c r="F70">
        <v>2027</v>
      </c>
    </row>
    <row r="71" spans="1:6" x14ac:dyDescent="0.2">
      <c r="A71" t="s">
        <v>83</v>
      </c>
      <c r="B71" t="s">
        <v>89</v>
      </c>
      <c r="C71" t="s">
        <v>90</v>
      </c>
      <c r="D71" t="s">
        <v>49</v>
      </c>
      <c r="E71">
        <v>1420563569</v>
      </c>
      <c r="F71">
        <v>374</v>
      </c>
    </row>
    <row r="72" spans="1:6" x14ac:dyDescent="0.2">
      <c r="A72" t="s">
        <v>38</v>
      </c>
      <c r="B72" t="s">
        <v>63</v>
      </c>
      <c r="C72" t="s">
        <v>28</v>
      </c>
      <c r="D72" t="s">
        <v>52</v>
      </c>
      <c r="E72">
        <v>1420563958</v>
      </c>
      <c r="F72">
        <v>849</v>
      </c>
    </row>
    <row r="73" spans="1:6" x14ac:dyDescent="0.2">
      <c r="A73" t="s">
        <v>39</v>
      </c>
      <c r="B73" t="s">
        <v>45</v>
      </c>
      <c r="C73" t="s">
        <v>46</v>
      </c>
      <c r="D73" t="s">
        <v>47</v>
      </c>
      <c r="E73">
        <v>1420564498</v>
      </c>
      <c r="F73">
        <v>1133</v>
      </c>
    </row>
    <row r="74" spans="1:6" x14ac:dyDescent="0.2">
      <c r="A74" t="s">
        <v>64</v>
      </c>
      <c r="B74" t="s">
        <v>86</v>
      </c>
      <c r="C74" t="s">
        <v>81</v>
      </c>
      <c r="D74" t="s">
        <v>9</v>
      </c>
      <c r="E74">
        <v>1420565330</v>
      </c>
      <c r="F74">
        <v>2027</v>
      </c>
    </row>
    <row r="75" spans="1:6" x14ac:dyDescent="0.2">
      <c r="A75" t="s">
        <v>30</v>
      </c>
      <c r="B75" t="s">
        <v>45</v>
      </c>
      <c r="C75" t="s">
        <v>46</v>
      </c>
      <c r="D75" t="s">
        <v>47</v>
      </c>
      <c r="E75">
        <v>1420564498</v>
      </c>
      <c r="F75">
        <v>1133</v>
      </c>
    </row>
    <row r="76" spans="1:6" x14ac:dyDescent="0.2">
      <c r="A76" t="s">
        <v>58</v>
      </c>
      <c r="B76" t="s">
        <v>48</v>
      </c>
      <c r="C76" t="s">
        <v>49</v>
      </c>
      <c r="D76" t="s">
        <v>37</v>
      </c>
      <c r="E76">
        <v>1420564983</v>
      </c>
      <c r="F76">
        <v>1683</v>
      </c>
    </row>
    <row r="77" spans="1:6" x14ac:dyDescent="0.2">
      <c r="A77" t="s">
        <v>41</v>
      </c>
      <c r="B77" t="s">
        <v>73</v>
      </c>
      <c r="C77" t="s">
        <v>22</v>
      </c>
      <c r="D77" t="s">
        <v>74</v>
      </c>
      <c r="E77">
        <v>1420564561</v>
      </c>
      <c r="F77">
        <v>1189</v>
      </c>
    </row>
    <row r="78" spans="1:6" x14ac:dyDescent="0.2">
      <c r="A78" t="s">
        <v>26</v>
      </c>
      <c r="B78" t="s">
        <v>61</v>
      </c>
      <c r="C78" t="s">
        <v>62</v>
      </c>
      <c r="D78" t="s">
        <v>2</v>
      </c>
      <c r="E78">
        <v>1420563542</v>
      </c>
      <c r="F78">
        <v>278</v>
      </c>
    </row>
    <row r="79" spans="1:6" x14ac:dyDescent="0.2">
      <c r="A79" t="s">
        <v>14</v>
      </c>
      <c r="B79" t="s">
        <v>7</v>
      </c>
      <c r="C79" t="s">
        <v>8</v>
      </c>
      <c r="D79" t="s">
        <v>9</v>
      </c>
      <c r="E79">
        <v>1420563649</v>
      </c>
      <c r="F79">
        <v>250</v>
      </c>
    </row>
    <row r="80" spans="1:6" x14ac:dyDescent="0.2">
      <c r="A80" t="s">
        <v>83</v>
      </c>
      <c r="B80" t="s">
        <v>43</v>
      </c>
      <c r="C80" t="s">
        <v>9</v>
      </c>
      <c r="D80" t="s">
        <v>29</v>
      </c>
      <c r="E80">
        <v>1420563927</v>
      </c>
      <c r="F80">
        <v>538</v>
      </c>
    </row>
    <row r="81" spans="1:6" x14ac:dyDescent="0.2">
      <c r="A81" t="s">
        <v>56</v>
      </c>
      <c r="B81" t="s">
        <v>61</v>
      </c>
      <c r="C81" t="s">
        <v>62</v>
      </c>
      <c r="D81" t="s">
        <v>2</v>
      </c>
      <c r="E81">
        <v>1420563542</v>
      </c>
      <c r="F81">
        <v>278</v>
      </c>
    </row>
    <row r="82" spans="1:6" x14ac:dyDescent="0.2">
      <c r="A82" t="s">
        <v>56</v>
      </c>
      <c r="B82" t="s">
        <v>71</v>
      </c>
      <c r="C82" t="s">
        <v>16</v>
      </c>
      <c r="D82" t="s">
        <v>47</v>
      </c>
      <c r="E82">
        <v>1420565167</v>
      </c>
      <c r="F82">
        <v>1848</v>
      </c>
    </row>
    <row r="83" spans="1:6" x14ac:dyDescent="0.2">
      <c r="A83" t="s">
        <v>41</v>
      </c>
      <c r="B83" t="s">
        <v>12</v>
      </c>
      <c r="C83" t="s">
        <v>2</v>
      </c>
      <c r="D83" t="s">
        <v>13</v>
      </c>
      <c r="E83">
        <v>1420564409</v>
      </c>
      <c r="F83">
        <v>1322</v>
      </c>
    </row>
    <row r="84" spans="1:6" x14ac:dyDescent="0.2">
      <c r="A84" t="s">
        <v>6</v>
      </c>
      <c r="B84" t="s">
        <v>7</v>
      </c>
      <c r="C84" t="s">
        <v>8</v>
      </c>
      <c r="D84" t="s">
        <v>9</v>
      </c>
      <c r="E84">
        <v>1420563649</v>
      </c>
      <c r="F84">
        <v>250</v>
      </c>
    </row>
    <row r="85" spans="1:6" x14ac:dyDescent="0.2">
      <c r="A85" t="s">
        <v>75</v>
      </c>
      <c r="B85" t="s">
        <v>48</v>
      </c>
      <c r="C85" t="s">
        <v>49</v>
      </c>
      <c r="D85" t="s">
        <v>37</v>
      </c>
      <c r="E85">
        <v>1420564983</v>
      </c>
      <c r="F85">
        <v>1683</v>
      </c>
    </row>
    <row r="86" spans="1:6" x14ac:dyDescent="0.2">
      <c r="A86" t="s">
        <v>56</v>
      </c>
      <c r="B86" t="s">
        <v>42</v>
      </c>
      <c r="C86" t="s">
        <v>16</v>
      </c>
      <c r="D86" t="s">
        <v>13</v>
      </c>
      <c r="E86">
        <v>1420563856</v>
      </c>
      <c r="F86">
        <v>572</v>
      </c>
    </row>
    <row r="87" spans="1:6" x14ac:dyDescent="0.2">
      <c r="A87" t="s">
        <v>0</v>
      </c>
      <c r="B87" t="s">
        <v>27</v>
      </c>
      <c r="C87" t="s">
        <v>28</v>
      </c>
      <c r="D87" t="s">
        <v>29</v>
      </c>
      <c r="E87">
        <v>1420564986</v>
      </c>
      <c r="F87">
        <v>1811</v>
      </c>
    </row>
    <row r="88" spans="1:6" x14ac:dyDescent="0.2">
      <c r="A88" t="s">
        <v>91</v>
      </c>
      <c r="B88" t="s">
        <v>4</v>
      </c>
      <c r="C88" t="s">
        <v>5</v>
      </c>
      <c r="D88" t="s">
        <v>3</v>
      </c>
      <c r="E88">
        <v>1420563917</v>
      </c>
      <c r="F88">
        <v>802</v>
      </c>
    </row>
    <row r="89" spans="1:6" x14ac:dyDescent="0.2">
      <c r="A89" t="s">
        <v>39</v>
      </c>
      <c r="B89" t="s">
        <v>61</v>
      </c>
      <c r="C89" t="s">
        <v>62</v>
      </c>
      <c r="D89" t="s">
        <v>2</v>
      </c>
      <c r="E89">
        <v>1420563542</v>
      </c>
      <c r="F89">
        <v>278</v>
      </c>
    </row>
    <row r="90" spans="1:6" x14ac:dyDescent="0.2">
      <c r="A90" t="s">
        <v>0</v>
      </c>
      <c r="B90" t="s">
        <v>48</v>
      </c>
      <c r="C90" t="s">
        <v>49</v>
      </c>
      <c r="D90" t="s">
        <v>37</v>
      </c>
      <c r="E90">
        <v>1420564983</v>
      </c>
      <c r="F90">
        <v>1683</v>
      </c>
    </row>
    <row r="91" spans="1:6" x14ac:dyDescent="0.2">
      <c r="A91" t="s">
        <v>0</v>
      </c>
      <c r="B91" t="s">
        <v>80</v>
      </c>
      <c r="C91" t="s">
        <v>55</v>
      </c>
      <c r="D91" t="s">
        <v>81</v>
      </c>
      <c r="E91">
        <v>1420565203</v>
      </c>
      <c r="F91">
        <v>1928</v>
      </c>
    </row>
    <row r="92" spans="1:6" x14ac:dyDescent="0.2">
      <c r="A92" t="s">
        <v>70</v>
      </c>
      <c r="B92" t="s">
        <v>80</v>
      </c>
      <c r="C92" t="s">
        <v>55</v>
      </c>
      <c r="D92" t="s">
        <v>81</v>
      </c>
      <c r="E92">
        <v>1420565203</v>
      </c>
      <c r="F92">
        <v>1928</v>
      </c>
    </row>
    <row r="93" spans="1:6" x14ac:dyDescent="0.2">
      <c r="A93" t="s">
        <v>70</v>
      </c>
      <c r="B93" t="s">
        <v>71</v>
      </c>
      <c r="C93" t="s">
        <v>16</v>
      </c>
      <c r="D93" t="s">
        <v>47</v>
      </c>
      <c r="E93">
        <v>1420565167</v>
      </c>
      <c r="F93">
        <v>1848</v>
      </c>
    </row>
    <row r="94" spans="1:6" x14ac:dyDescent="0.2">
      <c r="A94" t="s">
        <v>91</v>
      </c>
      <c r="B94" t="s">
        <v>42</v>
      </c>
      <c r="C94" t="s">
        <v>16</v>
      </c>
      <c r="D94" t="s">
        <v>13</v>
      </c>
      <c r="E94">
        <v>1420563856</v>
      </c>
      <c r="F94">
        <v>572</v>
      </c>
    </row>
    <row r="95" spans="1:6" x14ac:dyDescent="0.2">
      <c r="A95" t="s">
        <v>20</v>
      </c>
      <c r="B95" t="s">
        <v>27</v>
      </c>
      <c r="C95" t="s">
        <v>28</v>
      </c>
      <c r="D95" t="s">
        <v>29</v>
      </c>
      <c r="E95">
        <v>1420564986</v>
      </c>
      <c r="F95">
        <v>1811</v>
      </c>
    </row>
    <row r="96" spans="1:6" x14ac:dyDescent="0.2">
      <c r="A96" t="s">
        <v>92</v>
      </c>
      <c r="B96" t="s">
        <v>48</v>
      </c>
      <c r="C96" t="s">
        <v>49</v>
      </c>
      <c r="D96" t="s">
        <v>37</v>
      </c>
      <c r="E96">
        <v>1420564983</v>
      </c>
      <c r="F96">
        <v>1683</v>
      </c>
    </row>
    <row r="97" spans="1:6" x14ac:dyDescent="0.2">
      <c r="A97" t="s">
        <v>14</v>
      </c>
      <c r="B97" t="s">
        <v>31</v>
      </c>
      <c r="C97" t="s">
        <v>32</v>
      </c>
      <c r="D97" t="s">
        <v>19</v>
      </c>
      <c r="E97">
        <v>1420563539</v>
      </c>
      <c r="F97">
        <v>194</v>
      </c>
    </row>
    <row r="98" spans="1:6" x14ac:dyDescent="0.2">
      <c r="A98" t="s">
        <v>85</v>
      </c>
      <c r="B98" t="s">
        <v>93</v>
      </c>
      <c r="C98" t="s">
        <v>66</v>
      </c>
      <c r="D98" t="s">
        <v>24</v>
      </c>
      <c r="E98">
        <v>1420564038</v>
      </c>
      <c r="F98">
        <v>877</v>
      </c>
    </row>
    <row r="99" spans="1:6" x14ac:dyDescent="0.2">
      <c r="A99" t="s">
        <v>0</v>
      </c>
      <c r="B99" t="s">
        <v>78</v>
      </c>
      <c r="C99" t="s">
        <v>74</v>
      </c>
      <c r="D99" t="s">
        <v>47</v>
      </c>
      <c r="E99">
        <v>1420564698</v>
      </c>
      <c r="F99">
        <v>1276</v>
      </c>
    </row>
    <row r="100" spans="1:6" x14ac:dyDescent="0.2">
      <c r="A100" t="s">
        <v>70</v>
      </c>
      <c r="B100" t="s">
        <v>45</v>
      </c>
      <c r="C100" t="s">
        <v>46</v>
      </c>
      <c r="D100" t="s">
        <v>47</v>
      </c>
      <c r="E100">
        <v>1420564498</v>
      </c>
      <c r="F100">
        <v>1133</v>
      </c>
    </row>
    <row r="101" spans="1:6" x14ac:dyDescent="0.2">
      <c r="A101" t="s">
        <v>77</v>
      </c>
      <c r="B101" t="s">
        <v>48</v>
      </c>
      <c r="C101" t="s">
        <v>49</v>
      </c>
      <c r="D101" t="s">
        <v>37</v>
      </c>
      <c r="E101">
        <v>1420564983</v>
      </c>
      <c r="F101">
        <v>1683</v>
      </c>
    </row>
    <row r="102" spans="1:6" x14ac:dyDescent="0.2">
      <c r="A102" t="s">
        <v>44</v>
      </c>
      <c r="B102" t="s">
        <v>45</v>
      </c>
      <c r="C102" t="s">
        <v>46</v>
      </c>
      <c r="D102" t="s">
        <v>47</v>
      </c>
      <c r="E102">
        <v>1420564498</v>
      </c>
      <c r="F102">
        <v>1133</v>
      </c>
    </row>
    <row r="103" spans="1:6" x14ac:dyDescent="0.2">
      <c r="A103" t="s">
        <v>83</v>
      </c>
      <c r="B103" t="s">
        <v>65</v>
      </c>
      <c r="C103" t="s">
        <v>66</v>
      </c>
      <c r="D103" t="s">
        <v>67</v>
      </c>
      <c r="E103">
        <v>1420565140</v>
      </c>
      <c r="F103">
        <v>1751</v>
      </c>
    </row>
    <row r="104" spans="1:6" x14ac:dyDescent="0.2">
      <c r="A104" t="s">
        <v>17</v>
      </c>
      <c r="B104" t="s">
        <v>51</v>
      </c>
      <c r="C104" t="s">
        <v>8</v>
      </c>
      <c r="D104" t="s">
        <v>52</v>
      </c>
      <c r="E104">
        <v>1420564716</v>
      </c>
      <c r="F104">
        <v>1510</v>
      </c>
    </row>
    <row r="105" spans="1:6" x14ac:dyDescent="0.2">
      <c r="A105" t="s">
        <v>0</v>
      </c>
      <c r="B105" t="s">
        <v>23</v>
      </c>
      <c r="C105" t="s">
        <v>24</v>
      </c>
      <c r="D105" t="s">
        <v>13</v>
      </c>
      <c r="E105">
        <v>1420564317</v>
      </c>
      <c r="F105">
        <v>1057</v>
      </c>
    </row>
    <row r="106" spans="1:6" x14ac:dyDescent="0.2">
      <c r="A106" t="s">
        <v>25</v>
      </c>
      <c r="B106" t="s">
        <v>51</v>
      </c>
      <c r="C106" t="s">
        <v>8</v>
      </c>
      <c r="D106" t="s">
        <v>52</v>
      </c>
      <c r="E106">
        <v>1420564716</v>
      </c>
      <c r="F106">
        <v>1510</v>
      </c>
    </row>
    <row r="107" spans="1:6" x14ac:dyDescent="0.2">
      <c r="A107" t="s">
        <v>44</v>
      </c>
      <c r="B107" t="s">
        <v>80</v>
      </c>
      <c r="C107" t="s">
        <v>55</v>
      </c>
      <c r="D107" t="s">
        <v>81</v>
      </c>
      <c r="E107">
        <v>1420565203</v>
      </c>
      <c r="F107">
        <v>1928</v>
      </c>
    </row>
    <row r="108" spans="1:6" x14ac:dyDescent="0.2">
      <c r="A108" t="s">
        <v>25</v>
      </c>
      <c r="B108" t="s">
        <v>63</v>
      </c>
      <c r="C108" t="s">
        <v>28</v>
      </c>
      <c r="D108" t="s">
        <v>52</v>
      </c>
      <c r="E108">
        <v>1420563958</v>
      </c>
      <c r="F108">
        <v>849</v>
      </c>
    </row>
    <row r="109" spans="1:6" x14ac:dyDescent="0.2">
      <c r="A109" t="s">
        <v>0</v>
      </c>
      <c r="B109" t="s">
        <v>63</v>
      </c>
      <c r="C109" t="s">
        <v>28</v>
      </c>
      <c r="D109" t="s">
        <v>52</v>
      </c>
      <c r="E109">
        <v>1420563958</v>
      </c>
      <c r="F109">
        <v>849</v>
      </c>
    </row>
    <row r="110" spans="1:6" x14ac:dyDescent="0.2">
      <c r="A110" t="s">
        <v>91</v>
      </c>
      <c r="B110" t="s">
        <v>45</v>
      </c>
      <c r="C110" t="s">
        <v>46</v>
      </c>
      <c r="D110" t="s">
        <v>47</v>
      </c>
      <c r="E110">
        <v>1420564498</v>
      </c>
      <c r="F110">
        <v>1133</v>
      </c>
    </row>
    <row r="111" spans="1:6" x14ac:dyDescent="0.2">
      <c r="A111" t="s">
        <v>79</v>
      </c>
      <c r="B111" t="s">
        <v>59</v>
      </c>
      <c r="C111" t="s">
        <v>47</v>
      </c>
      <c r="D111" t="s">
        <v>60</v>
      </c>
      <c r="E111">
        <v>1420565203</v>
      </c>
      <c r="F111">
        <v>1843</v>
      </c>
    </row>
    <row r="112" spans="1:6" x14ac:dyDescent="0.2">
      <c r="A112" t="s">
        <v>30</v>
      </c>
      <c r="B112" t="s">
        <v>48</v>
      </c>
      <c r="C112" t="s">
        <v>49</v>
      </c>
      <c r="D112" t="s">
        <v>37</v>
      </c>
      <c r="E112">
        <v>1420564983</v>
      </c>
      <c r="F112">
        <v>1683</v>
      </c>
    </row>
    <row r="113" spans="1:6" x14ac:dyDescent="0.2">
      <c r="A113" t="s">
        <v>10</v>
      </c>
      <c r="B113" t="s">
        <v>51</v>
      </c>
      <c r="C113" t="s">
        <v>8</v>
      </c>
      <c r="D113" t="s">
        <v>52</v>
      </c>
      <c r="E113">
        <v>1420564716</v>
      </c>
      <c r="F113">
        <v>1510</v>
      </c>
    </row>
    <row r="114" spans="1:6" x14ac:dyDescent="0.2">
      <c r="A114" t="s">
        <v>50</v>
      </c>
      <c r="B114" t="s">
        <v>73</v>
      </c>
      <c r="C114" t="s">
        <v>22</v>
      </c>
      <c r="D114" t="s">
        <v>74</v>
      </c>
      <c r="E114">
        <v>1420564561</v>
      </c>
      <c r="F114">
        <v>1189</v>
      </c>
    </row>
    <row r="115" spans="1:6" x14ac:dyDescent="0.2">
      <c r="A115" t="s">
        <v>20</v>
      </c>
      <c r="B115" t="s">
        <v>23</v>
      </c>
      <c r="C115" t="s">
        <v>24</v>
      </c>
      <c r="D115" t="s">
        <v>13</v>
      </c>
      <c r="E115">
        <v>1420564317</v>
      </c>
      <c r="F115">
        <v>1057</v>
      </c>
    </row>
    <row r="116" spans="1:6" x14ac:dyDescent="0.2">
      <c r="A116" t="s">
        <v>41</v>
      </c>
      <c r="B116" t="s">
        <v>4</v>
      </c>
      <c r="C116" t="s">
        <v>5</v>
      </c>
      <c r="D116" t="s">
        <v>3</v>
      </c>
      <c r="E116">
        <v>1420563917</v>
      </c>
      <c r="F116">
        <v>802</v>
      </c>
    </row>
    <row r="117" spans="1:6" x14ac:dyDescent="0.2">
      <c r="A117" t="s">
        <v>79</v>
      </c>
      <c r="B117" t="s">
        <v>54</v>
      </c>
      <c r="C117" t="s">
        <v>55</v>
      </c>
      <c r="D117" t="s">
        <v>35</v>
      </c>
      <c r="E117">
        <v>1420564324</v>
      </c>
      <c r="F117">
        <v>1044</v>
      </c>
    </row>
    <row r="118" spans="1:6" x14ac:dyDescent="0.2">
      <c r="A118" t="s">
        <v>0</v>
      </c>
      <c r="B118" t="s">
        <v>78</v>
      </c>
      <c r="C118" t="s">
        <v>74</v>
      </c>
      <c r="D118" t="s">
        <v>47</v>
      </c>
      <c r="E118">
        <v>1420564698</v>
      </c>
      <c r="F118">
        <v>1276</v>
      </c>
    </row>
    <row r="119" spans="1:6" x14ac:dyDescent="0.2">
      <c r="A119" t="s">
        <v>6</v>
      </c>
      <c r="B119" t="s">
        <v>23</v>
      </c>
      <c r="C119" t="s">
        <v>24</v>
      </c>
      <c r="D119" t="s">
        <v>13</v>
      </c>
      <c r="E119">
        <v>1420564317</v>
      </c>
      <c r="F119">
        <v>1057</v>
      </c>
    </row>
    <row r="120" spans="1:6" x14ac:dyDescent="0.2">
      <c r="A120" t="s">
        <v>25</v>
      </c>
      <c r="B120" t="s">
        <v>18</v>
      </c>
      <c r="C120" t="s">
        <v>19</v>
      </c>
      <c r="D120" t="s">
        <v>3</v>
      </c>
      <c r="E120">
        <v>1420563408</v>
      </c>
      <c r="F120">
        <v>184</v>
      </c>
    </row>
    <row r="121" spans="1:6" x14ac:dyDescent="0.2">
      <c r="A121" t="s">
        <v>58</v>
      </c>
      <c r="B121" t="s">
        <v>93</v>
      </c>
      <c r="C121" t="s">
        <v>66</v>
      </c>
      <c r="D121" t="s">
        <v>24</v>
      </c>
      <c r="E121">
        <v>1420564038</v>
      </c>
      <c r="F121">
        <v>877</v>
      </c>
    </row>
    <row r="122" spans="1:6" x14ac:dyDescent="0.2">
      <c r="A122" t="s">
        <v>75</v>
      </c>
      <c r="B122" t="s">
        <v>78</v>
      </c>
      <c r="C122" t="s">
        <v>74</v>
      </c>
      <c r="D122" t="s">
        <v>47</v>
      </c>
      <c r="E122">
        <v>1420564698</v>
      </c>
      <c r="F122">
        <v>1276</v>
      </c>
    </row>
    <row r="123" spans="1:6" x14ac:dyDescent="0.2">
      <c r="A123" t="s">
        <v>39</v>
      </c>
      <c r="B123" t="s">
        <v>43</v>
      </c>
      <c r="C123" t="s">
        <v>9</v>
      </c>
      <c r="D123" t="s">
        <v>29</v>
      </c>
      <c r="E123">
        <v>1420563927</v>
      </c>
      <c r="F123">
        <v>538</v>
      </c>
    </row>
    <row r="124" spans="1:6" x14ac:dyDescent="0.2">
      <c r="A124" t="s">
        <v>20</v>
      </c>
      <c r="B124" t="s">
        <v>61</v>
      </c>
      <c r="C124" t="s">
        <v>62</v>
      </c>
      <c r="D124" t="s">
        <v>2</v>
      </c>
      <c r="E124">
        <v>1420563542</v>
      </c>
      <c r="F124">
        <v>278</v>
      </c>
    </row>
    <row r="125" spans="1:6" x14ac:dyDescent="0.2">
      <c r="A125" t="s">
        <v>83</v>
      </c>
      <c r="B125" t="s">
        <v>59</v>
      </c>
      <c r="C125" t="s">
        <v>47</v>
      </c>
      <c r="D125" t="s">
        <v>60</v>
      </c>
      <c r="E125">
        <v>1420565203</v>
      </c>
      <c r="F125">
        <v>1843</v>
      </c>
    </row>
    <row r="126" spans="1:6" x14ac:dyDescent="0.2">
      <c r="A126" t="s">
        <v>83</v>
      </c>
      <c r="B126" t="s">
        <v>78</v>
      </c>
      <c r="C126" t="s">
        <v>74</v>
      </c>
      <c r="D126" t="s">
        <v>47</v>
      </c>
      <c r="E126">
        <v>1420564698</v>
      </c>
      <c r="F126">
        <v>1276</v>
      </c>
    </row>
    <row r="127" spans="1:6" x14ac:dyDescent="0.2">
      <c r="A127" t="s">
        <v>10</v>
      </c>
      <c r="B127" t="s">
        <v>71</v>
      </c>
      <c r="C127" t="s">
        <v>16</v>
      </c>
      <c r="D127" t="s">
        <v>94</v>
      </c>
      <c r="E127">
        <v>1420565167</v>
      </c>
      <c r="F127">
        <v>1848</v>
      </c>
    </row>
    <row r="128" spans="1:6" x14ac:dyDescent="0.2">
      <c r="A128" t="s">
        <v>70</v>
      </c>
      <c r="B128" t="s">
        <v>45</v>
      </c>
      <c r="C128" t="s">
        <v>46</v>
      </c>
      <c r="D128" t="s">
        <v>47</v>
      </c>
      <c r="E128">
        <v>1420564498</v>
      </c>
      <c r="F128">
        <v>1133</v>
      </c>
    </row>
    <row r="129" spans="1:6" x14ac:dyDescent="0.2">
      <c r="A129" t="s">
        <v>17</v>
      </c>
      <c r="B129" t="s">
        <v>23</v>
      </c>
      <c r="C129" t="s">
        <v>24</v>
      </c>
      <c r="D129" t="s">
        <v>13</v>
      </c>
      <c r="E129">
        <v>1420564317</v>
      </c>
      <c r="F129">
        <v>1057</v>
      </c>
    </row>
    <row r="130" spans="1:6" x14ac:dyDescent="0.2">
      <c r="A130" t="s">
        <v>41</v>
      </c>
      <c r="B130" t="s">
        <v>54</v>
      </c>
      <c r="C130" t="s">
        <v>55</v>
      </c>
      <c r="D130" t="s">
        <v>35</v>
      </c>
      <c r="E130">
        <v>1420564324</v>
      </c>
      <c r="F130">
        <v>1044</v>
      </c>
    </row>
    <row r="131" spans="1:6" x14ac:dyDescent="0.2">
      <c r="A131" t="s">
        <v>39</v>
      </c>
      <c r="B131" t="s">
        <v>36</v>
      </c>
      <c r="C131" t="s">
        <v>37</v>
      </c>
      <c r="D131" t="s">
        <v>13</v>
      </c>
      <c r="E131">
        <v>1420564869</v>
      </c>
      <c r="F131">
        <v>1452</v>
      </c>
    </row>
    <row r="132" spans="1:6" x14ac:dyDescent="0.2">
      <c r="A132" t="s">
        <v>95</v>
      </c>
      <c r="B132" t="s">
        <v>7</v>
      </c>
      <c r="C132" t="s">
        <v>8</v>
      </c>
      <c r="D132" t="s">
        <v>9</v>
      </c>
      <c r="E132">
        <v>1420563649</v>
      </c>
      <c r="F132">
        <v>250</v>
      </c>
    </row>
    <row r="133" spans="1:6" x14ac:dyDescent="0.2">
      <c r="A133" t="s">
        <v>95</v>
      </c>
      <c r="B133" t="s">
        <v>1</v>
      </c>
      <c r="C133" t="s">
        <v>2</v>
      </c>
      <c r="D133" t="s">
        <v>3</v>
      </c>
      <c r="E133">
        <v>1420564460</v>
      </c>
      <c r="F133">
        <v>1049</v>
      </c>
    </row>
    <row r="134" spans="1:6" x14ac:dyDescent="0.2">
      <c r="A134" t="s">
        <v>0</v>
      </c>
      <c r="B134" t="s">
        <v>93</v>
      </c>
      <c r="C134" t="s">
        <v>66</v>
      </c>
      <c r="D134" t="s">
        <v>24</v>
      </c>
      <c r="E134">
        <v>1420564038</v>
      </c>
      <c r="F134">
        <v>877</v>
      </c>
    </row>
    <row r="135" spans="1:6" x14ac:dyDescent="0.2">
      <c r="A135" t="s">
        <v>95</v>
      </c>
      <c r="B135" t="s">
        <v>27</v>
      </c>
      <c r="C135" t="s">
        <v>28</v>
      </c>
      <c r="D135" t="s">
        <v>29</v>
      </c>
      <c r="E135">
        <v>1420564986</v>
      </c>
      <c r="F135">
        <v>1811</v>
      </c>
    </row>
    <row r="136" spans="1:6" x14ac:dyDescent="0.2">
      <c r="A136" t="s">
        <v>72</v>
      </c>
      <c r="B136" t="s">
        <v>65</v>
      </c>
      <c r="C136" t="s">
        <v>66</v>
      </c>
      <c r="D136" t="s">
        <v>67</v>
      </c>
      <c r="E136">
        <v>1420565140</v>
      </c>
      <c r="F136">
        <v>1751</v>
      </c>
    </row>
    <row r="137" spans="1:6" x14ac:dyDescent="0.2">
      <c r="A137" t="s">
        <v>72</v>
      </c>
      <c r="B137" t="s">
        <v>93</v>
      </c>
      <c r="C137" t="s">
        <v>66</v>
      </c>
      <c r="D137" t="s">
        <v>24</v>
      </c>
      <c r="E137">
        <v>1420564038</v>
      </c>
      <c r="F137">
        <v>877</v>
      </c>
    </row>
    <row r="138" spans="1:6" x14ac:dyDescent="0.2">
      <c r="A138" t="s">
        <v>10</v>
      </c>
      <c r="B138" t="s">
        <v>34</v>
      </c>
      <c r="C138" t="s">
        <v>35</v>
      </c>
      <c r="D138" t="s">
        <v>2</v>
      </c>
      <c r="E138">
        <v>1420564394</v>
      </c>
      <c r="F138">
        <v>1001</v>
      </c>
    </row>
    <row r="139" spans="1:6" x14ac:dyDescent="0.2">
      <c r="A139" t="s">
        <v>11</v>
      </c>
      <c r="B139" t="s">
        <v>21</v>
      </c>
      <c r="C139" t="s">
        <v>2</v>
      </c>
      <c r="D139" t="s">
        <v>22</v>
      </c>
      <c r="E139">
        <v>1420564525</v>
      </c>
      <c r="F139">
        <v>1398</v>
      </c>
    </row>
    <row r="140" spans="1:6" x14ac:dyDescent="0.2">
      <c r="A140" t="s">
        <v>11</v>
      </c>
      <c r="B140" t="s">
        <v>21</v>
      </c>
      <c r="C140" t="s">
        <v>2</v>
      </c>
      <c r="D140" t="s">
        <v>22</v>
      </c>
      <c r="E140">
        <v>1420564525</v>
      </c>
      <c r="F140">
        <v>1398</v>
      </c>
    </row>
    <row r="141" spans="1:6" x14ac:dyDescent="0.2">
      <c r="A141" t="s">
        <v>30</v>
      </c>
      <c r="B141" t="s">
        <v>21</v>
      </c>
      <c r="C141" t="s">
        <v>2</v>
      </c>
      <c r="D141" t="s">
        <v>22</v>
      </c>
      <c r="E141">
        <v>1420564525</v>
      </c>
      <c r="F141">
        <v>1398</v>
      </c>
    </row>
    <row r="142" spans="1:6" x14ac:dyDescent="0.2">
      <c r="A142" t="s">
        <v>33</v>
      </c>
      <c r="B142" t="s">
        <v>18</v>
      </c>
      <c r="C142" t="s">
        <v>19</v>
      </c>
      <c r="D142" t="s">
        <v>3</v>
      </c>
      <c r="E142">
        <v>1420563408</v>
      </c>
      <c r="F142">
        <v>184</v>
      </c>
    </row>
    <row r="143" spans="1:6" x14ac:dyDescent="0.2">
      <c r="A143" t="s">
        <v>83</v>
      </c>
      <c r="B143" t="s">
        <v>23</v>
      </c>
      <c r="C143" t="s">
        <v>24</v>
      </c>
      <c r="D143" t="s">
        <v>13</v>
      </c>
      <c r="E143">
        <v>1420564317</v>
      </c>
      <c r="F143">
        <v>1057</v>
      </c>
    </row>
    <row r="144" spans="1:6" x14ac:dyDescent="0.2">
      <c r="A144" t="s">
        <v>39</v>
      </c>
      <c r="B144" t="s">
        <v>65</v>
      </c>
      <c r="C144" t="s">
        <v>66</v>
      </c>
      <c r="D144" t="s">
        <v>67</v>
      </c>
      <c r="E144">
        <v>1420565140</v>
      </c>
      <c r="F144">
        <v>1751</v>
      </c>
    </row>
    <row r="145" spans="1:6" x14ac:dyDescent="0.2">
      <c r="A145" t="s">
        <v>58</v>
      </c>
      <c r="B145" t="s">
        <v>48</v>
      </c>
      <c r="C145" t="s">
        <v>49</v>
      </c>
      <c r="D145" t="s">
        <v>37</v>
      </c>
      <c r="E145">
        <v>1420564983</v>
      </c>
      <c r="F145">
        <v>1683</v>
      </c>
    </row>
    <row r="146" spans="1:6" x14ac:dyDescent="0.2">
      <c r="A146" t="s">
        <v>25</v>
      </c>
      <c r="B146" t="s">
        <v>48</v>
      </c>
      <c r="C146" t="s">
        <v>49</v>
      </c>
      <c r="D146" t="s">
        <v>37</v>
      </c>
      <c r="E146">
        <v>1420564983</v>
      </c>
      <c r="F146">
        <v>1683</v>
      </c>
    </row>
    <row r="147" spans="1:6" x14ac:dyDescent="0.2">
      <c r="A147" t="s">
        <v>14</v>
      </c>
      <c r="B147" t="s">
        <v>80</v>
      </c>
      <c r="C147" t="s">
        <v>55</v>
      </c>
      <c r="D147" t="s">
        <v>81</v>
      </c>
      <c r="E147">
        <v>1420565203</v>
      </c>
      <c r="F147">
        <v>1928</v>
      </c>
    </row>
    <row r="148" spans="1:6" x14ac:dyDescent="0.2">
      <c r="A148" t="s">
        <v>17</v>
      </c>
      <c r="B148" t="s">
        <v>42</v>
      </c>
      <c r="C148" t="s">
        <v>16</v>
      </c>
      <c r="D148" t="s">
        <v>13</v>
      </c>
      <c r="E148">
        <v>1420563856</v>
      </c>
      <c r="F148">
        <v>572</v>
      </c>
    </row>
    <row r="149" spans="1:6" x14ac:dyDescent="0.2">
      <c r="A149" t="s">
        <v>30</v>
      </c>
      <c r="B149" t="s">
        <v>43</v>
      </c>
      <c r="C149" t="s">
        <v>9</v>
      </c>
      <c r="D149" t="s">
        <v>29</v>
      </c>
      <c r="E149">
        <v>1420563927</v>
      </c>
      <c r="F149">
        <v>538</v>
      </c>
    </row>
    <row r="150" spans="1:6" x14ac:dyDescent="0.2">
      <c r="A150" t="s">
        <v>95</v>
      </c>
      <c r="B150" t="s">
        <v>12</v>
      </c>
      <c r="C150" t="s">
        <v>2</v>
      </c>
      <c r="D150" t="s">
        <v>13</v>
      </c>
      <c r="E150">
        <v>1420564409</v>
      </c>
      <c r="F150">
        <v>1322</v>
      </c>
    </row>
    <row r="151" spans="1:6" x14ac:dyDescent="0.2">
      <c r="A151" t="s">
        <v>91</v>
      </c>
      <c r="B151" t="s">
        <v>48</v>
      </c>
      <c r="C151" t="s">
        <v>49</v>
      </c>
      <c r="D151" t="s">
        <v>37</v>
      </c>
      <c r="E151">
        <v>1420564983</v>
      </c>
      <c r="F151">
        <v>1683</v>
      </c>
    </row>
    <row r="152" spans="1:6" x14ac:dyDescent="0.2">
      <c r="A152" t="s">
        <v>56</v>
      </c>
      <c r="B152" t="s">
        <v>23</v>
      </c>
      <c r="C152" t="s">
        <v>24</v>
      </c>
      <c r="D152" t="s">
        <v>13</v>
      </c>
      <c r="E152">
        <v>1420564317</v>
      </c>
      <c r="F152">
        <v>1057</v>
      </c>
    </row>
    <row r="153" spans="1:6" x14ac:dyDescent="0.2">
      <c r="A153" t="s">
        <v>50</v>
      </c>
      <c r="B153" t="s">
        <v>23</v>
      </c>
      <c r="C153" t="s">
        <v>24</v>
      </c>
      <c r="D153" t="s">
        <v>13</v>
      </c>
      <c r="E153">
        <v>1420564317</v>
      </c>
      <c r="F153">
        <v>1057</v>
      </c>
    </row>
    <row r="154" spans="1:6" x14ac:dyDescent="0.2">
      <c r="A154" t="s">
        <v>40</v>
      </c>
      <c r="B154" t="s">
        <v>78</v>
      </c>
      <c r="C154" t="s">
        <v>74</v>
      </c>
      <c r="D154" t="s">
        <v>47</v>
      </c>
      <c r="E154">
        <v>1420564698</v>
      </c>
      <c r="F154">
        <v>1276</v>
      </c>
    </row>
    <row r="155" spans="1:6" x14ac:dyDescent="0.2">
      <c r="E155">
        <v>0</v>
      </c>
      <c r="F155">
        <v>0</v>
      </c>
    </row>
    <row r="156" spans="1:6" x14ac:dyDescent="0.2">
      <c r="A156" t="s">
        <v>40</v>
      </c>
      <c r="B156" t="s">
        <v>86</v>
      </c>
      <c r="C156" t="s">
        <v>81</v>
      </c>
      <c r="D156" t="s">
        <v>9</v>
      </c>
      <c r="E156">
        <v>1420565330</v>
      </c>
      <c r="F156">
        <v>2027</v>
      </c>
    </row>
    <row r="157" spans="1:6" x14ac:dyDescent="0.2">
      <c r="A157" t="s">
        <v>44</v>
      </c>
      <c r="B157" t="s">
        <v>23</v>
      </c>
      <c r="C157" t="s">
        <v>24</v>
      </c>
      <c r="D157" t="s">
        <v>13</v>
      </c>
      <c r="E157">
        <v>1420564317</v>
      </c>
      <c r="F157">
        <v>1057</v>
      </c>
    </row>
    <row r="158" spans="1:6" x14ac:dyDescent="0.2">
      <c r="A158" t="s">
        <v>68</v>
      </c>
      <c r="B158" t="s">
        <v>89</v>
      </c>
      <c r="C158" t="s">
        <v>90</v>
      </c>
      <c r="D158" t="s">
        <v>49</v>
      </c>
      <c r="E158">
        <v>1420563569</v>
      </c>
      <c r="F158">
        <v>374</v>
      </c>
    </row>
    <row r="159" spans="1:6" x14ac:dyDescent="0.2">
      <c r="A159" t="s">
        <v>50</v>
      </c>
      <c r="B159" t="s">
        <v>45</v>
      </c>
      <c r="C159" t="s">
        <v>46</v>
      </c>
      <c r="D159" t="s">
        <v>47</v>
      </c>
      <c r="E159">
        <v>1420564498</v>
      </c>
      <c r="F159">
        <v>1133</v>
      </c>
    </row>
    <row r="160" spans="1:6" x14ac:dyDescent="0.2">
      <c r="A160" t="s">
        <v>70</v>
      </c>
      <c r="B160" t="s">
        <v>27</v>
      </c>
      <c r="C160" t="s">
        <v>28</v>
      </c>
      <c r="D160" t="s">
        <v>29</v>
      </c>
      <c r="E160">
        <v>1420564986</v>
      </c>
      <c r="F160">
        <v>1811</v>
      </c>
    </row>
    <row r="161" spans="1:6" x14ac:dyDescent="0.2">
      <c r="A161" t="s">
        <v>77</v>
      </c>
      <c r="B161" t="s">
        <v>65</v>
      </c>
      <c r="C161" t="s">
        <v>66</v>
      </c>
      <c r="D161" t="s">
        <v>67</v>
      </c>
      <c r="E161">
        <v>1420565140</v>
      </c>
      <c r="F161">
        <v>1751</v>
      </c>
    </row>
    <row r="162" spans="1:6" x14ac:dyDescent="0.2">
      <c r="A162" t="s">
        <v>30</v>
      </c>
      <c r="B162" t="s">
        <v>4</v>
      </c>
      <c r="C162" t="s">
        <v>5</v>
      </c>
      <c r="D162" t="s">
        <v>3</v>
      </c>
      <c r="E162">
        <v>1420563917</v>
      </c>
      <c r="F162">
        <v>802</v>
      </c>
    </row>
    <row r="163" spans="1:6" x14ac:dyDescent="0.2">
      <c r="A163" t="s">
        <v>58</v>
      </c>
      <c r="B163" t="s">
        <v>1</v>
      </c>
      <c r="C163" t="s">
        <v>2</v>
      </c>
      <c r="D163" t="s">
        <v>3</v>
      </c>
      <c r="E163">
        <v>1420564460</v>
      </c>
      <c r="F163">
        <v>1049</v>
      </c>
    </row>
    <row r="164" spans="1:6" x14ac:dyDescent="0.2">
      <c r="A164" t="s">
        <v>44</v>
      </c>
      <c r="B164" t="s">
        <v>4</v>
      </c>
      <c r="C164" t="s">
        <v>5</v>
      </c>
      <c r="D164" t="s">
        <v>3</v>
      </c>
      <c r="E164">
        <v>1420563917</v>
      </c>
      <c r="F164">
        <v>802</v>
      </c>
    </row>
    <row r="165" spans="1:6" x14ac:dyDescent="0.2">
      <c r="A165" t="s">
        <v>50</v>
      </c>
      <c r="B165" t="s">
        <v>18</v>
      </c>
      <c r="C165" t="s">
        <v>19</v>
      </c>
      <c r="D165" t="s">
        <v>3</v>
      </c>
      <c r="E165">
        <v>1420563408</v>
      </c>
      <c r="F165">
        <v>184</v>
      </c>
    </row>
    <row r="166" spans="1:6" x14ac:dyDescent="0.2">
      <c r="A166" t="s">
        <v>39</v>
      </c>
      <c r="B166" t="s">
        <v>4</v>
      </c>
      <c r="C166" t="s">
        <v>5</v>
      </c>
      <c r="D166" t="s">
        <v>3</v>
      </c>
      <c r="E166">
        <v>1420563917</v>
      </c>
      <c r="F166">
        <v>802</v>
      </c>
    </row>
    <row r="167" spans="1:6" x14ac:dyDescent="0.2">
      <c r="A167" t="s">
        <v>0</v>
      </c>
      <c r="B167" t="s">
        <v>34</v>
      </c>
      <c r="C167" t="s">
        <v>35</v>
      </c>
      <c r="D167" t="s">
        <v>2</v>
      </c>
      <c r="E167">
        <v>1420564394</v>
      </c>
      <c r="F167">
        <v>1001</v>
      </c>
    </row>
    <row r="168" spans="1:6" x14ac:dyDescent="0.2">
      <c r="A168" t="s">
        <v>79</v>
      </c>
      <c r="B168" t="s">
        <v>7</v>
      </c>
      <c r="C168" t="s">
        <v>8</v>
      </c>
      <c r="D168" t="s">
        <v>9</v>
      </c>
      <c r="E168">
        <v>1420563649</v>
      </c>
      <c r="F168">
        <v>250</v>
      </c>
    </row>
    <row r="169" spans="1:6" x14ac:dyDescent="0.2">
      <c r="A169" t="s">
        <v>40</v>
      </c>
      <c r="B169" t="s">
        <v>96</v>
      </c>
      <c r="C169" t="s">
        <v>2</v>
      </c>
      <c r="D169" t="s">
        <v>13</v>
      </c>
      <c r="E169">
        <v>1420564409</v>
      </c>
      <c r="F169">
        <v>1322</v>
      </c>
    </row>
    <row r="170" spans="1:6" x14ac:dyDescent="0.2">
      <c r="A170" t="s">
        <v>38</v>
      </c>
      <c r="B170" t="s">
        <v>12</v>
      </c>
      <c r="C170" t="s">
        <v>2</v>
      </c>
      <c r="D170" t="s">
        <v>13</v>
      </c>
      <c r="E170">
        <v>1420564409</v>
      </c>
      <c r="F170">
        <v>1322</v>
      </c>
    </row>
    <row r="171" spans="1:6" x14ac:dyDescent="0.2">
      <c r="A171" t="s">
        <v>39</v>
      </c>
      <c r="B171" t="s">
        <v>12</v>
      </c>
      <c r="C171" t="s">
        <v>2</v>
      </c>
      <c r="D171" t="s">
        <v>13</v>
      </c>
      <c r="E171">
        <v>1420564409</v>
      </c>
      <c r="F171">
        <v>1322</v>
      </c>
    </row>
    <row r="172" spans="1:6" x14ac:dyDescent="0.2">
      <c r="A172" t="s">
        <v>64</v>
      </c>
      <c r="B172" t="s">
        <v>87</v>
      </c>
      <c r="C172" t="s">
        <v>13</v>
      </c>
      <c r="D172" t="s">
        <v>88</v>
      </c>
      <c r="E172">
        <v>1420564414</v>
      </c>
      <c r="F172">
        <v>1302</v>
      </c>
    </row>
    <row r="173" spans="1:6" x14ac:dyDescent="0.2">
      <c r="A173" t="s">
        <v>14</v>
      </c>
      <c r="B173" t="s">
        <v>73</v>
      </c>
      <c r="C173" t="s">
        <v>22</v>
      </c>
      <c r="D173" t="s">
        <v>74</v>
      </c>
      <c r="E173">
        <v>1420564561</v>
      </c>
      <c r="F173">
        <v>1189</v>
      </c>
    </row>
    <row r="174" spans="1:6" x14ac:dyDescent="0.2">
      <c r="A174" t="s">
        <v>85</v>
      </c>
      <c r="B174" t="s">
        <v>48</v>
      </c>
      <c r="C174" t="s">
        <v>49</v>
      </c>
      <c r="D174" t="s">
        <v>37</v>
      </c>
      <c r="E174">
        <v>1420564983</v>
      </c>
      <c r="F174">
        <v>1683</v>
      </c>
    </row>
    <row r="175" spans="1:6" x14ac:dyDescent="0.2">
      <c r="A175" t="s">
        <v>44</v>
      </c>
      <c r="B175" t="s">
        <v>34</v>
      </c>
      <c r="C175" t="s">
        <v>35</v>
      </c>
      <c r="D175" t="s">
        <v>2</v>
      </c>
      <c r="E175">
        <v>1420564394</v>
      </c>
      <c r="F175">
        <v>1001</v>
      </c>
    </row>
    <row r="176" spans="1:6" x14ac:dyDescent="0.2">
      <c r="A176" t="s">
        <v>38</v>
      </c>
      <c r="B176" t="s">
        <v>93</v>
      </c>
      <c r="C176" t="s">
        <v>66</v>
      </c>
      <c r="D176" t="s">
        <v>24</v>
      </c>
      <c r="E176">
        <v>1420564038</v>
      </c>
      <c r="F176">
        <v>877</v>
      </c>
    </row>
    <row r="177" spans="1:6" x14ac:dyDescent="0.2">
      <c r="A177" t="s">
        <v>91</v>
      </c>
      <c r="B177" t="s">
        <v>65</v>
      </c>
      <c r="C177" t="s">
        <v>66</v>
      </c>
      <c r="D177" t="s">
        <v>67</v>
      </c>
      <c r="E177">
        <v>1420565140</v>
      </c>
      <c r="F177">
        <v>1751</v>
      </c>
    </row>
    <row r="178" spans="1:6" x14ac:dyDescent="0.2">
      <c r="A178" t="s">
        <v>41</v>
      </c>
      <c r="B178" t="s">
        <v>65</v>
      </c>
      <c r="C178" t="s">
        <v>66</v>
      </c>
      <c r="D178" t="s">
        <v>67</v>
      </c>
      <c r="E178">
        <v>1420565140</v>
      </c>
      <c r="F178">
        <v>1751</v>
      </c>
    </row>
    <row r="179" spans="1:6" x14ac:dyDescent="0.2">
      <c r="A179" t="s">
        <v>91</v>
      </c>
      <c r="B179" t="s">
        <v>27</v>
      </c>
      <c r="C179" t="s">
        <v>28</v>
      </c>
      <c r="D179" t="s">
        <v>29</v>
      </c>
      <c r="E179">
        <v>1420564986</v>
      </c>
      <c r="F179">
        <v>1811</v>
      </c>
    </row>
    <row r="180" spans="1:6" x14ac:dyDescent="0.2">
      <c r="A180" t="s">
        <v>0</v>
      </c>
      <c r="B180" t="s">
        <v>59</v>
      </c>
      <c r="C180" t="s">
        <v>47</v>
      </c>
      <c r="D180" t="s">
        <v>60</v>
      </c>
      <c r="E180">
        <v>1420565203</v>
      </c>
      <c r="F180">
        <v>1843</v>
      </c>
    </row>
    <row r="181" spans="1:6" x14ac:dyDescent="0.2">
      <c r="A181" t="s">
        <v>95</v>
      </c>
      <c r="B181" t="s">
        <v>4</v>
      </c>
      <c r="C181" t="s">
        <v>5</v>
      </c>
      <c r="D181" t="s">
        <v>3</v>
      </c>
      <c r="E181">
        <v>1420563917</v>
      </c>
      <c r="F181">
        <v>802</v>
      </c>
    </row>
    <row r="182" spans="1:6" x14ac:dyDescent="0.2">
      <c r="A182" t="s">
        <v>26</v>
      </c>
      <c r="B182" t="s">
        <v>65</v>
      </c>
      <c r="C182" t="s">
        <v>66</v>
      </c>
      <c r="D182" t="s">
        <v>67</v>
      </c>
      <c r="E182">
        <v>1420565140</v>
      </c>
      <c r="F182">
        <v>1751</v>
      </c>
    </row>
    <row r="183" spans="1:6" x14ac:dyDescent="0.2">
      <c r="A183" t="s">
        <v>11</v>
      </c>
      <c r="B183" t="s">
        <v>1</v>
      </c>
      <c r="C183" t="s">
        <v>2</v>
      </c>
      <c r="D183" t="s">
        <v>3</v>
      </c>
      <c r="E183">
        <v>1420564460</v>
      </c>
      <c r="F183">
        <v>1049</v>
      </c>
    </row>
    <row r="184" spans="1:6" x14ac:dyDescent="0.2">
      <c r="A184" t="s">
        <v>72</v>
      </c>
      <c r="B184" t="s">
        <v>86</v>
      </c>
      <c r="C184" t="s">
        <v>81</v>
      </c>
      <c r="D184" t="s">
        <v>9</v>
      </c>
      <c r="E184">
        <v>1420565330</v>
      </c>
      <c r="F184">
        <v>2027</v>
      </c>
    </row>
    <row r="185" spans="1:6" x14ac:dyDescent="0.2">
      <c r="A185" t="s">
        <v>75</v>
      </c>
      <c r="B185" t="s">
        <v>18</v>
      </c>
      <c r="C185" t="s">
        <v>19</v>
      </c>
      <c r="D185" t="s">
        <v>3</v>
      </c>
      <c r="E185">
        <v>1420563408</v>
      </c>
      <c r="F185">
        <v>184</v>
      </c>
    </row>
    <row r="186" spans="1:6" x14ac:dyDescent="0.2">
      <c r="A186" t="s">
        <v>64</v>
      </c>
      <c r="B186" t="s">
        <v>65</v>
      </c>
      <c r="C186" t="s">
        <v>66</v>
      </c>
      <c r="D186" t="s">
        <v>67</v>
      </c>
      <c r="E186">
        <v>1420565140</v>
      </c>
      <c r="F186">
        <v>1751</v>
      </c>
    </row>
    <row r="187" spans="1:6" x14ac:dyDescent="0.2">
      <c r="A187" t="s">
        <v>39</v>
      </c>
      <c r="B187" t="s">
        <v>36</v>
      </c>
      <c r="C187" t="s">
        <v>37</v>
      </c>
      <c r="D187" t="s">
        <v>13</v>
      </c>
      <c r="E187">
        <v>1420564869</v>
      </c>
      <c r="F187">
        <v>1452</v>
      </c>
    </row>
    <row r="188" spans="1:6" x14ac:dyDescent="0.2">
      <c r="A188" t="s">
        <v>44</v>
      </c>
      <c r="B188" t="s">
        <v>86</v>
      </c>
      <c r="C188" t="s">
        <v>81</v>
      </c>
      <c r="D188" t="s">
        <v>9</v>
      </c>
      <c r="E188">
        <v>1420565330</v>
      </c>
      <c r="F188">
        <v>2027</v>
      </c>
    </row>
    <row r="189" spans="1:6" x14ac:dyDescent="0.2">
      <c r="A189" t="s">
        <v>38</v>
      </c>
      <c r="B189" t="s">
        <v>87</v>
      </c>
      <c r="C189" t="s">
        <v>13</v>
      </c>
      <c r="D189" t="s">
        <v>88</v>
      </c>
      <c r="E189">
        <v>1420564414</v>
      </c>
      <c r="F189">
        <v>1302</v>
      </c>
    </row>
    <row r="190" spans="1:6" x14ac:dyDescent="0.2">
      <c r="A190" t="s">
        <v>97</v>
      </c>
      <c r="B190" t="s">
        <v>4</v>
      </c>
      <c r="C190" t="s">
        <v>5</v>
      </c>
      <c r="D190" t="s">
        <v>3</v>
      </c>
      <c r="E190">
        <v>1420563917</v>
      </c>
      <c r="F190">
        <v>802</v>
      </c>
    </row>
    <row r="191" spans="1:6" x14ac:dyDescent="0.2">
      <c r="A191" t="s">
        <v>26</v>
      </c>
      <c r="B191" t="s">
        <v>4</v>
      </c>
      <c r="C191" t="s">
        <v>5</v>
      </c>
      <c r="D191" t="s">
        <v>3</v>
      </c>
      <c r="E191">
        <v>1420563917</v>
      </c>
      <c r="F191">
        <v>802</v>
      </c>
    </row>
    <row r="192" spans="1:6" x14ac:dyDescent="0.2">
      <c r="A192" t="s">
        <v>41</v>
      </c>
      <c r="B192" t="s">
        <v>71</v>
      </c>
      <c r="C192" t="s">
        <v>16</v>
      </c>
      <c r="D192" t="s">
        <v>47</v>
      </c>
      <c r="E192">
        <v>1420565167</v>
      </c>
      <c r="F192">
        <v>1848</v>
      </c>
    </row>
    <row r="193" spans="1:6" x14ac:dyDescent="0.2">
      <c r="A193" t="s">
        <v>17</v>
      </c>
      <c r="B193" t="s">
        <v>36</v>
      </c>
      <c r="C193" t="s">
        <v>37</v>
      </c>
      <c r="D193" t="s">
        <v>13</v>
      </c>
      <c r="E193">
        <v>1420564869</v>
      </c>
      <c r="F193">
        <v>1452</v>
      </c>
    </row>
    <row r="194" spans="1:6" x14ac:dyDescent="0.2">
      <c r="A194" t="s">
        <v>56</v>
      </c>
      <c r="B194" t="s">
        <v>34</v>
      </c>
      <c r="C194" t="s">
        <v>35</v>
      </c>
      <c r="D194" t="s">
        <v>2</v>
      </c>
      <c r="E194">
        <v>1420564394</v>
      </c>
      <c r="F194">
        <v>1001</v>
      </c>
    </row>
    <row r="195" spans="1:6" x14ac:dyDescent="0.2">
      <c r="A195" t="s">
        <v>68</v>
      </c>
      <c r="B195" t="s">
        <v>7</v>
      </c>
      <c r="C195" t="s">
        <v>8</v>
      </c>
      <c r="D195" t="s">
        <v>9</v>
      </c>
      <c r="E195">
        <v>1420563649</v>
      </c>
      <c r="F195">
        <v>250</v>
      </c>
    </row>
    <row r="196" spans="1:6" x14ac:dyDescent="0.2">
      <c r="A196" t="s">
        <v>14</v>
      </c>
      <c r="B196" t="s">
        <v>89</v>
      </c>
      <c r="C196" t="s">
        <v>90</v>
      </c>
      <c r="D196" t="s">
        <v>49</v>
      </c>
      <c r="E196">
        <v>1420563569</v>
      </c>
      <c r="F196">
        <v>374</v>
      </c>
    </row>
    <row r="197" spans="1:6" x14ac:dyDescent="0.2">
      <c r="A197" t="s">
        <v>83</v>
      </c>
      <c r="B197" t="s">
        <v>23</v>
      </c>
      <c r="C197" t="s">
        <v>24</v>
      </c>
      <c r="D197" t="s">
        <v>13</v>
      </c>
      <c r="E197">
        <v>1420564317</v>
      </c>
      <c r="F197">
        <v>1057</v>
      </c>
    </row>
    <row r="198" spans="1:6" x14ac:dyDescent="0.2">
      <c r="A198" t="s">
        <v>25</v>
      </c>
      <c r="B198" t="s">
        <v>43</v>
      </c>
      <c r="C198" t="s">
        <v>9</v>
      </c>
      <c r="D198" t="s">
        <v>29</v>
      </c>
      <c r="E198">
        <v>1420563927</v>
      </c>
      <c r="F198">
        <v>538</v>
      </c>
    </row>
    <row r="199" spans="1:6" x14ac:dyDescent="0.2">
      <c r="A199" t="s">
        <v>68</v>
      </c>
      <c r="B199" t="s">
        <v>23</v>
      </c>
      <c r="C199" t="s">
        <v>24</v>
      </c>
      <c r="D199" t="s">
        <v>13</v>
      </c>
      <c r="E199">
        <v>1420564317</v>
      </c>
      <c r="F199">
        <v>1057</v>
      </c>
    </row>
    <row r="200" spans="1:6" x14ac:dyDescent="0.2">
      <c r="A200" t="s">
        <v>68</v>
      </c>
      <c r="B200" t="s">
        <v>27</v>
      </c>
      <c r="C200" t="s">
        <v>28</v>
      </c>
      <c r="D200" t="s">
        <v>29</v>
      </c>
      <c r="E200">
        <v>1420564986</v>
      </c>
      <c r="F200">
        <v>1811</v>
      </c>
    </row>
    <row r="201" spans="1:6" x14ac:dyDescent="0.2">
      <c r="A201" t="s">
        <v>6</v>
      </c>
      <c r="B201" t="s">
        <v>89</v>
      </c>
      <c r="C201" t="s">
        <v>90</v>
      </c>
      <c r="D201" t="s">
        <v>49</v>
      </c>
      <c r="E201">
        <v>1420563569</v>
      </c>
      <c r="F201">
        <v>374</v>
      </c>
    </row>
    <row r="202" spans="1:6" x14ac:dyDescent="0.2">
      <c r="A202" t="s">
        <v>50</v>
      </c>
      <c r="B202" t="s">
        <v>54</v>
      </c>
      <c r="C202" t="s">
        <v>55</v>
      </c>
      <c r="D202" t="s">
        <v>35</v>
      </c>
      <c r="E202">
        <v>1420564324</v>
      </c>
      <c r="F202">
        <v>1044</v>
      </c>
    </row>
    <row r="203" spans="1:6" x14ac:dyDescent="0.2">
      <c r="A203" t="s">
        <v>40</v>
      </c>
      <c r="B203" t="s">
        <v>34</v>
      </c>
      <c r="C203" t="s">
        <v>35</v>
      </c>
      <c r="D203" t="s">
        <v>2</v>
      </c>
      <c r="E203">
        <v>1420564394</v>
      </c>
      <c r="F203">
        <v>1001</v>
      </c>
    </row>
    <row r="204" spans="1:6" x14ac:dyDescent="0.2">
      <c r="A204" t="s">
        <v>20</v>
      </c>
      <c r="B204" t="s">
        <v>12</v>
      </c>
      <c r="C204" t="s">
        <v>2</v>
      </c>
      <c r="D204" t="s">
        <v>13</v>
      </c>
      <c r="E204">
        <v>1420564409</v>
      </c>
      <c r="F204">
        <v>1322</v>
      </c>
    </row>
    <row r="205" spans="1:6" x14ac:dyDescent="0.2">
      <c r="A205" t="s">
        <v>26</v>
      </c>
      <c r="B205" t="s">
        <v>34</v>
      </c>
      <c r="C205" t="s">
        <v>98</v>
      </c>
      <c r="D205" t="s">
        <v>2</v>
      </c>
      <c r="E205">
        <v>1420564394</v>
      </c>
      <c r="F205">
        <v>1001</v>
      </c>
    </row>
    <row r="206" spans="1:6" x14ac:dyDescent="0.2">
      <c r="A206" t="s">
        <v>0</v>
      </c>
      <c r="B206" t="s">
        <v>73</v>
      </c>
      <c r="C206" t="s">
        <v>22</v>
      </c>
      <c r="D206" t="s">
        <v>74</v>
      </c>
      <c r="E206">
        <v>1420564561</v>
      </c>
      <c r="F206">
        <v>1189</v>
      </c>
    </row>
    <row r="207" spans="1:6" x14ac:dyDescent="0.2">
      <c r="A207" t="s">
        <v>40</v>
      </c>
      <c r="B207" t="s">
        <v>31</v>
      </c>
      <c r="C207" t="s">
        <v>32</v>
      </c>
      <c r="D207" t="s">
        <v>19</v>
      </c>
      <c r="E207">
        <v>1420563539</v>
      </c>
      <c r="F207">
        <v>194</v>
      </c>
    </row>
    <row r="208" spans="1:6" x14ac:dyDescent="0.2">
      <c r="A208" t="s">
        <v>6</v>
      </c>
      <c r="B208" t="s">
        <v>93</v>
      </c>
      <c r="C208" t="s">
        <v>66</v>
      </c>
      <c r="D208" t="s">
        <v>24</v>
      </c>
      <c r="E208">
        <v>1420564038</v>
      </c>
      <c r="F208">
        <v>877</v>
      </c>
    </row>
    <row r="209" spans="1:6" x14ac:dyDescent="0.2">
      <c r="A209" t="s">
        <v>64</v>
      </c>
      <c r="B209" t="s">
        <v>23</v>
      </c>
      <c r="C209" t="s">
        <v>24</v>
      </c>
      <c r="D209" t="s">
        <v>13</v>
      </c>
      <c r="E209">
        <v>1420564317</v>
      </c>
      <c r="F209">
        <v>1057</v>
      </c>
    </row>
    <row r="210" spans="1:6" x14ac:dyDescent="0.2">
      <c r="A210" t="s">
        <v>14</v>
      </c>
      <c r="B210" t="s">
        <v>89</v>
      </c>
      <c r="C210" t="s">
        <v>90</v>
      </c>
      <c r="D210" t="s">
        <v>49</v>
      </c>
      <c r="E210">
        <v>1420563569</v>
      </c>
      <c r="F210">
        <v>374</v>
      </c>
    </row>
    <row r="211" spans="1:6" x14ac:dyDescent="0.2">
      <c r="A211" t="s">
        <v>64</v>
      </c>
      <c r="B211" t="s">
        <v>73</v>
      </c>
      <c r="C211" t="s">
        <v>22</v>
      </c>
      <c r="D211" t="s">
        <v>74</v>
      </c>
      <c r="E211">
        <v>1420564561</v>
      </c>
      <c r="F211">
        <v>1189</v>
      </c>
    </row>
    <row r="212" spans="1:6" x14ac:dyDescent="0.2">
      <c r="A212" t="s">
        <v>44</v>
      </c>
      <c r="B212" t="s">
        <v>57</v>
      </c>
      <c r="C212" t="s">
        <v>49</v>
      </c>
      <c r="D212" t="s">
        <v>37</v>
      </c>
      <c r="E212">
        <v>1420564967</v>
      </c>
      <c r="F212">
        <v>1683</v>
      </c>
    </row>
    <row r="213" spans="1:6" x14ac:dyDescent="0.2">
      <c r="A213" t="s">
        <v>91</v>
      </c>
      <c r="B213" t="s">
        <v>45</v>
      </c>
      <c r="C213" t="s">
        <v>46</v>
      </c>
      <c r="D213" t="s">
        <v>47</v>
      </c>
      <c r="E213">
        <v>1420564498</v>
      </c>
      <c r="F213">
        <v>1133</v>
      </c>
    </row>
    <row r="214" spans="1:6" x14ac:dyDescent="0.2">
      <c r="A214" t="s">
        <v>91</v>
      </c>
      <c r="B214" t="s">
        <v>73</v>
      </c>
      <c r="C214" t="s">
        <v>22</v>
      </c>
      <c r="D214" t="s">
        <v>74</v>
      </c>
      <c r="E214">
        <v>1420564561</v>
      </c>
      <c r="F214">
        <v>1189</v>
      </c>
    </row>
    <row r="215" spans="1:6" x14ac:dyDescent="0.2">
      <c r="A215" t="s">
        <v>77</v>
      </c>
      <c r="B215" t="s">
        <v>54</v>
      </c>
      <c r="C215" t="s">
        <v>55</v>
      </c>
      <c r="D215" t="s">
        <v>35</v>
      </c>
      <c r="E215">
        <v>1420564324</v>
      </c>
      <c r="F215">
        <v>1044</v>
      </c>
    </row>
    <row r="216" spans="1:6" x14ac:dyDescent="0.2">
      <c r="A216" t="s">
        <v>11</v>
      </c>
      <c r="B216" t="s">
        <v>4</v>
      </c>
      <c r="C216" t="s">
        <v>5</v>
      </c>
      <c r="D216" t="s">
        <v>3</v>
      </c>
      <c r="E216">
        <v>1420563917</v>
      </c>
      <c r="F216">
        <v>802</v>
      </c>
    </row>
    <row r="217" spans="1:6" x14ac:dyDescent="0.2">
      <c r="A217" t="s">
        <v>30</v>
      </c>
      <c r="B217" t="s">
        <v>78</v>
      </c>
      <c r="C217" t="s">
        <v>74</v>
      </c>
      <c r="D217" t="s">
        <v>47</v>
      </c>
      <c r="E217">
        <v>1420564698</v>
      </c>
      <c r="F217">
        <v>1276</v>
      </c>
    </row>
    <row r="218" spans="1:6" x14ac:dyDescent="0.2">
      <c r="A218" t="s">
        <v>91</v>
      </c>
      <c r="B218" t="s">
        <v>86</v>
      </c>
      <c r="C218" t="s">
        <v>81</v>
      </c>
      <c r="D218" t="s">
        <v>9</v>
      </c>
      <c r="E218">
        <v>1420565330</v>
      </c>
      <c r="F218">
        <v>2027</v>
      </c>
    </row>
    <row r="219" spans="1:6" x14ac:dyDescent="0.2">
      <c r="A219" t="s">
        <v>58</v>
      </c>
      <c r="B219" t="s">
        <v>59</v>
      </c>
      <c r="C219" t="s">
        <v>47</v>
      </c>
      <c r="D219" t="s">
        <v>60</v>
      </c>
      <c r="E219">
        <v>1420565203</v>
      </c>
      <c r="F219">
        <v>1843</v>
      </c>
    </row>
    <row r="220" spans="1:6" x14ac:dyDescent="0.2">
      <c r="A220" t="s">
        <v>14</v>
      </c>
      <c r="B220" t="s">
        <v>18</v>
      </c>
      <c r="C220" t="s">
        <v>19</v>
      </c>
      <c r="D220" t="s">
        <v>3</v>
      </c>
      <c r="E220">
        <v>1420563408</v>
      </c>
      <c r="F220">
        <v>184</v>
      </c>
    </row>
    <row r="221" spans="1:6" x14ac:dyDescent="0.2">
      <c r="A221" t="s">
        <v>30</v>
      </c>
      <c r="B221" t="s">
        <v>71</v>
      </c>
      <c r="C221" t="s">
        <v>16</v>
      </c>
      <c r="D221" t="s">
        <v>47</v>
      </c>
      <c r="E221">
        <v>1420565167</v>
      </c>
      <c r="F221">
        <v>1848</v>
      </c>
    </row>
    <row r="222" spans="1:6" x14ac:dyDescent="0.2">
      <c r="A222" t="s">
        <v>14</v>
      </c>
      <c r="B222" t="s">
        <v>65</v>
      </c>
      <c r="C222" t="s">
        <v>66</v>
      </c>
      <c r="D222" t="s">
        <v>67</v>
      </c>
      <c r="E222">
        <v>1420565140</v>
      </c>
      <c r="F222">
        <v>1751</v>
      </c>
    </row>
    <row r="223" spans="1:6" x14ac:dyDescent="0.2">
      <c r="A223" t="s">
        <v>58</v>
      </c>
      <c r="B223" t="s">
        <v>61</v>
      </c>
      <c r="C223" t="s">
        <v>62</v>
      </c>
      <c r="D223" t="s">
        <v>2</v>
      </c>
      <c r="E223">
        <v>1420563542</v>
      </c>
      <c r="F223">
        <v>278</v>
      </c>
    </row>
    <row r="224" spans="1:6" x14ac:dyDescent="0.2">
      <c r="A224" t="s">
        <v>40</v>
      </c>
      <c r="B224" t="s">
        <v>1</v>
      </c>
      <c r="C224" t="s">
        <v>2</v>
      </c>
      <c r="D224" t="s">
        <v>3</v>
      </c>
      <c r="E224">
        <v>1420564460</v>
      </c>
      <c r="F224">
        <v>1049</v>
      </c>
    </row>
    <row r="225" spans="1:6" x14ac:dyDescent="0.2">
      <c r="A225" t="s">
        <v>44</v>
      </c>
      <c r="B225" t="s">
        <v>57</v>
      </c>
      <c r="C225" t="s">
        <v>49</v>
      </c>
      <c r="D225" t="s">
        <v>37</v>
      </c>
      <c r="E225">
        <v>1420564967</v>
      </c>
      <c r="F225">
        <v>1683</v>
      </c>
    </row>
    <row r="226" spans="1:6" x14ac:dyDescent="0.2">
      <c r="A226" t="s">
        <v>72</v>
      </c>
      <c r="B226" t="s">
        <v>43</v>
      </c>
      <c r="C226" t="s">
        <v>9</v>
      </c>
      <c r="D226" t="s">
        <v>29</v>
      </c>
      <c r="E226">
        <v>1420563927</v>
      </c>
      <c r="F226">
        <v>538</v>
      </c>
    </row>
    <row r="227" spans="1:6" x14ac:dyDescent="0.2">
      <c r="A227" t="s">
        <v>41</v>
      </c>
      <c r="B227" t="s">
        <v>1</v>
      </c>
      <c r="C227" t="s">
        <v>2</v>
      </c>
      <c r="D227" t="s">
        <v>3</v>
      </c>
      <c r="E227">
        <v>1420564460</v>
      </c>
      <c r="F227">
        <v>1049</v>
      </c>
    </row>
    <row r="228" spans="1:6" x14ac:dyDescent="0.2">
      <c r="A228" t="s">
        <v>64</v>
      </c>
      <c r="B228" t="s">
        <v>65</v>
      </c>
      <c r="C228" t="s">
        <v>66</v>
      </c>
      <c r="D228" t="s">
        <v>67</v>
      </c>
      <c r="E228">
        <v>1420565140</v>
      </c>
      <c r="F228">
        <v>1751</v>
      </c>
    </row>
    <row r="229" spans="1:6" x14ac:dyDescent="0.2">
      <c r="A229" t="s">
        <v>25</v>
      </c>
      <c r="B229" t="s">
        <v>48</v>
      </c>
      <c r="C229" t="s">
        <v>49</v>
      </c>
      <c r="D229" t="s">
        <v>37</v>
      </c>
      <c r="E229">
        <v>1420564983</v>
      </c>
      <c r="F229">
        <v>1683</v>
      </c>
    </row>
    <row r="230" spans="1:6" x14ac:dyDescent="0.2">
      <c r="A230" t="s">
        <v>44</v>
      </c>
      <c r="B230" t="s">
        <v>18</v>
      </c>
      <c r="C230" t="s">
        <v>19</v>
      </c>
      <c r="D230" t="s">
        <v>3</v>
      </c>
      <c r="E230">
        <v>1420563408</v>
      </c>
      <c r="F230">
        <v>184</v>
      </c>
    </row>
    <row r="231" spans="1:6" x14ac:dyDescent="0.2">
      <c r="A231" t="s">
        <v>68</v>
      </c>
      <c r="B231" t="s">
        <v>36</v>
      </c>
      <c r="C231" t="s">
        <v>37</v>
      </c>
      <c r="D231" t="s">
        <v>13</v>
      </c>
      <c r="E231">
        <v>1420564869</v>
      </c>
      <c r="F231">
        <v>1452</v>
      </c>
    </row>
    <row r="232" spans="1:6" x14ac:dyDescent="0.2">
      <c r="A232" t="s">
        <v>25</v>
      </c>
      <c r="B232" t="s">
        <v>12</v>
      </c>
      <c r="C232" t="s">
        <v>2</v>
      </c>
      <c r="D232" t="s">
        <v>13</v>
      </c>
      <c r="E232">
        <v>1420564409</v>
      </c>
      <c r="F232">
        <v>1322</v>
      </c>
    </row>
    <row r="233" spans="1:6" x14ac:dyDescent="0.2">
      <c r="A233" t="s">
        <v>64</v>
      </c>
      <c r="B233" t="s">
        <v>93</v>
      </c>
      <c r="C233" t="s">
        <v>66</v>
      </c>
      <c r="D233" t="s">
        <v>24</v>
      </c>
      <c r="E233">
        <v>1420564038</v>
      </c>
      <c r="F233">
        <v>877</v>
      </c>
    </row>
    <row r="234" spans="1:6" x14ac:dyDescent="0.2">
      <c r="A234" t="s">
        <v>14</v>
      </c>
      <c r="B234" t="s">
        <v>65</v>
      </c>
      <c r="C234" t="s">
        <v>66</v>
      </c>
      <c r="D234" t="s">
        <v>67</v>
      </c>
      <c r="E234">
        <v>1420565140</v>
      </c>
      <c r="F234">
        <v>1751</v>
      </c>
    </row>
    <row r="235" spans="1:6" x14ac:dyDescent="0.2">
      <c r="A235" t="s">
        <v>33</v>
      </c>
      <c r="B235" t="s">
        <v>89</v>
      </c>
      <c r="C235" t="s">
        <v>90</v>
      </c>
      <c r="D235" t="s">
        <v>49</v>
      </c>
      <c r="E235">
        <v>1420563569</v>
      </c>
      <c r="F235">
        <v>374</v>
      </c>
    </row>
    <row r="236" spans="1:6" x14ac:dyDescent="0.2">
      <c r="A236" t="s">
        <v>26</v>
      </c>
      <c r="B236" t="s">
        <v>80</v>
      </c>
      <c r="C236" t="s">
        <v>55</v>
      </c>
      <c r="D236" t="s">
        <v>81</v>
      </c>
      <c r="E236">
        <v>1420565203</v>
      </c>
      <c r="F236">
        <v>1928</v>
      </c>
    </row>
    <row r="237" spans="1:6" x14ac:dyDescent="0.2">
      <c r="A237" t="s">
        <v>50</v>
      </c>
      <c r="B237" t="s">
        <v>23</v>
      </c>
      <c r="C237" t="s">
        <v>24</v>
      </c>
      <c r="D237" t="s">
        <v>13</v>
      </c>
      <c r="E237">
        <v>1420564317</v>
      </c>
      <c r="F237">
        <v>1057</v>
      </c>
    </row>
    <row r="238" spans="1:6" x14ac:dyDescent="0.2">
      <c r="E238">
        <v>0</v>
      </c>
      <c r="F238">
        <v>0</v>
      </c>
    </row>
    <row r="239" spans="1:6" x14ac:dyDescent="0.2">
      <c r="A239" t="s">
        <v>11</v>
      </c>
      <c r="B239" t="s">
        <v>87</v>
      </c>
      <c r="C239" t="s">
        <v>13</v>
      </c>
      <c r="D239" t="s">
        <v>88</v>
      </c>
      <c r="E239">
        <v>1420564414</v>
      </c>
      <c r="F239">
        <v>1302</v>
      </c>
    </row>
    <row r="240" spans="1:6" x14ac:dyDescent="0.2">
      <c r="A240" t="s">
        <v>44</v>
      </c>
      <c r="B240" t="s">
        <v>23</v>
      </c>
      <c r="C240" t="s">
        <v>24</v>
      </c>
      <c r="D240" t="s">
        <v>13</v>
      </c>
      <c r="E240">
        <v>1420564317</v>
      </c>
      <c r="F240">
        <v>1057</v>
      </c>
    </row>
    <row r="241" spans="1:6" x14ac:dyDescent="0.2">
      <c r="A241" t="s">
        <v>50</v>
      </c>
      <c r="B241" t="s">
        <v>89</v>
      </c>
      <c r="C241" t="s">
        <v>90</v>
      </c>
      <c r="D241" t="s">
        <v>49</v>
      </c>
      <c r="E241">
        <v>1420563569</v>
      </c>
      <c r="F241">
        <v>374</v>
      </c>
    </row>
    <row r="242" spans="1:6" x14ac:dyDescent="0.2">
      <c r="A242" t="s">
        <v>70</v>
      </c>
      <c r="B242" t="s">
        <v>71</v>
      </c>
      <c r="C242" t="s">
        <v>16</v>
      </c>
      <c r="D242" t="s">
        <v>47</v>
      </c>
      <c r="E242">
        <v>1420565167</v>
      </c>
      <c r="F242">
        <v>1848</v>
      </c>
    </row>
    <row r="243" spans="1:6" x14ac:dyDescent="0.2">
      <c r="A243" t="s">
        <v>64</v>
      </c>
      <c r="B243" t="s">
        <v>63</v>
      </c>
      <c r="C243" t="s">
        <v>28</v>
      </c>
      <c r="D243" t="s">
        <v>52</v>
      </c>
      <c r="E243">
        <v>1420563958</v>
      </c>
      <c r="F243">
        <v>849</v>
      </c>
    </row>
    <row r="244" spans="1:6" x14ac:dyDescent="0.2">
      <c r="A244" t="s">
        <v>56</v>
      </c>
      <c r="B244" t="s">
        <v>87</v>
      </c>
      <c r="C244" t="s">
        <v>13</v>
      </c>
      <c r="D244" t="s">
        <v>88</v>
      </c>
      <c r="E244">
        <v>1420564414</v>
      </c>
      <c r="F244">
        <v>1302</v>
      </c>
    </row>
    <row r="245" spans="1:6" x14ac:dyDescent="0.2">
      <c r="A245" t="s">
        <v>14</v>
      </c>
      <c r="B245" t="s">
        <v>51</v>
      </c>
      <c r="C245" t="s">
        <v>8</v>
      </c>
      <c r="D245" t="s">
        <v>52</v>
      </c>
      <c r="E245">
        <v>1420564716</v>
      </c>
      <c r="F245">
        <v>1510</v>
      </c>
    </row>
    <row r="246" spans="1:6" x14ac:dyDescent="0.2">
      <c r="A246" t="s">
        <v>64</v>
      </c>
      <c r="B246" t="s">
        <v>59</v>
      </c>
      <c r="C246" t="s">
        <v>47</v>
      </c>
      <c r="D246" t="s">
        <v>60</v>
      </c>
      <c r="E246">
        <v>1420565203</v>
      </c>
      <c r="F246">
        <v>1843</v>
      </c>
    </row>
    <row r="247" spans="1:6" x14ac:dyDescent="0.2">
      <c r="A247" t="s">
        <v>50</v>
      </c>
      <c r="B247" t="s">
        <v>73</v>
      </c>
      <c r="C247" t="s">
        <v>22</v>
      </c>
      <c r="D247" t="s">
        <v>74</v>
      </c>
      <c r="E247">
        <v>1420564561</v>
      </c>
      <c r="F247">
        <v>1189</v>
      </c>
    </row>
    <row r="248" spans="1:6" x14ac:dyDescent="0.2">
      <c r="A248" t="s">
        <v>25</v>
      </c>
      <c r="B248" t="s">
        <v>1</v>
      </c>
      <c r="C248" t="s">
        <v>2</v>
      </c>
      <c r="D248" t="s">
        <v>3</v>
      </c>
      <c r="E248">
        <v>1420564460</v>
      </c>
      <c r="F248">
        <v>1049</v>
      </c>
    </row>
    <row r="249" spans="1:6" x14ac:dyDescent="0.2">
      <c r="A249" t="s">
        <v>25</v>
      </c>
      <c r="B249" t="s">
        <v>80</v>
      </c>
      <c r="C249" t="s">
        <v>55</v>
      </c>
      <c r="D249" t="s">
        <v>81</v>
      </c>
      <c r="E249">
        <v>1420565203</v>
      </c>
      <c r="F249">
        <v>1928</v>
      </c>
    </row>
    <row r="250" spans="1:6" x14ac:dyDescent="0.2">
      <c r="A250" t="s">
        <v>30</v>
      </c>
      <c r="B250" t="s">
        <v>4</v>
      </c>
      <c r="C250" t="s">
        <v>5</v>
      </c>
      <c r="D250" t="s">
        <v>3</v>
      </c>
      <c r="E250">
        <v>1420563917</v>
      </c>
      <c r="F250">
        <v>802</v>
      </c>
    </row>
    <row r="251" spans="1:6" x14ac:dyDescent="0.2">
      <c r="A251" t="s">
        <v>30</v>
      </c>
      <c r="B251" t="s">
        <v>80</v>
      </c>
      <c r="C251" t="s">
        <v>55</v>
      </c>
      <c r="D251" t="s">
        <v>81</v>
      </c>
      <c r="E251">
        <v>1420565203</v>
      </c>
      <c r="F251">
        <v>1928</v>
      </c>
    </row>
    <row r="252" spans="1:6" x14ac:dyDescent="0.2">
      <c r="A252" t="s">
        <v>95</v>
      </c>
      <c r="B252" t="s">
        <v>61</v>
      </c>
      <c r="C252" t="s">
        <v>62</v>
      </c>
      <c r="D252" t="s">
        <v>2</v>
      </c>
      <c r="E252">
        <v>1420563542</v>
      </c>
      <c r="F252">
        <v>278</v>
      </c>
    </row>
    <row r="253" spans="1:6" x14ac:dyDescent="0.2">
      <c r="A253" t="s">
        <v>6</v>
      </c>
      <c r="B253" t="s">
        <v>59</v>
      </c>
      <c r="C253" t="s">
        <v>47</v>
      </c>
      <c r="D253" t="s">
        <v>60</v>
      </c>
      <c r="E253">
        <v>1420565203</v>
      </c>
      <c r="F253">
        <v>1843</v>
      </c>
    </row>
    <row r="254" spans="1:6" x14ac:dyDescent="0.2">
      <c r="A254" t="s">
        <v>50</v>
      </c>
      <c r="B254" t="s">
        <v>78</v>
      </c>
      <c r="C254" t="s">
        <v>74</v>
      </c>
      <c r="D254" t="s">
        <v>47</v>
      </c>
      <c r="E254">
        <v>1420564698</v>
      </c>
      <c r="F254">
        <v>1276</v>
      </c>
    </row>
    <row r="255" spans="1:6" x14ac:dyDescent="0.2">
      <c r="A255" t="s">
        <v>75</v>
      </c>
      <c r="B255" t="s">
        <v>7</v>
      </c>
      <c r="C255" t="s">
        <v>8</v>
      </c>
      <c r="D255" t="s">
        <v>9</v>
      </c>
      <c r="E255">
        <v>1420563649</v>
      </c>
      <c r="F255">
        <v>250</v>
      </c>
    </row>
    <row r="256" spans="1:6" x14ac:dyDescent="0.2">
      <c r="A256" t="s">
        <v>10</v>
      </c>
      <c r="B256" t="s">
        <v>63</v>
      </c>
      <c r="C256" t="s">
        <v>28</v>
      </c>
      <c r="D256" t="s">
        <v>52</v>
      </c>
      <c r="E256">
        <v>1420563958</v>
      </c>
      <c r="F256">
        <v>849</v>
      </c>
    </row>
    <row r="257" spans="1:6" x14ac:dyDescent="0.2">
      <c r="A257" t="s">
        <v>50</v>
      </c>
      <c r="B257" t="s">
        <v>80</v>
      </c>
      <c r="C257" t="s">
        <v>55</v>
      </c>
      <c r="D257" t="s">
        <v>81</v>
      </c>
      <c r="E257">
        <v>1420565203</v>
      </c>
      <c r="F257">
        <v>1928</v>
      </c>
    </row>
    <row r="258" spans="1:6" x14ac:dyDescent="0.2">
      <c r="A258" t="s">
        <v>68</v>
      </c>
      <c r="B258" t="s">
        <v>59</v>
      </c>
      <c r="C258" t="s">
        <v>47</v>
      </c>
      <c r="D258" t="s">
        <v>60</v>
      </c>
      <c r="E258">
        <v>1420565203</v>
      </c>
      <c r="F258">
        <v>1843</v>
      </c>
    </row>
    <row r="259" spans="1:6" x14ac:dyDescent="0.2">
      <c r="A259" t="s">
        <v>85</v>
      </c>
      <c r="B259" t="s">
        <v>87</v>
      </c>
      <c r="C259" t="s">
        <v>13</v>
      </c>
      <c r="D259" t="s">
        <v>88</v>
      </c>
      <c r="E259">
        <v>1420564414</v>
      </c>
      <c r="F259">
        <v>1302</v>
      </c>
    </row>
    <row r="260" spans="1:6" x14ac:dyDescent="0.2">
      <c r="A260" t="s">
        <v>20</v>
      </c>
      <c r="B260" t="s">
        <v>86</v>
      </c>
      <c r="C260" t="s">
        <v>81</v>
      </c>
      <c r="D260" t="s">
        <v>9</v>
      </c>
      <c r="E260">
        <v>1420565330</v>
      </c>
      <c r="F260">
        <v>2027</v>
      </c>
    </row>
    <row r="261" spans="1:6" x14ac:dyDescent="0.2">
      <c r="A261" t="s">
        <v>56</v>
      </c>
      <c r="B261" t="s">
        <v>80</v>
      </c>
      <c r="C261" t="s">
        <v>55</v>
      </c>
      <c r="D261" t="s">
        <v>81</v>
      </c>
      <c r="E261">
        <v>1420565203</v>
      </c>
      <c r="F261">
        <v>1928</v>
      </c>
    </row>
    <row r="262" spans="1:6" x14ac:dyDescent="0.2">
      <c r="A262" t="s">
        <v>17</v>
      </c>
      <c r="B262" t="s">
        <v>63</v>
      </c>
      <c r="C262" t="s">
        <v>28</v>
      </c>
      <c r="D262" t="s">
        <v>52</v>
      </c>
      <c r="E262">
        <v>1420563958</v>
      </c>
      <c r="F262">
        <v>849</v>
      </c>
    </row>
    <row r="263" spans="1:6" x14ac:dyDescent="0.2">
      <c r="A263" t="s">
        <v>68</v>
      </c>
      <c r="B263" t="s">
        <v>99</v>
      </c>
      <c r="C263" t="s">
        <v>74</v>
      </c>
      <c r="D263" t="s">
        <v>47</v>
      </c>
      <c r="E263">
        <v>1420564698</v>
      </c>
      <c r="F263">
        <v>1276</v>
      </c>
    </row>
    <row r="264" spans="1:6" x14ac:dyDescent="0.2">
      <c r="A264" t="s">
        <v>83</v>
      </c>
      <c r="B264" t="s">
        <v>31</v>
      </c>
      <c r="C264" t="s">
        <v>32</v>
      </c>
      <c r="D264" t="s">
        <v>19</v>
      </c>
      <c r="E264">
        <v>1420563539</v>
      </c>
      <c r="F264">
        <v>194</v>
      </c>
    </row>
    <row r="265" spans="1:6" x14ac:dyDescent="0.2">
      <c r="A265" t="s">
        <v>75</v>
      </c>
      <c r="B265" t="s">
        <v>71</v>
      </c>
      <c r="C265" t="s">
        <v>16</v>
      </c>
      <c r="D265" t="s">
        <v>47</v>
      </c>
      <c r="E265">
        <v>1420565167</v>
      </c>
      <c r="F265">
        <v>1848</v>
      </c>
    </row>
    <row r="266" spans="1:6" x14ac:dyDescent="0.2">
      <c r="A266" t="s">
        <v>25</v>
      </c>
      <c r="B266" t="s">
        <v>73</v>
      </c>
      <c r="C266" t="s">
        <v>22</v>
      </c>
      <c r="D266" t="s">
        <v>74</v>
      </c>
      <c r="E266">
        <v>1420564561</v>
      </c>
      <c r="F266">
        <v>1189</v>
      </c>
    </row>
    <row r="267" spans="1:6" x14ac:dyDescent="0.2">
      <c r="A267" t="s">
        <v>0</v>
      </c>
      <c r="B267" t="s">
        <v>80</v>
      </c>
      <c r="C267" t="s">
        <v>55</v>
      </c>
      <c r="D267" t="s">
        <v>81</v>
      </c>
      <c r="E267">
        <v>1420565203</v>
      </c>
      <c r="F267">
        <v>1928</v>
      </c>
    </row>
    <row r="268" spans="1:6" x14ac:dyDescent="0.2">
      <c r="A268" t="s">
        <v>38</v>
      </c>
      <c r="B268" t="s">
        <v>36</v>
      </c>
      <c r="C268" t="s">
        <v>37</v>
      </c>
      <c r="D268" t="s">
        <v>13</v>
      </c>
      <c r="E268">
        <v>1420564869</v>
      </c>
      <c r="F268">
        <v>1452</v>
      </c>
    </row>
    <row r="269" spans="1:6" x14ac:dyDescent="0.2">
      <c r="A269" t="s">
        <v>44</v>
      </c>
      <c r="B269" t="s">
        <v>31</v>
      </c>
      <c r="C269" t="s">
        <v>32</v>
      </c>
      <c r="D269" t="s">
        <v>19</v>
      </c>
      <c r="E269">
        <v>1420563539</v>
      </c>
      <c r="F269">
        <v>194</v>
      </c>
    </row>
    <row r="270" spans="1:6" x14ac:dyDescent="0.2">
      <c r="A270" t="s">
        <v>64</v>
      </c>
      <c r="B270" t="s">
        <v>21</v>
      </c>
      <c r="C270" t="s">
        <v>2</v>
      </c>
      <c r="D270" t="s">
        <v>22</v>
      </c>
      <c r="E270">
        <v>1420564525</v>
      </c>
      <c r="F270">
        <v>1398</v>
      </c>
    </row>
    <row r="271" spans="1:6" x14ac:dyDescent="0.2">
      <c r="A271" t="s">
        <v>83</v>
      </c>
      <c r="B271" t="s">
        <v>61</v>
      </c>
      <c r="C271" t="s">
        <v>62</v>
      </c>
      <c r="D271" t="s">
        <v>2</v>
      </c>
      <c r="E271">
        <v>1420563542</v>
      </c>
      <c r="F271">
        <v>278</v>
      </c>
    </row>
    <row r="272" spans="1:6" x14ac:dyDescent="0.2">
      <c r="A272" t="s">
        <v>17</v>
      </c>
      <c r="B272" t="s">
        <v>48</v>
      </c>
      <c r="C272" t="s">
        <v>49</v>
      </c>
      <c r="D272" t="s">
        <v>37</v>
      </c>
      <c r="E272">
        <v>1420564983</v>
      </c>
      <c r="F272">
        <v>1683</v>
      </c>
    </row>
    <row r="273" spans="1:6" x14ac:dyDescent="0.2">
      <c r="A273" t="s">
        <v>25</v>
      </c>
      <c r="B273" t="s">
        <v>1</v>
      </c>
      <c r="C273" t="s">
        <v>2</v>
      </c>
      <c r="D273" t="s">
        <v>3</v>
      </c>
      <c r="E273">
        <v>1420564460</v>
      </c>
      <c r="F273">
        <v>1049</v>
      </c>
    </row>
    <row r="274" spans="1:6" x14ac:dyDescent="0.2">
      <c r="A274" t="s">
        <v>50</v>
      </c>
      <c r="B274" t="s">
        <v>89</v>
      </c>
      <c r="C274" t="s">
        <v>90</v>
      </c>
      <c r="D274" t="s">
        <v>49</v>
      </c>
      <c r="E274">
        <v>1420563569</v>
      </c>
      <c r="F274">
        <v>374</v>
      </c>
    </row>
    <row r="275" spans="1:6" x14ac:dyDescent="0.2">
      <c r="A275" t="s">
        <v>6</v>
      </c>
      <c r="B275" t="s">
        <v>65</v>
      </c>
      <c r="C275" t="s">
        <v>66</v>
      </c>
      <c r="D275" t="s">
        <v>67</v>
      </c>
      <c r="E275">
        <v>1420565140</v>
      </c>
      <c r="F275">
        <v>1751</v>
      </c>
    </row>
    <row r="276" spans="1:6" x14ac:dyDescent="0.2">
      <c r="A276" t="s">
        <v>25</v>
      </c>
      <c r="B276" t="s">
        <v>63</v>
      </c>
      <c r="C276" t="s">
        <v>28</v>
      </c>
      <c r="D276" t="s">
        <v>52</v>
      </c>
      <c r="E276">
        <v>1420563958</v>
      </c>
      <c r="F276">
        <v>849</v>
      </c>
    </row>
    <row r="277" spans="1:6" x14ac:dyDescent="0.2">
      <c r="A277" t="s">
        <v>41</v>
      </c>
      <c r="B277" t="s">
        <v>54</v>
      </c>
      <c r="C277" t="s">
        <v>55</v>
      </c>
      <c r="D277" t="s">
        <v>35</v>
      </c>
      <c r="E277">
        <v>1420564324</v>
      </c>
      <c r="F277">
        <v>1044</v>
      </c>
    </row>
    <row r="278" spans="1:6" x14ac:dyDescent="0.2">
      <c r="A278" t="s">
        <v>17</v>
      </c>
      <c r="B278" t="s">
        <v>93</v>
      </c>
      <c r="C278" t="s">
        <v>66</v>
      </c>
      <c r="D278" t="s">
        <v>24</v>
      </c>
      <c r="E278">
        <v>1420564038</v>
      </c>
      <c r="F278">
        <v>877</v>
      </c>
    </row>
    <row r="279" spans="1:6" x14ac:dyDescent="0.2">
      <c r="A279" t="s">
        <v>38</v>
      </c>
      <c r="B279" t="s">
        <v>65</v>
      </c>
      <c r="C279" t="s">
        <v>66</v>
      </c>
      <c r="D279" t="s">
        <v>67</v>
      </c>
      <c r="E279">
        <v>1420565140</v>
      </c>
      <c r="F279">
        <v>1751</v>
      </c>
    </row>
    <row r="280" spans="1:6" x14ac:dyDescent="0.2">
      <c r="A280" t="s">
        <v>44</v>
      </c>
      <c r="B280" t="s">
        <v>78</v>
      </c>
      <c r="C280" t="s">
        <v>74</v>
      </c>
      <c r="D280" t="s">
        <v>47</v>
      </c>
      <c r="E280">
        <v>1420564698</v>
      </c>
      <c r="F280">
        <v>1276</v>
      </c>
    </row>
    <row r="281" spans="1:6" x14ac:dyDescent="0.2">
      <c r="A281" t="s">
        <v>64</v>
      </c>
      <c r="B281" t="s">
        <v>45</v>
      </c>
      <c r="C281" t="s">
        <v>46</v>
      </c>
      <c r="D281" t="s">
        <v>47</v>
      </c>
      <c r="E281">
        <v>1420564498</v>
      </c>
      <c r="F281">
        <v>1133</v>
      </c>
    </row>
    <row r="282" spans="1:6" x14ac:dyDescent="0.2">
      <c r="E282">
        <v>0</v>
      </c>
      <c r="F282">
        <v>0</v>
      </c>
    </row>
    <row r="283" spans="1:6" x14ac:dyDescent="0.2">
      <c r="A283" t="s">
        <v>83</v>
      </c>
      <c r="B283" t="s">
        <v>34</v>
      </c>
      <c r="C283" t="s">
        <v>100</v>
      </c>
      <c r="D283" t="s">
        <v>2</v>
      </c>
      <c r="E283">
        <v>1420564394</v>
      </c>
      <c r="F283">
        <v>1001</v>
      </c>
    </row>
    <row r="284" spans="1:6" x14ac:dyDescent="0.2">
      <c r="A284" t="s">
        <v>40</v>
      </c>
      <c r="B284" t="s">
        <v>34</v>
      </c>
      <c r="C284" t="s">
        <v>35</v>
      </c>
      <c r="D284" t="s">
        <v>2</v>
      </c>
      <c r="E284">
        <v>1420564394</v>
      </c>
      <c r="F284">
        <v>1001</v>
      </c>
    </row>
    <row r="285" spans="1:6" x14ac:dyDescent="0.2">
      <c r="A285" t="s">
        <v>85</v>
      </c>
      <c r="B285" t="s">
        <v>61</v>
      </c>
      <c r="C285" t="s">
        <v>62</v>
      </c>
      <c r="D285" t="s">
        <v>2</v>
      </c>
      <c r="E285">
        <v>1420563542</v>
      </c>
      <c r="F285">
        <v>278</v>
      </c>
    </row>
    <row r="286" spans="1:6" x14ac:dyDescent="0.2">
      <c r="A286" t="s">
        <v>30</v>
      </c>
      <c r="B286" t="s">
        <v>86</v>
      </c>
      <c r="C286" t="s">
        <v>81</v>
      </c>
      <c r="D286" t="s">
        <v>9</v>
      </c>
      <c r="E286">
        <v>1420565330</v>
      </c>
      <c r="F286">
        <v>2027</v>
      </c>
    </row>
    <row r="287" spans="1:6" x14ac:dyDescent="0.2">
      <c r="A287" t="s">
        <v>85</v>
      </c>
      <c r="B287" t="s">
        <v>63</v>
      </c>
      <c r="C287" t="s">
        <v>28</v>
      </c>
      <c r="D287" t="s">
        <v>52</v>
      </c>
      <c r="E287">
        <v>1420563958</v>
      </c>
      <c r="F287">
        <v>849</v>
      </c>
    </row>
    <row r="288" spans="1:6" x14ac:dyDescent="0.2">
      <c r="A288" t="s">
        <v>41</v>
      </c>
      <c r="B288" t="s">
        <v>93</v>
      </c>
      <c r="C288" t="s">
        <v>66</v>
      </c>
      <c r="D288" t="s">
        <v>24</v>
      </c>
      <c r="E288">
        <v>1420564038</v>
      </c>
      <c r="F288">
        <v>877</v>
      </c>
    </row>
    <row r="289" spans="1:6" x14ac:dyDescent="0.2">
      <c r="A289" t="s">
        <v>6</v>
      </c>
      <c r="B289" t="s">
        <v>42</v>
      </c>
      <c r="C289" t="s">
        <v>16</v>
      </c>
      <c r="D289" t="s">
        <v>13</v>
      </c>
      <c r="E289">
        <v>1420563856</v>
      </c>
      <c r="F289">
        <v>572</v>
      </c>
    </row>
    <row r="290" spans="1:6" x14ac:dyDescent="0.2">
      <c r="A290" t="s">
        <v>30</v>
      </c>
      <c r="B290" t="s">
        <v>1</v>
      </c>
      <c r="C290" t="s">
        <v>2</v>
      </c>
      <c r="D290" t="s">
        <v>3</v>
      </c>
      <c r="E290">
        <v>1420564460</v>
      </c>
      <c r="F290">
        <v>1049</v>
      </c>
    </row>
    <row r="291" spans="1:6" x14ac:dyDescent="0.2">
      <c r="A291" t="s">
        <v>85</v>
      </c>
      <c r="B291" t="s">
        <v>61</v>
      </c>
      <c r="C291" t="s">
        <v>62</v>
      </c>
      <c r="D291" t="s">
        <v>2</v>
      </c>
      <c r="E291">
        <v>1420563542</v>
      </c>
      <c r="F291">
        <v>278</v>
      </c>
    </row>
    <row r="292" spans="1:6" x14ac:dyDescent="0.2">
      <c r="A292" t="s">
        <v>70</v>
      </c>
      <c r="B292" t="s">
        <v>89</v>
      </c>
      <c r="C292" t="s">
        <v>90</v>
      </c>
      <c r="D292" t="s">
        <v>49</v>
      </c>
      <c r="E292">
        <v>1420563569</v>
      </c>
      <c r="F292">
        <v>374</v>
      </c>
    </row>
    <row r="293" spans="1:6" x14ac:dyDescent="0.2">
      <c r="A293" t="s">
        <v>26</v>
      </c>
      <c r="B293" t="s">
        <v>12</v>
      </c>
      <c r="C293" t="s">
        <v>2</v>
      </c>
      <c r="D293" t="s">
        <v>13</v>
      </c>
      <c r="E293">
        <v>1420564409</v>
      </c>
      <c r="F293">
        <v>1322</v>
      </c>
    </row>
    <row r="294" spans="1:6" x14ac:dyDescent="0.2">
      <c r="A294" t="s">
        <v>30</v>
      </c>
      <c r="B294" t="s">
        <v>80</v>
      </c>
      <c r="C294" t="s">
        <v>55</v>
      </c>
      <c r="D294" t="s">
        <v>81</v>
      </c>
      <c r="E294">
        <v>1420565203</v>
      </c>
      <c r="F294">
        <v>1928</v>
      </c>
    </row>
    <row r="295" spans="1:6" x14ac:dyDescent="0.2">
      <c r="A295" t="s">
        <v>95</v>
      </c>
      <c r="B295" t="s">
        <v>1</v>
      </c>
      <c r="C295" t="s">
        <v>2</v>
      </c>
      <c r="D295" t="s">
        <v>3</v>
      </c>
      <c r="E295">
        <v>1420564460</v>
      </c>
      <c r="F295">
        <v>1049</v>
      </c>
    </row>
    <row r="296" spans="1:6" x14ac:dyDescent="0.2">
      <c r="A296" t="s">
        <v>41</v>
      </c>
      <c r="B296" t="s">
        <v>51</v>
      </c>
      <c r="C296" t="s">
        <v>8</v>
      </c>
      <c r="D296" t="s">
        <v>52</v>
      </c>
      <c r="E296">
        <v>1420564716</v>
      </c>
      <c r="F296">
        <v>1510</v>
      </c>
    </row>
    <row r="297" spans="1:6" x14ac:dyDescent="0.2">
      <c r="A297" t="s">
        <v>41</v>
      </c>
      <c r="B297" t="s">
        <v>86</v>
      </c>
      <c r="C297" t="s">
        <v>81</v>
      </c>
      <c r="D297" t="s">
        <v>9</v>
      </c>
      <c r="E297">
        <v>1420565330</v>
      </c>
      <c r="F297">
        <v>2027</v>
      </c>
    </row>
    <row r="298" spans="1:6" x14ac:dyDescent="0.2">
      <c r="A298" t="s">
        <v>14</v>
      </c>
      <c r="B298" t="s">
        <v>93</v>
      </c>
      <c r="C298" t="s">
        <v>66</v>
      </c>
      <c r="D298" t="s">
        <v>24</v>
      </c>
      <c r="E298">
        <v>1420564038</v>
      </c>
      <c r="F298">
        <v>877</v>
      </c>
    </row>
    <row r="299" spans="1:6" x14ac:dyDescent="0.2">
      <c r="A299" t="s">
        <v>101</v>
      </c>
      <c r="B299" t="s">
        <v>45</v>
      </c>
      <c r="C299" t="s">
        <v>46</v>
      </c>
      <c r="D299" t="s">
        <v>47</v>
      </c>
      <c r="E299">
        <v>1420564498</v>
      </c>
      <c r="F299">
        <v>1133</v>
      </c>
    </row>
    <row r="300" spans="1:6" x14ac:dyDescent="0.2">
      <c r="A300" t="s">
        <v>83</v>
      </c>
      <c r="B300" t="s">
        <v>71</v>
      </c>
      <c r="C300" t="s">
        <v>16</v>
      </c>
      <c r="D300" t="s">
        <v>47</v>
      </c>
      <c r="E300">
        <v>1420565167</v>
      </c>
      <c r="F300">
        <v>1848</v>
      </c>
    </row>
    <row r="301" spans="1:6" x14ac:dyDescent="0.2">
      <c r="A301" t="s">
        <v>83</v>
      </c>
      <c r="B301" t="s">
        <v>71</v>
      </c>
      <c r="C301" t="s">
        <v>16</v>
      </c>
      <c r="D301" t="s">
        <v>47</v>
      </c>
      <c r="E301">
        <v>1420565167</v>
      </c>
      <c r="F301">
        <v>1848</v>
      </c>
    </row>
    <row r="302" spans="1:6" x14ac:dyDescent="0.2">
      <c r="A302" t="s">
        <v>64</v>
      </c>
      <c r="B302" t="s">
        <v>4</v>
      </c>
      <c r="C302" t="s">
        <v>5</v>
      </c>
      <c r="D302" t="s">
        <v>3</v>
      </c>
      <c r="E302">
        <v>1420563917</v>
      </c>
      <c r="F302">
        <v>802</v>
      </c>
    </row>
    <row r="303" spans="1:6" x14ac:dyDescent="0.2">
      <c r="A303" t="s">
        <v>68</v>
      </c>
      <c r="B303" t="s">
        <v>65</v>
      </c>
      <c r="C303" t="s">
        <v>66</v>
      </c>
      <c r="D303" t="s">
        <v>67</v>
      </c>
      <c r="E303">
        <v>1420565140</v>
      </c>
      <c r="F303">
        <v>1751</v>
      </c>
    </row>
    <row r="304" spans="1:6" x14ac:dyDescent="0.2">
      <c r="A304" t="s">
        <v>41</v>
      </c>
      <c r="B304" t="s">
        <v>31</v>
      </c>
      <c r="C304" t="s">
        <v>32</v>
      </c>
      <c r="D304" t="s">
        <v>19</v>
      </c>
      <c r="E304">
        <v>1420563539</v>
      </c>
      <c r="F304">
        <v>194</v>
      </c>
    </row>
    <row r="305" spans="1:6" x14ac:dyDescent="0.2">
      <c r="A305" t="s">
        <v>79</v>
      </c>
      <c r="B305" t="s">
        <v>59</v>
      </c>
      <c r="C305" t="s">
        <v>47</v>
      </c>
      <c r="D305" t="s">
        <v>102</v>
      </c>
      <c r="E305">
        <v>1420565203</v>
      </c>
      <c r="F305">
        <v>1843</v>
      </c>
    </row>
    <row r="306" spans="1:6" x14ac:dyDescent="0.2">
      <c r="A306" t="s">
        <v>11</v>
      </c>
      <c r="B306" t="s">
        <v>27</v>
      </c>
      <c r="C306" t="s">
        <v>28</v>
      </c>
      <c r="D306" t="s">
        <v>29</v>
      </c>
      <c r="E306">
        <v>1420564986</v>
      </c>
      <c r="F306">
        <v>1811</v>
      </c>
    </row>
    <row r="307" spans="1:6" x14ac:dyDescent="0.2">
      <c r="A307" t="s">
        <v>50</v>
      </c>
      <c r="B307" t="s">
        <v>7</v>
      </c>
      <c r="C307" t="s">
        <v>8</v>
      </c>
      <c r="D307" t="s">
        <v>9</v>
      </c>
      <c r="E307">
        <v>1420563649</v>
      </c>
      <c r="F307">
        <v>250</v>
      </c>
    </row>
    <row r="308" spans="1:6" x14ac:dyDescent="0.2">
      <c r="A308" t="s">
        <v>85</v>
      </c>
      <c r="B308" t="s">
        <v>57</v>
      </c>
      <c r="C308" t="s">
        <v>49</v>
      </c>
      <c r="D308" t="s">
        <v>37</v>
      </c>
      <c r="E308">
        <v>1420564967</v>
      </c>
      <c r="F308">
        <v>1683</v>
      </c>
    </row>
    <row r="309" spans="1:6" x14ac:dyDescent="0.2">
      <c r="A309" t="s">
        <v>72</v>
      </c>
      <c r="B309" t="s">
        <v>23</v>
      </c>
      <c r="C309" t="s">
        <v>24</v>
      </c>
      <c r="D309" t="s">
        <v>13</v>
      </c>
      <c r="E309">
        <v>1420564317</v>
      </c>
      <c r="F309">
        <v>1057</v>
      </c>
    </row>
    <row r="310" spans="1:6" x14ac:dyDescent="0.2">
      <c r="A310" t="s">
        <v>83</v>
      </c>
      <c r="B310" t="s">
        <v>48</v>
      </c>
      <c r="C310" t="s">
        <v>49</v>
      </c>
      <c r="D310" t="s">
        <v>37</v>
      </c>
      <c r="E310">
        <v>1420564983</v>
      </c>
      <c r="F310">
        <v>1683</v>
      </c>
    </row>
    <row r="311" spans="1:6" x14ac:dyDescent="0.2">
      <c r="A311" t="s">
        <v>68</v>
      </c>
      <c r="B311" t="s">
        <v>93</v>
      </c>
      <c r="C311" t="s">
        <v>66</v>
      </c>
      <c r="D311" t="s">
        <v>24</v>
      </c>
      <c r="E311">
        <v>1420564038</v>
      </c>
      <c r="F311">
        <v>877</v>
      </c>
    </row>
    <row r="312" spans="1:6" x14ac:dyDescent="0.2">
      <c r="A312" t="s">
        <v>72</v>
      </c>
      <c r="B312" t="s">
        <v>63</v>
      </c>
      <c r="C312" t="s">
        <v>28</v>
      </c>
      <c r="D312" t="s">
        <v>52</v>
      </c>
      <c r="E312">
        <v>1420563958</v>
      </c>
      <c r="F312">
        <v>849</v>
      </c>
    </row>
    <row r="313" spans="1:6" x14ac:dyDescent="0.2">
      <c r="A313" t="s">
        <v>40</v>
      </c>
      <c r="B313" t="s">
        <v>18</v>
      </c>
      <c r="C313" t="s">
        <v>19</v>
      </c>
      <c r="D313" t="s">
        <v>103</v>
      </c>
      <c r="E313">
        <v>1420563408</v>
      </c>
      <c r="F313">
        <v>184</v>
      </c>
    </row>
    <row r="314" spans="1:6" x14ac:dyDescent="0.2">
      <c r="A314" t="s">
        <v>39</v>
      </c>
      <c r="B314" t="s">
        <v>7</v>
      </c>
      <c r="C314" t="s">
        <v>8</v>
      </c>
      <c r="D314" t="s">
        <v>9</v>
      </c>
      <c r="E314">
        <v>1420563649</v>
      </c>
      <c r="F314">
        <v>250</v>
      </c>
    </row>
    <row r="315" spans="1:6" x14ac:dyDescent="0.2">
      <c r="A315" t="s">
        <v>39</v>
      </c>
      <c r="B315" t="s">
        <v>23</v>
      </c>
      <c r="C315" t="s">
        <v>24</v>
      </c>
      <c r="D315" t="s">
        <v>13</v>
      </c>
      <c r="E315">
        <v>1420564317</v>
      </c>
      <c r="F315">
        <v>1057</v>
      </c>
    </row>
    <row r="316" spans="1:6" x14ac:dyDescent="0.2">
      <c r="A316" t="s">
        <v>91</v>
      </c>
      <c r="B316" t="s">
        <v>51</v>
      </c>
      <c r="C316" t="s">
        <v>8</v>
      </c>
      <c r="D316" t="s">
        <v>52</v>
      </c>
      <c r="E316">
        <v>1420564716</v>
      </c>
      <c r="F316">
        <v>1510</v>
      </c>
    </row>
    <row r="317" spans="1:6" x14ac:dyDescent="0.2">
      <c r="A317" t="s">
        <v>38</v>
      </c>
      <c r="B317" t="s">
        <v>48</v>
      </c>
      <c r="C317" t="s">
        <v>49</v>
      </c>
      <c r="D317" t="s">
        <v>37</v>
      </c>
      <c r="E317">
        <v>1420564983</v>
      </c>
      <c r="F317">
        <v>1683</v>
      </c>
    </row>
    <row r="318" spans="1:6" x14ac:dyDescent="0.2">
      <c r="A318" t="s">
        <v>33</v>
      </c>
      <c r="B318" t="s">
        <v>71</v>
      </c>
      <c r="C318" t="s">
        <v>16</v>
      </c>
      <c r="D318" t="s">
        <v>47</v>
      </c>
      <c r="E318">
        <v>1420565167</v>
      </c>
      <c r="F318">
        <v>1848</v>
      </c>
    </row>
    <row r="319" spans="1:6" x14ac:dyDescent="0.2">
      <c r="A319" t="s">
        <v>44</v>
      </c>
      <c r="B319" t="s">
        <v>73</v>
      </c>
      <c r="C319" t="s">
        <v>22</v>
      </c>
      <c r="D319" t="s">
        <v>74</v>
      </c>
      <c r="E319">
        <v>1420564561</v>
      </c>
      <c r="F319">
        <v>1189</v>
      </c>
    </row>
    <row r="320" spans="1:6" x14ac:dyDescent="0.2">
      <c r="A320" t="s">
        <v>58</v>
      </c>
      <c r="B320" t="s">
        <v>34</v>
      </c>
      <c r="C320" t="s">
        <v>35</v>
      </c>
      <c r="D320" t="s">
        <v>2</v>
      </c>
      <c r="E320">
        <v>1420564394</v>
      </c>
      <c r="F320">
        <v>1001</v>
      </c>
    </row>
    <row r="321" spans="1:6" x14ac:dyDescent="0.2">
      <c r="A321" t="s">
        <v>56</v>
      </c>
      <c r="B321" t="s">
        <v>59</v>
      </c>
      <c r="C321" t="s">
        <v>47</v>
      </c>
      <c r="D321" t="s">
        <v>60</v>
      </c>
      <c r="E321">
        <v>1420565203</v>
      </c>
      <c r="F321">
        <v>1843</v>
      </c>
    </row>
    <row r="322" spans="1:6" x14ac:dyDescent="0.2">
      <c r="A322" t="s">
        <v>10</v>
      </c>
      <c r="B322" t="s">
        <v>80</v>
      </c>
      <c r="C322" t="s">
        <v>55</v>
      </c>
      <c r="D322" t="s">
        <v>81</v>
      </c>
      <c r="E322">
        <v>1420565203</v>
      </c>
      <c r="F322">
        <v>1928</v>
      </c>
    </row>
    <row r="323" spans="1:6" x14ac:dyDescent="0.2">
      <c r="A323" t="s">
        <v>77</v>
      </c>
      <c r="B323" t="s">
        <v>87</v>
      </c>
      <c r="C323" t="s">
        <v>13</v>
      </c>
      <c r="D323" t="s">
        <v>88</v>
      </c>
      <c r="E323">
        <v>1420564414</v>
      </c>
      <c r="F323">
        <v>1302</v>
      </c>
    </row>
    <row r="324" spans="1:6" x14ac:dyDescent="0.2">
      <c r="A324" t="s">
        <v>14</v>
      </c>
      <c r="B324" t="s">
        <v>80</v>
      </c>
      <c r="C324" t="s">
        <v>55</v>
      </c>
      <c r="D324" t="s">
        <v>81</v>
      </c>
      <c r="E324">
        <v>1420565203</v>
      </c>
      <c r="F324">
        <v>1928</v>
      </c>
    </row>
    <row r="325" spans="1:6" x14ac:dyDescent="0.2">
      <c r="A325" t="s">
        <v>56</v>
      </c>
      <c r="B325" t="s">
        <v>7</v>
      </c>
      <c r="C325" t="s">
        <v>8</v>
      </c>
      <c r="D325" t="s">
        <v>9</v>
      </c>
      <c r="E325">
        <v>1420563649</v>
      </c>
      <c r="F325">
        <v>250</v>
      </c>
    </row>
    <row r="326" spans="1:6" x14ac:dyDescent="0.2">
      <c r="A326" t="s">
        <v>70</v>
      </c>
      <c r="B326" t="s">
        <v>73</v>
      </c>
      <c r="C326" t="s">
        <v>22</v>
      </c>
      <c r="D326" t="s">
        <v>74</v>
      </c>
      <c r="E326">
        <v>1420564561</v>
      </c>
      <c r="F326">
        <v>1189</v>
      </c>
    </row>
    <row r="327" spans="1:6" x14ac:dyDescent="0.2">
      <c r="A327" t="s">
        <v>77</v>
      </c>
      <c r="B327" t="s">
        <v>80</v>
      </c>
      <c r="C327" t="s">
        <v>55</v>
      </c>
      <c r="D327" t="s">
        <v>81</v>
      </c>
      <c r="E327">
        <v>1420565203</v>
      </c>
      <c r="F327">
        <v>1928</v>
      </c>
    </row>
    <row r="328" spans="1:6" x14ac:dyDescent="0.2">
      <c r="E328">
        <v>0</v>
      </c>
      <c r="F328">
        <v>0</v>
      </c>
    </row>
    <row r="329" spans="1:6" x14ac:dyDescent="0.2">
      <c r="A329" t="s">
        <v>70</v>
      </c>
      <c r="B329" t="s">
        <v>1</v>
      </c>
      <c r="C329" t="s">
        <v>2</v>
      </c>
      <c r="D329" t="s">
        <v>3</v>
      </c>
      <c r="E329">
        <v>1420564460</v>
      </c>
      <c r="F329">
        <v>1049</v>
      </c>
    </row>
    <row r="330" spans="1:6" x14ac:dyDescent="0.2">
      <c r="A330" t="s">
        <v>72</v>
      </c>
      <c r="B330" t="s">
        <v>1</v>
      </c>
      <c r="C330" t="s">
        <v>2</v>
      </c>
      <c r="D330" t="s">
        <v>3</v>
      </c>
      <c r="E330">
        <v>1420564460</v>
      </c>
      <c r="F330">
        <v>1049</v>
      </c>
    </row>
    <row r="331" spans="1:6" x14ac:dyDescent="0.2">
      <c r="A331" t="s">
        <v>79</v>
      </c>
      <c r="B331" t="s">
        <v>7</v>
      </c>
      <c r="C331" t="s">
        <v>8</v>
      </c>
      <c r="D331" t="s">
        <v>9</v>
      </c>
      <c r="E331">
        <v>1420563649</v>
      </c>
      <c r="F331">
        <v>250</v>
      </c>
    </row>
    <row r="332" spans="1:6" x14ac:dyDescent="0.2">
      <c r="A332" t="s">
        <v>95</v>
      </c>
      <c r="B332" t="s">
        <v>43</v>
      </c>
      <c r="C332" t="s">
        <v>9</v>
      </c>
      <c r="D332" t="s">
        <v>29</v>
      </c>
      <c r="E332">
        <v>1420563927</v>
      </c>
      <c r="F332">
        <v>538</v>
      </c>
    </row>
    <row r="333" spans="1:6" x14ac:dyDescent="0.2">
      <c r="A333" t="s">
        <v>38</v>
      </c>
      <c r="B333" t="s">
        <v>7</v>
      </c>
      <c r="C333" t="s">
        <v>8</v>
      </c>
      <c r="D333" t="s">
        <v>9</v>
      </c>
      <c r="E333">
        <v>1420563649</v>
      </c>
      <c r="F333">
        <v>250</v>
      </c>
    </row>
    <row r="334" spans="1:6" x14ac:dyDescent="0.2">
      <c r="A334" t="s">
        <v>79</v>
      </c>
      <c r="B334" t="s">
        <v>59</v>
      </c>
      <c r="C334" t="s">
        <v>47</v>
      </c>
      <c r="D334" t="s">
        <v>60</v>
      </c>
      <c r="E334">
        <v>1420565203</v>
      </c>
      <c r="F334">
        <v>1843</v>
      </c>
    </row>
    <row r="335" spans="1:6" x14ac:dyDescent="0.2">
      <c r="A335" t="s">
        <v>20</v>
      </c>
      <c r="B335" t="s">
        <v>34</v>
      </c>
      <c r="C335" t="s">
        <v>35</v>
      </c>
      <c r="D335" t="s">
        <v>2</v>
      </c>
      <c r="E335">
        <v>1420564394</v>
      </c>
      <c r="F335">
        <v>1001</v>
      </c>
    </row>
    <row r="336" spans="1:6" x14ac:dyDescent="0.2">
      <c r="A336" t="s">
        <v>56</v>
      </c>
      <c r="B336" t="s">
        <v>42</v>
      </c>
      <c r="C336" t="s">
        <v>16</v>
      </c>
      <c r="D336" t="s">
        <v>13</v>
      </c>
      <c r="E336">
        <v>1420563856</v>
      </c>
      <c r="F336">
        <v>572</v>
      </c>
    </row>
    <row r="337" spans="1:6" x14ac:dyDescent="0.2">
      <c r="A337" t="s">
        <v>50</v>
      </c>
      <c r="B337" t="s">
        <v>78</v>
      </c>
      <c r="C337" t="s">
        <v>74</v>
      </c>
      <c r="D337" t="s">
        <v>47</v>
      </c>
      <c r="E337">
        <v>1420564698</v>
      </c>
      <c r="F337">
        <v>1276</v>
      </c>
    </row>
    <row r="338" spans="1:6" x14ac:dyDescent="0.2">
      <c r="A338" t="s">
        <v>70</v>
      </c>
      <c r="B338" t="s">
        <v>34</v>
      </c>
      <c r="C338" t="s">
        <v>35</v>
      </c>
      <c r="D338" t="s">
        <v>2</v>
      </c>
      <c r="E338">
        <v>1420564394</v>
      </c>
      <c r="F338">
        <v>1001</v>
      </c>
    </row>
    <row r="339" spans="1:6" x14ac:dyDescent="0.2">
      <c r="A339" t="s">
        <v>75</v>
      </c>
      <c r="B339" t="s">
        <v>54</v>
      </c>
      <c r="C339" t="s">
        <v>55</v>
      </c>
      <c r="D339" t="s">
        <v>104</v>
      </c>
      <c r="E339">
        <v>1420564324</v>
      </c>
      <c r="F339">
        <v>1044</v>
      </c>
    </row>
    <row r="340" spans="1:6" x14ac:dyDescent="0.2">
      <c r="A340" t="s">
        <v>6</v>
      </c>
      <c r="B340" t="s">
        <v>48</v>
      </c>
      <c r="C340" t="s">
        <v>49</v>
      </c>
      <c r="D340" t="s">
        <v>37</v>
      </c>
      <c r="E340">
        <v>1420564983</v>
      </c>
      <c r="F340">
        <v>1683</v>
      </c>
    </row>
    <row r="341" spans="1:6" x14ac:dyDescent="0.2">
      <c r="A341" t="s">
        <v>56</v>
      </c>
      <c r="B341" t="s">
        <v>63</v>
      </c>
      <c r="C341" t="s">
        <v>28</v>
      </c>
      <c r="D341" t="s">
        <v>52</v>
      </c>
      <c r="E341">
        <v>1420563958</v>
      </c>
      <c r="F341">
        <v>849</v>
      </c>
    </row>
    <row r="342" spans="1:6" x14ac:dyDescent="0.2">
      <c r="A342" t="s">
        <v>105</v>
      </c>
      <c r="B342" t="s">
        <v>48</v>
      </c>
      <c r="C342" t="s">
        <v>49</v>
      </c>
      <c r="D342" t="s">
        <v>37</v>
      </c>
      <c r="E342">
        <v>1420564983</v>
      </c>
      <c r="F342">
        <v>1683</v>
      </c>
    </row>
    <row r="343" spans="1:6" x14ac:dyDescent="0.2">
      <c r="A343" t="s">
        <v>25</v>
      </c>
      <c r="B343" t="s">
        <v>65</v>
      </c>
      <c r="C343" t="s">
        <v>66</v>
      </c>
      <c r="D343" t="s">
        <v>67</v>
      </c>
      <c r="E343">
        <v>1420565140</v>
      </c>
      <c r="F343">
        <v>1751</v>
      </c>
    </row>
    <row r="344" spans="1:6" x14ac:dyDescent="0.2">
      <c r="A344" t="s">
        <v>25</v>
      </c>
      <c r="B344" t="s">
        <v>93</v>
      </c>
      <c r="C344" t="s">
        <v>66</v>
      </c>
      <c r="D344" t="s">
        <v>24</v>
      </c>
      <c r="E344">
        <v>1420564038</v>
      </c>
      <c r="F344">
        <v>877</v>
      </c>
    </row>
    <row r="345" spans="1:6" x14ac:dyDescent="0.2">
      <c r="A345" t="s">
        <v>70</v>
      </c>
      <c r="B345" t="s">
        <v>23</v>
      </c>
      <c r="C345" t="s">
        <v>24</v>
      </c>
      <c r="D345" t="s">
        <v>13</v>
      </c>
      <c r="E345">
        <v>1420564317</v>
      </c>
      <c r="F345">
        <v>1057</v>
      </c>
    </row>
    <row r="346" spans="1:6" x14ac:dyDescent="0.2">
      <c r="A346" t="s">
        <v>14</v>
      </c>
      <c r="B346" t="s">
        <v>4</v>
      </c>
      <c r="C346" t="s">
        <v>5</v>
      </c>
      <c r="D346" t="s">
        <v>3</v>
      </c>
      <c r="E346">
        <v>1420563917</v>
      </c>
      <c r="F346">
        <v>802</v>
      </c>
    </row>
    <row r="347" spans="1:6" x14ac:dyDescent="0.2">
      <c r="A347" t="s">
        <v>64</v>
      </c>
      <c r="B347" t="s">
        <v>42</v>
      </c>
      <c r="C347" t="s">
        <v>16</v>
      </c>
      <c r="D347" t="s">
        <v>13</v>
      </c>
      <c r="E347">
        <v>1420563856</v>
      </c>
      <c r="F347">
        <v>572</v>
      </c>
    </row>
    <row r="348" spans="1:6" x14ac:dyDescent="0.2">
      <c r="A348" t="s">
        <v>39</v>
      </c>
      <c r="B348" t="s">
        <v>42</v>
      </c>
      <c r="C348" t="s">
        <v>16</v>
      </c>
      <c r="D348" t="s">
        <v>13</v>
      </c>
      <c r="E348">
        <v>1420563856</v>
      </c>
      <c r="F348">
        <v>572</v>
      </c>
    </row>
    <row r="349" spans="1:6" x14ac:dyDescent="0.2">
      <c r="A349" t="s">
        <v>10</v>
      </c>
      <c r="B349" t="s">
        <v>42</v>
      </c>
      <c r="C349" t="s">
        <v>16</v>
      </c>
      <c r="D349" t="s">
        <v>13</v>
      </c>
      <c r="E349">
        <v>1420563856</v>
      </c>
      <c r="F349">
        <v>572</v>
      </c>
    </row>
    <row r="350" spans="1:6" x14ac:dyDescent="0.2">
      <c r="A350" t="s">
        <v>95</v>
      </c>
      <c r="B350" t="s">
        <v>21</v>
      </c>
      <c r="C350" t="s">
        <v>2</v>
      </c>
      <c r="D350" t="s">
        <v>22</v>
      </c>
      <c r="E350">
        <v>1420564525</v>
      </c>
      <c r="F350">
        <v>1398</v>
      </c>
    </row>
    <row r="351" spans="1:6" x14ac:dyDescent="0.2">
      <c r="A351" t="s">
        <v>26</v>
      </c>
      <c r="B351" t="s">
        <v>36</v>
      </c>
      <c r="C351" t="s">
        <v>37</v>
      </c>
      <c r="D351" t="s">
        <v>13</v>
      </c>
      <c r="E351">
        <v>1420564869</v>
      </c>
      <c r="F351">
        <v>1452</v>
      </c>
    </row>
    <row r="352" spans="1:6" x14ac:dyDescent="0.2">
      <c r="A352" t="s">
        <v>91</v>
      </c>
      <c r="B352" t="s">
        <v>1</v>
      </c>
      <c r="C352" t="s">
        <v>2</v>
      </c>
      <c r="D352" t="s">
        <v>3</v>
      </c>
      <c r="E352">
        <v>1420564460</v>
      </c>
      <c r="F352">
        <v>1049</v>
      </c>
    </row>
    <row r="353" spans="1:6" x14ac:dyDescent="0.2">
      <c r="A353" t="s">
        <v>95</v>
      </c>
      <c r="B353" t="s">
        <v>80</v>
      </c>
      <c r="C353" t="s">
        <v>55</v>
      </c>
      <c r="D353" t="s">
        <v>81</v>
      </c>
      <c r="E353">
        <v>1420565203</v>
      </c>
      <c r="F353">
        <v>1928</v>
      </c>
    </row>
    <row r="354" spans="1:6" x14ac:dyDescent="0.2">
      <c r="A354" t="s">
        <v>72</v>
      </c>
      <c r="B354" t="s">
        <v>18</v>
      </c>
      <c r="C354" t="s">
        <v>19</v>
      </c>
      <c r="D354" t="s">
        <v>3</v>
      </c>
      <c r="E354">
        <v>1420563408</v>
      </c>
      <c r="F354">
        <v>184</v>
      </c>
    </row>
    <row r="355" spans="1:6" x14ac:dyDescent="0.2">
      <c r="A355" t="s">
        <v>56</v>
      </c>
      <c r="B355" t="s">
        <v>71</v>
      </c>
      <c r="C355" t="s">
        <v>16</v>
      </c>
      <c r="D355" t="s">
        <v>47</v>
      </c>
      <c r="E355">
        <v>1420565167</v>
      </c>
      <c r="F355">
        <v>1848</v>
      </c>
    </row>
    <row r="356" spans="1:6" x14ac:dyDescent="0.2">
      <c r="A356" t="s">
        <v>14</v>
      </c>
      <c r="B356" t="s">
        <v>54</v>
      </c>
      <c r="C356" t="s">
        <v>55</v>
      </c>
      <c r="D356" t="s">
        <v>35</v>
      </c>
      <c r="E356">
        <v>1420564324</v>
      </c>
      <c r="F356">
        <v>1044</v>
      </c>
    </row>
    <row r="357" spans="1:6" x14ac:dyDescent="0.2">
      <c r="A357" t="s">
        <v>95</v>
      </c>
      <c r="B357" t="s">
        <v>86</v>
      </c>
      <c r="C357" t="s">
        <v>81</v>
      </c>
      <c r="D357" t="s">
        <v>9</v>
      </c>
      <c r="E357">
        <v>1420565330</v>
      </c>
      <c r="F357">
        <v>2027</v>
      </c>
    </row>
    <row r="358" spans="1:6" x14ac:dyDescent="0.2">
      <c r="A358" t="s">
        <v>77</v>
      </c>
      <c r="B358" t="s">
        <v>48</v>
      </c>
      <c r="C358" t="s">
        <v>49</v>
      </c>
      <c r="D358" t="s">
        <v>37</v>
      </c>
      <c r="E358">
        <v>1420564983</v>
      </c>
      <c r="F358">
        <v>1683</v>
      </c>
    </row>
    <row r="359" spans="1:6" x14ac:dyDescent="0.2">
      <c r="A359" t="s">
        <v>14</v>
      </c>
      <c r="B359" t="s">
        <v>31</v>
      </c>
      <c r="C359" t="s">
        <v>32</v>
      </c>
      <c r="D359" t="s">
        <v>19</v>
      </c>
      <c r="E359">
        <v>1420563539</v>
      </c>
      <c r="F359">
        <v>194</v>
      </c>
    </row>
    <row r="360" spans="1:6" x14ac:dyDescent="0.2">
      <c r="A360" t="s">
        <v>6</v>
      </c>
      <c r="B360" t="s">
        <v>27</v>
      </c>
      <c r="C360" t="s">
        <v>28</v>
      </c>
      <c r="D360" t="s">
        <v>29</v>
      </c>
      <c r="E360">
        <v>1420564986</v>
      </c>
      <c r="F360">
        <v>1811</v>
      </c>
    </row>
    <row r="361" spans="1:6" x14ac:dyDescent="0.2">
      <c r="A361" t="s">
        <v>6</v>
      </c>
      <c r="B361" t="s">
        <v>61</v>
      </c>
      <c r="C361" t="s">
        <v>62</v>
      </c>
      <c r="D361" t="s">
        <v>2</v>
      </c>
      <c r="E361">
        <v>1420563542</v>
      </c>
      <c r="F361">
        <v>278</v>
      </c>
    </row>
    <row r="362" spans="1:6" x14ac:dyDescent="0.2">
      <c r="A362" t="s">
        <v>106</v>
      </c>
      <c r="B362" t="s">
        <v>93</v>
      </c>
      <c r="C362" t="s">
        <v>66</v>
      </c>
      <c r="D362" t="s">
        <v>24</v>
      </c>
      <c r="E362">
        <v>1420564038</v>
      </c>
      <c r="F362">
        <v>877</v>
      </c>
    </row>
    <row r="363" spans="1:6" x14ac:dyDescent="0.2">
      <c r="A363" t="s">
        <v>107</v>
      </c>
      <c r="B363" t="s">
        <v>65</v>
      </c>
      <c r="C363" t="s">
        <v>66</v>
      </c>
      <c r="D363" t="s">
        <v>67</v>
      </c>
      <c r="E363">
        <v>1420565140</v>
      </c>
      <c r="F363">
        <v>1751</v>
      </c>
    </row>
    <row r="364" spans="1:6" x14ac:dyDescent="0.2">
      <c r="A364" t="s">
        <v>64</v>
      </c>
      <c r="B364" t="s">
        <v>61</v>
      </c>
      <c r="C364" t="s">
        <v>62</v>
      </c>
      <c r="D364" t="s">
        <v>2</v>
      </c>
      <c r="E364">
        <v>1420563542</v>
      </c>
      <c r="F364">
        <v>278</v>
      </c>
    </row>
    <row r="365" spans="1:6" x14ac:dyDescent="0.2">
      <c r="A365" t="s">
        <v>20</v>
      </c>
      <c r="B365" t="s">
        <v>87</v>
      </c>
      <c r="C365" t="s">
        <v>13</v>
      </c>
      <c r="D365" t="s">
        <v>88</v>
      </c>
      <c r="E365">
        <v>1420564414</v>
      </c>
      <c r="F365">
        <v>1302</v>
      </c>
    </row>
    <row r="366" spans="1:6" x14ac:dyDescent="0.2">
      <c r="A366" t="s">
        <v>26</v>
      </c>
      <c r="B366" t="s">
        <v>1</v>
      </c>
      <c r="C366" t="s">
        <v>2</v>
      </c>
      <c r="D366" t="s">
        <v>3</v>
      </c>
      <c r="E366">
        <v>1420564460</v>
      </c>
      <c r="F366">
        <v>1049</v>
      </c>
    </row>
    <row r="367" spans="1:6" x14ac:dyDescent="0.2">
      <c r="A367" t="s">
        <v>38</v>
      </c>
      <c r="B367" t="s">
        <v>71</v>
      </c>
      <c r="C367" t="s">
        <v>16</v>
      </c>
      <c r="D367" t="s">
        <v>47</v>
      </c>
      <c r="E367">
        <v>1420565167</v>
      </c>
      <c r="F367">
        <v>1848</v>
      </c>
    </row>
    <row r="368" spans="1:6" x14ac:dyDescent="0.2">
      <c r="A368" t="s">
        <v>91</v>
      </c>
      <c r="B368" t="s">
        <v>45</v>
      </c>
      <c r="C368" t="s">
        <v>46</v>
      </c>
      <c r="D368" t="s">
        <v>47</v>
      </c>
      <c r="E368">
        <v>1420564498</v>
      </c>
      <c r="F368">
        <v>1133</v>
      </c>
    </row>
    <row r="369" spans="1:6" x14ac:dyDescent="0.2">
      <c r="A369" t="s">
        <v>0</v>
      </c>
      <c r="B369" t="s">
        <v>4</v>
      </c>
      <c r="C369" t="s">
        <v>5</v>
      </c>
      <c r="D369" t="s">
        <v>3</v>
      </c>
      <c r="E369">
        <v>1420563917</v>
      </c>
      <c r="F369">
        <v>802</v>
      </c>
    </row>
    <row r="370" spans="1:6" x14ac:dyDescent="0.2">
      <c r="A370" t="s">
        <v>0</v>
      </c>
      <c r="B370" t="s">
        <v>12</v>
      </c>
      <c r="C370" t="s">
        <v>2</v>
      </c>
      <c r="D370" t="s">
        <v>13</v>
      </c>
      <c r="E370">
        <v>1420564409</v>
      </c>
      <c r="F370">
        <v>1322</v>
      </c>
    </row>
    <row r="371" spans="1:6" x14ac:dyDescent="0.2">
      <c r="A371" t="s">
        <v>30</v>
      </c>
      <c r="B371" t="s">
        <v>71</v>
      </c>
      <c r="C371" t="s">
        <v>16</v>
      </c>
      <c r="D371" t="s">
        <v>47</v>
      </c>
      <c r="E371">
        <v>1420565167</v>
      </c>
      <c r="F371">
        <v>1848</v>
      </c>
    </row>
    <row r="372" spans="1:6" x14ac:dyDescent="0.2">
      <c r="A372" t="s">
        <v>39</v>
      </c>
      <c r="B372" t="s">
        <v>86</v>
      </c>
      <c r="C372" t="s">
        <v>81</v>
      </c>
      <c r="D372" t="s">
        <v>108</v>
      </c>
      <c r="E372">
        <v>1420565330</v>
      </c>
      <c r="F372">
        <v>2027</v>
      </c>
    </row>
    <row r="373" spans="1:6" x14ac:dyDescent="0.2">
      <c r="A373" t="s">
        <v>95</v>
      </c>
      <c r="B373" t="s">
        <v>65</v>
      </c>
      <c r="C373" t="s">
        <v>66</v>
      </c>
      <c r="D373" t="s">
        <v>67</v>
      </c>
      <c r="E373">
        <v>1420565140</v>
      </c>
      <c r="F373">
        <v>1751</v>
      </c>
    </row>
    <row r="374" spans="1:6" x14ac:dyDescent="0.2">
      <c r="A374" t="s">
        <v>41</v>
      </c>
      <c r="B374" t="s">
        <v>45</v>
      </c>
      <c r="C374" t="s">
        <v>46</v>
      </c>
      <c r="D374" t="s">
        <v>109</v>
      </c>
      <c r="E374">
        <v>1420564498</v>
      </c>
      <c r="F374">
        <v>1133</v>
      </c>
    </row>
    <row r="375" spans="1:6" x14ac:dyDescent="0.2">
      <c r="A375" t="s">
        <v>85</v>
      </c>
      <c r="B375" t="s">
        <v>73</v>
      </c>
      <c r="C375" t="s">
        <v>22</v>
      </c>
      <c r="D375" t="s">
        <v>74</v>
      </c>
      <c r="E375">
        <v>1420564561</v>
      </c>
      <c r="F375">
        <v>1189</v>
      </c>
    </row>
    <row r="376" spans="1:6" x14ac:dyDescent="0.2">
      <c r="A376" t="s">
        <v>39</v>
      </c>
      <c r="B376" t="s">
        <v>54</v>
      </c>
      <c r="C376" t="s">
        <v>55</v>
      </c>
      <c r="D376" t="s">
        <v>35</v>
      </c>
      <c r="E376">
        <v>1420564324</v>
      </c>
      <c r="F376">
        <v>1044</v>
      </c>
    </row>
    <row r="377" spans="1:6" x14ac:dyDescent="0.2">
      <c r="A377" t="s">
        <v>95</v>
      </c>
      <c r="B377" t="s">
        <v>65</v>
      </c>
      <c r="C377" t="s">
        <v>66</v>
      </c>
      <c r="D377" t="s">
        <v>67</v>
      </c>
      <c r="E377">
        <v>1420565140</v>
      </c>
      <c r="F377">
        <v>1751</v>
      </c>
    </row>
    <row r="378" spans="1:6" x14ac:dyDescent="0.2">
      <c r="A378" t="s">
        <v>75</v>
      </c>
      <c r="B378" t="s">
        <v>45</v>
      </c>
      <c r="C378" t="s">
        <v>46</v>
      </c>
      <c r="D378" t="s">
        <v>47</v>
      </c>
      <c r="E378">
        <v>1420564498</v>
      </c>
      <c r="F378">
        <v>1133</v>
      </c>
    </row>
    <row r="379" spans="1:6" x14ac:dyDescent="0.2">
      <c r="A379" t="s">
        <v>70</v>
      </c>
      <c r="B379" t="s">
        <v>31</v>
      </c>
      <c r="C379" t="s">
        <v>32</v>
      </c>
      <c r="D379" t="s">
        <v>19</v>
      </c>
      <c r="E379">
        <v>1420563539</v>
      </c>
      <c r="F379">
        <v>194</v>
      </c>
    </row>
    <row r="380" spans="1:6" x14ac:dyDescent="0.2">
      <c r="A380" t="s">
        <v>30</v>
      </c>
      <c r="B380" t="s">
        <v>4</v>
      </c>
      <c r="C380" t="s">
        <v>5</v>
      </c>
      <c r="D380" t="s">
        <v>3</v>
      </c>
      <c r="E380">
        <v>1420563917</v>
      </c>
      <c r="F380">
        <v>802</v>
      </c>
    </row>
    <row r="381" spans="1:6" x14ac:dyDescent="0.2">
      <c r="A381" t="s">
        <v>77</v>
      </c>
      <c r="B381" t="s">
        <v>4</v>
      </c>
      <c r="C381" t="s">
        <v>5</v>
      </c>
      <c r="D381" t="s">
        <v>3</v>
      </c>
      <c r="E381">
        <v>1420563917</v>
      </c>
      <c r="F381">
        <v>802</v>
      </c>
    </row>
    <row r="382" spans="1:6" x14ac:dyDescent="0.2">
      <c r="A382" t="s">
        <v>85</v>
      </c>
      <c r="B382" t="s">
        <v>89</v>
      </c>
      <c r="C382" t="s">
        <v>90</v>
      </c>
      <c r="D382" t="s">
        <v>49</v>
      </c>
      <c r="E382">
        <v>1420563569</v>
      </c>
      <c r="F382">
        <v>374</v>
      </c>
    </row>
    <row r="383" spans="1:6" x14ac:dyDescent="0.2">
      <c r="A383" t="s">
        <v>30</v>
      </c>
      <c r="B383" t="s">
        <v>7</v>
      </c>
      <c r="C383" t="s">
        <v>110</v>
      </c>
      <c r="D383" t="s">
        <v>9</v>
      </c>
      <c r="E383">
        <v>1420563649</v>
      </c>
      <c r="F383">
        <v>250</v>
      </c>
    </row>
    <row r="384" spans="1:6" x14ac:dyDescent="0.2">
      <c r="A384" t="s">
        <v>6</v>
      </c>
      <c r="B384" t="s">
        <v>51</v>
      </c>
      <c r="C384" t="s">
        <v>8</v>
      </c>
      <c r="D384" t="s">
        <v>52</v>
      </c>
      <c r="E384">
        <v>1420564716</v>
      </c>
      <c r="F384">
        <v>1510</v>
      </c>
    </row>
    <row r="385" spans="1:6" x14ac:dyDescent="0.2">
      <c r="A385" t="s">
        <v>38</v>
      </c>
      <c r="B385" t="s">
        <v>27</v>
      </c>
      <c r="C385" t="s">
        <v>28</v>
      </c>
      <c r="D385" t="s">
        <v>29</v>
      </c>
      <c r="E385">
        <v>1420564986</v>
      </c>
      <c r="F385">
        <v>1811</v>
      </c>
    </row>
    <row r="386" spans="1:6" x14ac:dyDescent="0.2">
      <c r="E386">
        <v>0</v>
      </c>
      <c r="F386">
        <v>0</v>
      </c>
    </row>
    <row r="387" spans="1:6" x14ac:dyDescent="0.2">
      <c r="A387" t="s">
        <v>40</v>
      </c>
      <c r="B387" t="s">
        <v>43</v>
      </c>
      <c r="C387" t="s">
        <v>9</v>
      </c>
      <c r="D387" t="s">
        <v>29</v>
      </c>
      <c r="E387">
        <v>1420563927</v>
      </c>
      <c r="F387">
        <v>538</v>
      </c>
    </row>
    <row r="388" spans="1:6" x14ac:dyDescent="0.2">
      <c r="A388" t="s">
        <v>44</v>
      </c>
      <c r="B388" t="s">
        <v>59</v>
      </c>
      <c r="C388" t="s">
        <v>47</v>
      </c>
      <c r="D388" t="s">
        <v>111</v>
      </c>
      <c r="E388">
        <v>1420565203</v>
      </c>
      <c r="F388">
        <v>1843</v>
      </c>
    </row>
    <row r="389" spans="1:6" x14ac:dyDescent="0.2">
      <c r="A389" t="s">
        <v>68</v>
      </c>
      <c r="B389" t="s">
        <v>61</v>
      </c>
      <c r="C389" t="s">
        <v>62</v>
      </c>
      <c r="D389" t="s">
        <v>2</v>
      </c>
      <c r="E389">
        <v>1420563542</v>
      </c>
      <c r="F389">
        <v>278</v>
      </c>
    </row>
    <row r="390" spans="1:6" x14ac:dyDescent="0.2">
      <c r="A390" t="s">
        <v>17</v>
      </c>
      <c r="B390" t="s">
        <v>63</v>
      </c>
      <c r="C390" t="s">
        <v>28</v>
      </c>
      <c r="D390" t="s">
        <v>52</v>
      </c>
      <c r="E390">
        <v>1420563958</v>
      </c>
      <c r="F390">
        <v>849</v>
      </c>
    </row>
    <row r="391" spans="1:6" x14ac:dyDescent="0.2">
      <c r="A391" t="s">
        <v>83</v>
      </c>
      <c r="B391" t="s">
        <v>80</v>
      </c>
      <c r="C391" t="s">
        <v>55</v>
      </c>
      <c r="D391" t="s">
        <v>81</v>
      </c>
      <c r="E391">
        <v>1420565203</v>
      </c>
      <c r="F391">
        <v>1928</v>
      </c>
    </row>
    <row r="392" spans="1:6" x14ac:dyDescent="0.2">
      <c r="A392" t="s">
        <v>20</v>
      </c>
      <c r="B392" t="s">
        <v>51</v>
      </c>
      <c r="C392" t="s">
        <v>8</v>
      </c>
      <c r="D392" t="s">
        <v>52</v>
      </c>
      <c r="E392">
        <v>1420564716</v>
      </c>
      <c r="F392">
        <v>1510</v>
      </c>
    </row>
    <row r="393" spans="1:6" x14ac:dyDescent="0.2">
      <c r="A393" t="s">
        <v>56</v>
      </c>
      <c r="B393" t="s">
        <v>78</v>
      </c>
      <c r="C393" t="s">
        <v>74</v>
      </c>
      <c r="D393" t="s">
        <v>47</v>
      </c>
      <c r="E393">
        <v>1420564698</v>
      </c>
      <c r="F393">
        <v>1276</v>
      </c>
    </row>
    <row r="394" spans="1:6" x14ac:dyDescent="0.2">
      <c r="A394" t="s">
        <v>83</v>
      </c>
      <c r="B394" t="s">
        <v>80</v>
      </c>
      <c r="C394" t="s">
        <v>55</v>
      </c>
      <c r="D394" t="s">
        <v>81</v>
      </c>
      <c r="E394">
        <v>1420565203</v>
      </c>
      <c r="F394">
        <v>1928</v>
      </c>
    </row>
    <row r="395" spans="1:6" x14ac:dyDescent="0.2">
      <c r="A395" t="s">
        <v>11</v>
      </c>
      <c r="B395" t="s">
        <v>42</v>
      </c>
      <c r="C395" t="s">
        <v>16</v>
      </c>
      <c r="D395" t="s">
        <v>13</v>
      </c>
      <c r="E395">
        <v>1420563856</v>
      </c>
      <c r="F395">
        <v>572</v>
      </c>
    </row>
    <row r="396" spans="1:6" x14ac:dyDescent="0.2">
      <c r="A396" t="s">
        <v>79</v>
      </c>
      <c r="B396" t="s">
        <v>43</v>
      </c>
      <c r="C396" t="s">
        <v>9</v>
      </c>
      <c r="D396" t="s">
        <v>29</v>
      </c>
      <c r="E396">
        <v>1420563927</v>
      </c>
      <c r="F396">
        <v>538</v>
      </c>
    </row>
    <row r="397" spans="1:6" x14ac:dyDescent="0.2">
      <c r="A397" t="s">
        <v>83</v>
      </c>
      <c r="B397" t="s">
        <v>80</v>
      </c>
      <c r="C397" t="s">
        <v>55</v>
      </c>
      <c r="D397" t="s">
        <v>81</v>
      </c>
      <c r="E397">
        <v>1420565203</v>
      </c>
      <c r="F397">
        <v>1928</v>
      </c>
    </row>
    <row r="398" spans="1:6" x14ac:dyDescent="0.2">
      <c r="A398" t="s">
        <v>6</v>
      </c>
      <c r="B398" t="s">
        <v>43</v>
      </c>
      <c r="C398" t="s">
        <v>9</v>
      </c>
      <c r="D398" t="s">
        <v>29</v>
      </c>
      <c r="E398">
        <v>1420563927</v>
      </c>
      <c r="F398">
        <v>538</v>
      </c>
    </row>
    <row r="399" spans="1:6" x14ac:dyDescent="0.2">
      <c r="A399" t="s">
        <v>68</v>
      </c>
      <c r="B399" t="s">
        <v>48</v>
      </c>
      <c r="C399" t="s">
        <v>49</v>
      </c>
      <c r="D399" t="s">
        <v>37</v>
      </c>
      <c r="E399">
        <v>1420564983</v>
      </c>
      <c r="F399">
        <v>1683</v>
      </c>
    </row>
    <row r="400" spans="1:6" x14ac:dyDescent="0.2">
      <c r="A400" t="s">
        <v>75</v>
      </c>
      <c r="B400" t="s">
        <v>4</v>
      </c>
      <c r="C400" t="s">
        <v>5</v>
      </c>
      <c r="D400" t="s">
        <v>3</v>
      </c>
      <c r="E400">
        <v>1420563917</v>
      </c>
      <c r="F400">
        <v>802</v>
      </c>
    </row>
    <row r="401" spans="1:6" x14ac:dyDescent="0.2">
      <c r="A401" t="s">
        <v>10</v>
      </c>
      <c r="B401" t="s">
        <v>89</v>
      </c>
      <c r="C401" t="s">
        <v>90</v>
      </c>
      <c r="D401" t="s">
        <v>49</v>
      </c>
      <c r="E401">
        <v>1420563569</v>
      </c>
      <c r="F401">
        <v>374</v>
      </c>
    </row>
    <row r="402" spans="1:6" x14ac:dyDescent="0.2">
      <c r="A402" t="s">
        <v>70</v>
      </c>
      <c r="B402" t="s">
        <v>48</v>
      </c>
      <c r="C402" t="s">
        <v>49</v>
      </c>
      <c r="D402" t="s">
        <v>37</v>
      </c>
      <c r="E402">
        <v>1420564983</v>
      </c>
      <c r="F402">
        <v>1683</v>
      </c>
    </row>
    <row r="403" spans="1:6" x14ac:dyDescent="0.2">
      <c r="A403" t="s">
        <v>72</v>
      </c>
      <c r="B403" t="s">
        <v>51</v>
      </c>
      <c r="C403" t="s">
        <v>8</v>
      </c>
      <c r="D403" t="s">
        <v>52</v>
      </c>
      <c r="E403">
        <v>1420564716</v>
      </c>
      <c r="F403">
        <v>1510</v>
      </c>
    </row>
    <row r="404" spans="1:6" x14ac:dyDescent="0.2">
      <c r="A404" t="s">
        <v>50</v>
      </c>
      <c r="B404" t="s">
        <v>48</v>
      </c>
      <c r="C404" t="s">
        <v>49</v>
      </c>
      <c r="D404" t="s">
        <v>37</v>
      </c>
      <c r="E404">
        <v>1420564983</v>
      </c>
      <c r="F404">
        <v>1683</v>
      </c>
    </row>
    <row r="405" spans="1:6" x14ac:dyDescent="0.2">
      <c r="A405" t="s">
        <v>44</v>
      </c>
      <c r="B405" t="s">
        <v>54</v>
      </c>
      <c r="C405" t="s">
        <v>55</v>
      </c>
      <c r="D405" t="s">
        <v>35</v>
      </c>
      <c r="E405">
        <v>1420564324</v>
      </c>
      <c r="F405">
        <v>1044</v>
      </c>
    </row>
    <row r="406" spans="1:6" x14ac:dyDescent="0.2">
      <c r="A406" t="s">
        <v>6</v>
      </c>
      <c r="B406" t="s">
        <v>31</v>
      </c>
      <c r="C406" t="s">
        <v>32</v>
      </c>
      <c r="D406" t="s">
        <v>19</v>
      </c>
      <c r="E406">
        <v>1420563539</v>
      </c>
      <c r="F406">
        <v>194</v>
      </c>
    </row>
    <row r="407" spans="1:6" x14ac:dyDescent="0.2">
      <c r="A407" t="s">
        <v>56</v>
      </c>
      <c r="B407" t="s">
        <v>1</v>
      </c>
      <c r="C407" t="s">
        <v>2</v>
      </c>
      <c r="D407" t="s">
        <v>3</v>
      </c>
      <c r="E407">
        <v>1420564460</v>
      </c>
      <c r="F407">
        <v>1049</v>
      </c>
    </row>
    <row r="408" spans="1:6" x14ac:dyDescent="0.2">
      <c r="A408" t="s">
        <v>6</v>
      </c>
      <c r="B408" t="s">
        <v>31</v>
      </c>
      <c r="C408" t="s">
        <v>32</v>
      </c>
      <c r="D408" t="s">
        <v>19</v>
      </c>
      <c r="E408">
        <v>1420563539</v>
      </c>
      <c r="F408">
        <v>194</v>
      </c>
    </row>
    <row r="409" spans="1:6" x14ac:dyDescent="0.2">
      <c r="A409" t="s">
        <v>41</v>
      </c>
      <c r="B409" t="s">
        <v>61</v>
      </c>
      <c r="C409" t="s">
        <v>62</v>
      </c>
      <c r="D409" t="s">
        <v>2</v>
      </c>
      <c r="E409">
        <v>1420563542</v>
      </c>
      <c r="F409">
        <v>278</v>
      </c>
    </row>
    <row r="410" spans="1:6" x14ac:dyDescent="0.2">
      <c r="A410" t="s">
        <v>75</v>
      </c>
      <c r="B410" t="s">
        <v>4</v>
      </c>
      <c r="C410" t="s">
        <v>5</v>
      </c>
      <c r="D410" t="s">
        <v>112</v>
      </c>
      <c r="E410">
        <v>1420563917</v>
      </c>
      <c r="F410">
        <v>802</v>
      </c>
    </row>
    <row r="411" spans="1:6" x14ac:dyDescent="0.2">
      <c r="A411" t="s">
        <v>38</v>
      </c>
      <c r="B411" t="s">
        <v>63</v>
      </c>
      <c r="C411" t="s">
        <v>28</v>
      </c>
      <c r="D411" t="s">
        <v>52</v>
      </c>
      <c r="E411">
        <v>1420563958</v>
      </c>
      <c r="F411">
        <v>849</v>
      </c>
    </row>
    <row r="412" spans="1:6" x14ac:dyDescent="0.2">
      <c r="A412" t="s">
        <v>6</v>
      </c>
      <c r="B412" t="s">
        <v>34</v>
      </c>
      <c r="C412" t="s">
        <v>35</v>
      </c>
      <c r="D412" t="s">
        <v>2</v>
      </c>
      <c r="E412">
        <v>1420564394</v>
      </c>
      <c r="F412">
        <v>1001</v>
      </c>
    </row>
    <row r="413" spans="1:6" x14ac:dyDescent="0.2">
      <c r="A413" t="s">
        <v>6</v>
      </c>
      <c r="B413" t="s">
        <v>57</v>
      </c>
      <c r="C413" t="s">
        <v>49</v>
      </c>
      <c r="D413" t="s">
        <v>37</v>
      </c>
      <c r="E413">
        <v>1420564967</v>
      </c>
      <c r="F413">
        <v>1683</v>
      </c>
    </row>
    <row r="414" spans="1:6" x14ac:dyDescent="0.2">
      <c r="A414" t="s">
        <v>56</v>
      </c>
      <c r="B414" t="s">
        <v>4</v>
      </c>
      <c r="C414" t="s">
        <v>5</v>
      </c>
      <c r="D414" t="s">
        <v>3</v>
      </c>
      <c r="E414">
        <v>1420563917</v>
      </c>
      <c r="F414">
        <v>802</v>
      </c>
    </row>
    <row r="415" spans="1:6" x14ac:dyDescent="0.2">
      <c r="A415" t="s">
        <v>83</v>
      </c>
      <c r="B415" t="s">
        <v>78</v>
      </c>
      <c r="C415" t="s">
        <v>74</v>
      </c>
      <c r="D415" t="s">
        <v>47</v>
      </c>
      <c r="E415">
        <v>1420564698</v>
      </c>
      <c r="F415">
        <v>1276</v>
      </c>
    </row>
    <row r="416" spans="1:6" x14ac:dyDescent="0.2">
      <c r="A416" t="s">
        <v>6</v>
      </c>
      <c r="B416" t="s">
        <v>54</v>
      </c>
      <c r="C416" t="s">
        <v>55</v>
      </c>
      <c r="D416" t="s">
        <v>35</v>
      </c>
      <c r="E416">
        <v>1420564324</v>
      </c>
      <c r="F416">
        <v>1044</v>
      </c>
    </row>
    <row r="417" spans="1:6" x14ac:dyDescent="0.2">
      <c r="A417" t="s">
        <v>83</v>
      </c>
      <c r="B417" t="s">
        <v>93</v>
      </c>
      <c r="C417" t="s">
        <v>66</v>
      </c>
      <c r="D417" t="s">
        <v>24</v>
      </c>
      <c r="E417">
        <v>1420564038</v>
      </c>
      <c r="F417">
        <v>877</v>
      </c>
    </row>
    <row r="418" spans="1:6" x14ac:dyDescent="0.2">
      <c r="A418" t="s">
        <v>77</v>
      </c>
      <c r="B418" t="s">
        <v>54</v>
      </c>
      <c r="C418" t="s">
        <v>55</v>
      </c>
      <c r="D418" t="s">
        <v>35</v>
      </c>
      <c r="E418">
        <v>1420564324</v>
      </c>
      <c r="F418">
        <v>1044</v>
      </c>
    </row>
    <row r="419" spans="1:6" x14ac:dyDescent="0.2">
      <c r="A419" t="s">
        <v>39</v>
      </c>
      <c r="B419" t="s">
        <v>61</v>
      </c>
      <c r="C419" t="s">
        <v>62</v>
      </c>
      <c r="D419" t="s">
        <v>2</v>
      </c>
      <c r="E419">
        <v>1420563542</v>
      </c>
      <c r="F419">
        <v>278</v>
      </c>
    </row>
    <row r="420" spans="1:6" x14ac:dyDescent="0.2">
      <c r="A420" t="s">
        <v>14</v>
      </c>
      <c r="B420" t="s">
        <v>73</v>
      </c>
      <c r="C420" t="s">
        <v>22</v>
      </c>
      <c r="D420" t="s">
        <v>74</v>
      </c>
      <c r="E420">
        <v>1420564561</v>
      </c>
      <c r="F420">
        <v>1189</v>
      </c>
    </row>
    <row r="421" spans="1:6" x14ac:dyDescent="0.2">
      <c r="A421" t="s">
        <v>70</v>
      </c>
      <c r="B421" t="s">
        <v>51</v>
      </c>
      <c r="C421" t="s">
        <v>8</v>
      </c>
      <c r="D421" t="s">
        <v>52</v>
      </c>
      <c r="E421">
        <v>1420564716</v>
      </c>
      <c r="F421">
        <v>1510</v>
      </c>
    </row>
    <row r="422" spans="1:6" x14ac:dyDescent="0.2">
      <c r="A422" t="s">
        <v>77</v>
      </c>
      <c r="B422" t="s">
        <v>61</v>
      </c>
      <c r="C422" t="s">
        <v>62</v>
      </c>
      <c r="D422" t="s">
        <v>2</v>
      </c>
      <c r="E422">
        <v>1420563542</v>
      </c>
      <c r="F422">
        <v>278</v>
      </c>
    </row>
    <row r="423" spans="1:6" x14ac:dyDescent="0.2">
      <c r="A423" t="s">
        <v>68</v>
      </c>
      <c r="B423" t="s">
        <v>23</v>
      </c>
      <c r="C423" t="s">
        <v>24</v>
      </c>
      <c r="D423" t="s">
        <v>13</v>
      </c>
      <c r="E423">
        <v>1420564317</v>
      </c>
      <c r="F423">
        <v>1057</v>
      </c>
    </row>
    <row r="424" spans="1:6" x14ac:dyDescent="0.2">
      <c r="A424" t="s">
        <v>20</v>
      </c>
      <c r="B424" t="s">
        <v>80</v>
      </c>
      <c r="C424" t="s">
        <v>55</v>
      </c>
      <c r="D424" t="s">
        <v>81</v>
      </c>
      <c r="E424">
        <v>1420565203</v>
      </c>
      <c r="F424">
        <v>1928</v>
      </c>
    </row>
    <row r="425" spans="1:6" x14ac:dyDescent="0.2">
      <c r="A425" t="s">
        <v>33</v>
      </c>
      <c r="B425" t="s">
        <v>23</v>
      </c>
      <c r="C425" t="s">
        <v>24</v>
      </c>
      <c r="D425" t="s">
        <v>13</v>
      </c>
      <c r="E425">
        <v>1420564317</v>
      </c>
      <c r="F425">
        <v>1057</v>
      </c>
    </row>
    <row r="426" spans="1:6" x14ac:dyDescent="0.2">
      <c r="A426" t="s">
        <v>44</v>
      </c>
      <c r="B426" t="s">
        <v>59</v>
      </c>
      <c r="C426" t="s">
        <v>47</v>
      </c>
      <c r="D426" t="s">
        <v>60</v>
      </c>
      <c r="E426">
        <v>1420565203</v>
      </c>
      <c r="F426">
        <v>1843</v>
      </c>
    </row>
    <row r="427" spans="1:6" x14ac:dyDescent="0.2">
      <c r="A427" t="s">
        <v>41</v>
      </c>
      <c r="B427" t="s">
        <v>7</v>
      </c>
      <c r="C427" t="s">
        <v>8</v>
      </c>
      <c r="D427" t="s">
        <v>9</v>
      </c>
      <c r="E427">
        <v>1420563649</v>
      </c>
      <c r="F427">
        <v>250</v>
      </c>
    </row>
    <row r="428" spans="1:6" x14ac:dyDescent="0.2">
      <c r="A428" t="s">
        <v>83</v>
      </c>
      <c r="B428" t="s">
        <v>73</v>
      </c>
      <c r="C428" t="s">
        <v>22</v>
      </c>
      <c r="D428" t="s">
        <v>74</v>
      </c>
      <c r="E428">
        <v>1420564561</v>
      </c>
      <c r="F428">
        <v>1189</v>
      </c>
    </row>
    <row r="429" spans="1:6" x14ac:dyDescent="0.2">
      <c r="A429" t="s">
        <v>44</v>
      </c>
      <c r="B429" t="s">
        <v>73</v>
      </c>
      <c r="C429" t="s">
        <v>22</v>
      </c>
      <c r="D429" t="s">
        <v>74</v>
      </c>
      <c r="E429">
        <v>1420564561</v>
      </c>
      <c r="F429">
        <v>1189</v>
      </c>
    </row>
    <row r="430" spans="1:6" x14ac:dyDescent="0.2">
      <c r="A430" t="s">
        <v>56</v>
      </c>
      <c r="B430" t="s">
        <v>48</v>
      </c>
      <c r="C430" t="s">
        <v>49</v>
      </c>
      <c r="D430" t="s">
        <v>37</v>
      </c>
      <c r="E430">
        <v>1420564983</v>
      </c>
      <c r="F430">
        <v>1683</v>
      </c>
    </row>
    <row r="431" spans="1:6" x14ac:dyDescent="0.2">
      <c r="A431" t="s">
        <v>83</v>
      </c>
      <c r="B431" t="s">
        <v>86</v>
      </c>
      <c r="C431" t="s">
        <v>81</v>
      </c>
      <c r="D431" t="s">
        <v>9</v>
      </c>
      <c r="E431">
        <v>1420565330</v>
      </c>
      <c r="F431">
        <v>2027</v>
      </c>
    </row>
    <row r="432" spans="1:6" x14ac:dyDescent="0.2">
      <c r="A432" t="s">
        <v>77</v>
      </c>
      <c r="B432" t="s">
        <v>12</v>
      </c>
      <c r="C432" t="s">
        <v>2</v>
      </c>
      <c r="D432" t="s">
        <v>13</v>
      </c>
      <c r="E432">
        <v>1420564409</v>
      </c>
      <c r="F432">
        <v>1322</v>
      </c>
    </row>
    <row r="433" spans="1:6" x14ac:dyDescent="0.2">
      <c r="A433" t="s">
        <v>17</v>
      </c>
      <c r="B433" t="s">
        <v>87</v>
      </c>
      <c r="C433" t="s">
        <v>13</v>
      </c>
      <c r="D433" t="s">
        <v>113</v>
      </c>
      <c r="E433">
        <v>1420564414</v>
      </c>
      <c r="F433">
        <v>1302</v>
      </c>
    </row>
    <row r="434" spans="1:6" x14ac:dyDescent="0.2">
      <c r="A434" t="s">
        <v>39</v>
      </c>
      <c r="B434" t="s">
        <v>59</v>
      </c>
      <c r="C434" t="s">
        <v>47</v>
      </c>
      <c r="D434" t="s">
        <v>60</v>
      </c>
      <c r="E434">
        <v>1420565203</v>
      </c>
      <c r="F434">
        <v>1843</v>
      </c>
    </row>
    <row r="435" spans="1:6" x14ac:dyDescent="0.2">
      <c r="A435" t="s">
        <v>56</v>
      </c>
      <c r="B435" t="s">
        <v>86</v>
      </c>
      <c r="C435" t="s">
        <v>81</v>
      </c>
      <c r="D435" t="s">
        <v>9</v>
      </c>
      <c r="E435">
        <v>1420565330</v>
      </c>
      <c r="F435">
        <v>2027</v>
      </c>
    </row>
    <row r="436" spans="1:6" x14ac:dyDescent="0.2">
      <c r="A436" t="s">
        <v>56</v>
      </c>
      <c r="B436" t="s">
        <v>48</v>
      </c>
      <c r="C436" t="s">
        <v>49</v>
      </c>
      <c r="D436" t="s">
        <v>37</v>
      </c>
      <c r="E436">
        <v>1420564983</v>
      </c>
      <c r="F436">
        <v>1683</v>
      </c>
    </row>
    <row r="437" spans="1:6" x14ac:dyDescent="0.2">
      <c r="A437" t="s">
        <v>30</v>
      </c>
      <c r="B437" t="s">
        <v>48</v>
      </c>
      <c r="C437" t="s">
        <v>49</v>
      </c>
      <c r="D437" t="s">
        <v>37</v>
      </c>
      <c r="E437">
        <v>1420564983</v>
      </c>
      <c r="F437">
        <v>1683</v>
      </c>
    </row>
    <row r="438" spans="1:6" x14ac:dyDescent="0.2">
      <c r="A438" t="s">
        <v>91</v>
      </c>
      <c r="B438" t="s">
        <v>63</v>
      </c>
      <c r="C438" t="s">
        <v>28</v>
      </c>
      <c r="D438" t="s">
        <v>52</v>
      </c>
      <c r="E438">
        <v>1420563958</v>
      </c>
      <c r="F438">
        <v>849</v>
      </c>
    </row>
    <row r="439" spans="1:6" x14ac:dyDescent="0.2">
      <c r="A439" t="s">
        <v>10</v>
      </c>
      <c r="B439" t="s">
        <v>80</v>
      </c>
      <c r="C439" t="s">
        <v>55</v>
      </c>
      <c r="D439" t="s">
        <v>81</v>
      </c>
      <c r="E439">
        <v>1420565203</v>
      </c>
      <c r="F439">
        <v>1928</v>
      </c>
    </row>
    <row r="440" spans="1:6" x14ac:dyDescent="0.2">
      <c r="A440" t="s">
        <v>85</v>
      </c>
      <c r="B440" t="s">
        <v>57</v>
      </c>
      <c r="C440" t="s">
        <v>49</v>
      </c>
      <c r="D440" t="s">
        <v>37</v>
      </c>
      <c r="E440">
        <v>1420564967</v>
      </c>
      <c r="F440">
        <v>1683</v>
      </c>
    </row>
    <row r="441" spans="1:6" x14ac:dyDescent="0.2">
      <c r="A441" t="s">
        <v>26</v>
      </c>
      <c r="B441" t="s">
        <v>87</v>
      </c>
      <c r="C441" t="s">
        <v>13</v>
      </c>
      <c r="D441" t="s">
        <v>88</v>
      </c>
      <c r="E441">
        <v>1420564414</v>
      </c>
      <c r="F441">
        <v>1302</v>
      </c>
    </row>
    <row r="442" spans="1:6" x14ac:dyDescent="0.2">
      <c r="A442" t="s">
        <v>38</v>
      </c>
      <c r="B442" t="s">
        <v>87</v>
      </c>
      <c r="C442" t="s">
        <v>114</v>
      </c>
      <c r="D442" t="s">
        <v>88</v>
      </c>
      <c r="E442">
        <v>1420564414</v>
      </c>
      <c r="F442">
        <v>1302</v>
      </c>
    </row>
    <row r="443" spans="1:6" x14ac:dyDescent="0.2">
      <c r="A443" t="s">
        <v>26</v>
      </c>
      <c r="B443" t="s">
        <v>34</v>
      </c>
      <c r="C443" t="s">
        <v>35</v>
      </c>
      <c r="D443" t="s">
        <v>2</v>
      </c>
      <c r="E443">
        <v>1420564394</v>
      </c>
      <c r="F443">
        <v>1001</v>
      </c>
    </row>
    <row r="444" spans="1:6" x14ac:dyDescent="0.2">
      <c r="A444" t="s">
        <v>40</v>
      </c>
      <c r="B444" t="s">
        <v>27</v>
      </c>
      <c r="C444" t="s">
        <v>28</v>
      </c>
      <c r="D444" t="s">
        <v>29</v>
      </c>
      <c r="E444">
        <v>1420564986</v>
      </c>
      <c r="F444">
        <v>1811</v>
      </c>
    </row>
    <row r="445" spans="1:6" x14ac:dyDescent="0.2">
      <c r="A445" t="s">
        <v>33</v>
      </c>
      <c r="B445" t="s">
        <v>42</v>
      </c>
      <c r="C445" t="s">
        <v>16</v>
      </c>
      <c r="D445" t="s">
        <v>13</v>
      </c>
      <c r="E445">
        <v>1420563856</v>
      </c>
      <c r="F445">
        <v>572</v>
      </c>
    </row>
    <row r="446" spans="1:6" x14ac:dyDescent="0.2">
      <c r="A446" t="s">
        <v>38</v>
      </c>
      <c r="B446" t="s">
        <v>61</v>
      </c>
      <c r="C446" t="s">
        <v>62</v>
      </c>
      <c r="D446" t="s">
        <v>2</v>
      </c>
      <c r="E446">
        <v>1420563542</v>
      </c>
      <c r="F446">
        <v>278</v>
      </c>
    </row>
    <row r="447" spans="1:6" x14ac:dyDescent="0.2">
      <c r="A447" t="s">
        <v>75</v>
      </c>
      <c r="B447" t="s">
        <v>89</v>
      </c>
      <c r="C447" t="s">
        <v>90</v>
      </c>
      <c r="D447" t="s">
        <v>49</v>
      </c>
      <c r="E447">
        <v>1420563569</v>
      </c>
      <c r="F447">
        <v>374</v>
      </c>
    </row>
    <row r="448" spans="1:6" x14ac:dyDescent="0.2">
      <c r="A448" t="s">
        <v>30</v>
      </c>
      <c r="B448" t="s">
        <v>42</v>
      </c>
      <c r="C448" t="s">
        <v>16</v>
      </c>
      <c r="D448" t="s">
        <v>13</v>
      </c>
      <c r="E448">
        <v>1420563856</v>
      </c>
      <c r="F448">
        <v>572</v>
      </c>
    </row>
    <row r="449" spans="1:6" x14ac:dyDescent="0.2">
      <c r="A449" t="s">
        <v>85</v>
      </c>
      <c r="B449" t="s">
        <v>48</v>
      </c>
      <c r="C449" t="s">
        <v>49</v>
      </c>
      <c r="D449" t="s">
        <v>37</v>
      </c>
      <c r="E449">
        <v>1420564983</v>
      </c>
      <c r="F449">
        <v>1683</v>
      </c>
    </row>
    <row r="450" spans="1:6" x14ac:dyDescent="0.2">
      <c r="A450" t="s">
        <v>68</v>
      </c>
      <c r="B450" t="s">
        <v>12</v>
      </c>
      <c r="C450" t="s">
        <v>2</v>
      </c>
      <c r="D450" t="s">
        <v>13</v>
      </c>
      <c r="E450">
        <v>1420564409</v>
      </c>
      <c r="F450">
        <v>1322</v>
      </c>
    </row>
    <row r="451" spans="1:6" x14ac:dyDescent="0.2">
      <c r="A451" t="s">
        <v>26</v>
      </c>
      <c r="B451" t="s">
        <v>87</v>
      </c>
      <c r="C451" t="s">
        <v>13</v>
      </c>
      <c r="D451" t="s">
        <v>88</v>
      </c>
      <c r="E451">
        <v>1420564414</v>
      </c>
      <c r="F451">
        <v>1302</v>
      </c>
    </row>
    <row r="452" spans="1:6" x14ac:dyDescent="0.2">
      <c r="A452" t="s">
        <v>41</v>
      </c>
      <c r="B452" t="s">
        <v>36</v>
      </c>
      <c r="C452" t="s">
        <v>37</v>
      </c>
      <c r="D452" t="s">
        <v>13</v>
      </c>
      <c r="E452">
        <v>1420564869</v>
      </c>
      <c r="F452">
        <v>1452</v>
      </c>
    </row>
    <row r="453" spans="1:6" x14ac:dyDescent="0.2">
      <c r="A453" t="s">
        <v>40</v>
      </c>
      <c r="B453" t="s">
        <v>45</v>
      </c>
      <c r="C453" t="s">
        <v>46</v>
      </c>
      <c r="D453" t="s">
        <v>47</v>
      </c>
      <c r="E453">
        <v>1420564498</v>
      </c>
      <c r="F453">
        <v>1133</v>
      </c>
    </row>
    <row r="454" spans="1:6" x14ac:dyDescent="0.2">
      <c r="E454">
        <v>0</v>
      </c>
      <c r="F454">
        <v>0</v>
      </c>
    </row>
    <row r="455" spans="1:6" x14ac:dyDescent="0.2">
      <c r="A455" t="s">
        <v>10</v>
      </c>
      <c r="B455" t="s">
        <v>61</v>
      </c>
      <c r="C455" t="s">
        <v>62</v>
      </c>
      <c r="D455" t="s">
        <v>2</v>
      </c>
      <c r="E455">
        <v>1420563542</v>
      </c>
      <c r="F455">
        <v>278</v>
      </c>
    </row>
    <row r="456" spans="1:6" x14ac:dyDescent="0.2">
      <c r="A456" t="s">
        <v>40</v>
      </c>
      <c r="B456" t="s">
        <v>73</v>
      </c>
      <c r="C456" t="s">
        <v>22</v>
      </c>
      <c r="D456" t="s">
        <v>74</v>
      </c>
      <c r="E456">
        <v>1420564561</v>
      </c>
      <c r="F456">
        <v>1189</v>
      </c>
    </row>
    <row r="457" spans="1:6" x14ac:dyDescent="0.2">
      <c r="A457" t="s">
        <v>0</v>
      </c>
      <c r="B457" t="s">
        <v>61</v>
      </c>
      <c r="C457" t="s">
        <v>62</v>
      </c>
      <c r="D457" t="s">
        <v>2</v>
      </c>
      <c r="E457">
        <v>1420563542</v>
      </c>
      <c r="F457">
        <v>278</v>
      </c>
    </row>
    <row r="458" spans="1:6" x14ac:dyDescent="0.2">
      <c r="A458" t="s">
        <v>17</v>
      </c>
      <c r="B458" t="s">
        <v>71</v>
      </c>
      <c r="C458" t="s">
        <v>16</v>
      </c>
      <c r="D458" t="s">
        <v>47</v>
      </c>
      <c r="E458">
        <v>1420565167</v>
      </c>
      <c r="F458">
        <v>1848</v>
      </c>
    </row>
    <row r="459" spans="1:6" x14ac:dyDescent="0.2">
      <c r="A459" t="s">
        <v>64</v>
      </c>
      <c r="B459" t="s">
        <v>31</v>
      </c>
      <c r="C459" t="s">
        <v>32</v>
      </c>
      <c r="D459" t="s">
        <v>115</v>
      </c>
      <c r="E459">
        <v>1420563539</v>
      </c>
      <c r="F459">
        <v>194</v>
      </c>
    </row>
    <row r="460" spans="1:6" x14ac:dyDescent="0.2">
      <c r="A460" t="s">
        <v>75</v>
      </c>
      <c r="B460" t="s">
        <v>45</v>
      </c>
      <c r="C460" t="s">
        <v>46</v>
      </c>
      <c r="D460" t="s">
        <v>47</v>
      </c>
      <c r="E460">
        <v>1420564498</v>
      </c>
      <c r="F460">
        <v>1133</v>
      </c>
    </row>
    <row r="461" spans="1:6" x14ac:dyDescent="0.2">
      <c r="A461" t="s">
        <v>38</v>
      </c>
      <c r="B461" t="s">
        <v>12</v>
      </c>
      <c r="C461" t="s">
        <v>2</v>
      </c>
      <c r="D461" t="s">
        <v>13</v>
      </c>
      <c r="E461">
        <v>1420564409</v>
      </c>
      <c r="F461">
        <v>1322</v>
      </c>
    </row>
    <row r="462" spans="1:6" x14ac:dyDescent="0.2">
      <c r="A462" t="s">
        <v>33</v>
      </c>
      <c r="B462" t="s">
        <v>57</v>
      </c>
      <c r="C462" t="s">
        <v>116</v>
      </c>
      <c r="D462" t="s">
        <v>37</v>
      </c>
      <c r="E462">
        <v>1420564967</v>
      </c>
      <c r="F462">
        <v>1683</v>
      </c>
    </row>
    <row r="463" spans="1:6" x14ac:dyDescent="0.2">
      <c r="A463" t="s">
        <v>30</v>
      </c>
      <c r="B463" t="s">
        <v>71</v>
      </c>
      <c r="C463" t="s">
        <v>16</v>
      </c>
      <c r="D463" t="s">
        <v>47</v>
      </c>
      <c r="E463">
        <v>1420565167</v>
      </c>
      <c r="F463">
        <v>1848</v>
      </c>
    </row>
    <row r="464" spans="1:6" x14ac:dyDescent="0.2">
      <c r="A464" t="s">
        <v>44</v>
      </c>
      <c r="B464" t="s">
        <v>59</v>
      </c>
      <c r="C464" t="s">
        <v>47</v>
      </c>
      <c r="D464" t="s">
        <v>60</v>
      </c>
      <c r="E464">
        <v>1420565203</v>
      </c>
      <c r="F464">
        <v>1843</v>
      </c>
    </row>
    <row r="465" spans="1:6" x14ac:dyDescent="0.2">
      <c r="A465" t="s">
        <v>91</v>
      </c>
      <c r="B465" t="s">
        <v>87</v>
      </c>
      <c r="C465" t="s">
        <v>13</v>
      </c>
      <c r="D465" t="s">
        <v>88</v>
      </c>
      <c r="E465">
        <v>1420564414</v>
      </c>
      <c r="F465">
        <v>1302</v>
      </c>
    </row>
    <row r="466" spans="1:6" x14ac:dyDescent="0.2">
      <c r="A466" t="s">
        <v>79</v>
      </c>
      <c r="B466" t="s">
        <v>78</v>
      </c>
      <c r="C466" t="s">
        <v>74</v>
      </c>
      <c r="D466" t="s">
        <v>47</v>
      </c>
      <c r="E466">
        <v>1420564698</v>
      </c>
      <c r="F466">
        <v>1276</v>
      </c>
    </row>
    <row r="467" spans="1:6" x14ac:dyDescent="0.2">
      <c r="A467" t="s">
        <v>41</v>
      </c>
      <c r="B467" t="s">
        <v>57</v>
      </c>
      <c r="C467" t="s">
        <v>49</v>
      </c>
      <c r="D467" t="s">
        <v>37</v>
      </c>
      <c r="E467">
        <v>1420564967</v>
      </c>
      <c r="F467">
        <v>1683</v>
      </c>
    </row>
    <row r="468" spans="1:6" x14ac:dyDescent="0.2">
      <c r="A468" t="s">
        <v>68</v>
      </c>
      <c r="B468" t="s">
        <v>18</v>
      </c>
      <c r="C468" t="s">
        <v>19</v>
      </c>
      <c r="D468" t="s">
        <v>3</v>
      </c>
      <c r="E468">
        <v>1420563408</v>
      </c>
      <c r="F468">
        <v>184</v>
      </c>
    </row>
    <row r="469" spans="1:6" x14ac:dyDescent="0.2">
      <c r="A469" t="s">
        <v>0</v>
      </c>
      <c r="B469" t="s">
        <v>34</v>
      </c>
      <c r="C469" t="s">
        <v>35</v>
      </c>
      <c r="D469" t="s">
        <v>2</v>
      </c>
      <c r="E469">
        <v>1420564394</v>
      </c>
      <c r="F469">
        <v>1001</v>
      </c>
    </row>
    <row r="470" spans="1:6" x14ac:dyDescent="0.2">
      <c r="A470" t="s">
        <v>39</v>
      </c>
      <c r="B470" t="s">
        <v>54</v>
      </c>
      <c r="C470" t="s">
        <v>55</v>
      </c>
      <c r="D470" t="s">
        <v>35</v>
      </c>
      <c r="E470">
        <v>1420564324</v>
      </c>
      <c r="F470">
        <v>1044</v>
      </c>
    </row>
    <row r="471" spans="1:6" x14ac:dyDescent="0.2">
      <c r="A471" t="s">
        <v>85</v>
      </c>
      <c r="B471" t="s">
        <v>93</v>
      </c>
      <c r="C471" t="s">
        <v>66</v>
      </c>
      <c r="D471" t="s">
        <v>24</v>
      </c>
      <c r="E471">
        <v>1420564038</v>
      </c>
      <c r="F471">
        <v>877</v>
      </c>
    </row>
    <row r="472" spans="1:6" x14ac:dyDescent="0.2">
      <c r="A472" t="s">
        <v>117</v>
      </c>
      <c r="B472" t="s">
        <v>59</v>
      </c>
      <c r="C472" t="s">
        <v>47</v>
      </c>
      <c r="D472" t="s">
        <v>60</v>
      </c>
      <c r="E472">
        <v>1420565203</v>
      </c>
      <c r="F472">
        <v>1843</v>
      </c>
    </row>
    <row r="473" spans="1:6" x14ac:dyDescent="0.2">
      <c r="A473" t="s">
        <v>26</v>
      </c>
      <c r="B473" t="s">
        <v>23</v>
      </c>
      <c r="C473" t="s">
        <v>24</v>
      </c>
      <c r="D473" t="s">
        <v>13</v>
      </c>
      <c r="E473">
        <v>1420564317</v>
      </c>
      <c r="F473">
        <v>1057</v>
      </c>
    </row>
    <row r="474" spans="1:6" x14ac:dyDescent="0.2">
      <c r="A474" t="s">
        <v>30</v>
      </c>
      <c r="B474" t="s">
        <v>51</v>
      </c>
      <c r="C474" t="s">
        <v>8</v>
      </c>
      <c r="D474" t="s">
        <v>52</v>
      </c>
      <c r="E474">
        <v>1420564716</v>
      </c>
      <c r="F474">
        <v>1510</v>
      </c>
    </row>
    <row r="475" spans="1:6" x14ac:dyDescent="0.2">
      <c r="A475" t="s">
        <v>26</v>
      </c>
      <c r="B475" t="s">
        <v>73</v>
      </c>
      <c r="C475" t="s">
        <v>22</v>
      </c>
      <c r="D475" t="s">
        <v>74</v>
      </c>
      <c r="E475">
        <v>1420564561</v>
      </c>
      <c r="F475">
        <v>1189</v>
      </c>
    </row>
    <row r="476" spans="1:6" x14ac:dyDescent="0.2">
      <c r="A476" t="s">
        <v>14</v>
      </c>
      <c r="B476" t="s">
        <v>51</v>
      </c>
      <c r="C476" t="s">
        <v>8</v>
      </c>
      <c r="D476" t="s">
        <v>52</v>
      </c>
      <c r="E476">
        <v>1420564716</v>
      </c>
      <c r="F476">
        <v>1510</v>
      </c>
    </row>
    <row r="477" spans="1:6" x14ac:dyDescent="0.2">
      <c r="A477" t="s">
        <v>26</v>
      </c>
      <c r="B477" t="s">
        <v>93</v>
      </c>
      <c r="C477" t="s">
        <v>66</v>
      </c>
      <c r="D477" t="s">
        <v>24</v>
      </c>
      <c r="E477">
        <v>1420564038</v>
      </c>
      <c r="F477">
        <v>877</v>
      </c>
    </row>
    <row r="478" spans="1:6" x14ac:dyDescent="0.2">
      <c r="A478" t="s">
        <v>68</v>
      </c>
      <c r="B478" t="s">
        <v>36</v>
      </c>
      <c r="C478" t="s">
        <v>37</v>
      </c>
      <c r="D478" t="s">
        <v>13</v>
      </c>
      <c r="E478">
        <v>1420564869</v>
      </c>
      <c r="F478">
        <v>1452</v>
      </c>
    </row>
    <row r="479" spans="1:6" x14ac:dyDescent="0.2">
      <c r="A479" t="s">
        <v>0</v>
      </c>
      <c r="B479" t="s">
        <v>80</v>
      </c>
      <c r="C479" t="s">
        <v>55</v>
      </c>
      <c r="D479" t="s">
        <v>81</v>
      </c>
      <c r="E479">
        <v>1420565203</v>
      </c>
      <c r="F479">
        <v>1928</v>
      </c>
    </row>
    <row r="480" spans="1:6" x14ac:dyDescent="0.2">
      <c r="A480" t="s">
        <v>25</v>
      </c>
      <c r="B480" t="s">
        <v>89</v>
      </c>
      <c r="C480" t="s">
        <v>90</v>
      </c>
      <c r="D480" t="s">
        <v>49</v>
      </c>
      <c r="E480">
        <v>1420563569</v>
      </c>
      <c r="F480">
        <v>374</v>
      </c>
    </row>
    <row r="481" spans="1:6" x14ac:dyDescent="0.2">
      <c r="A481" t="s">
        <v>70</v>
      </c>
      <c r="B481" t="s">
        <v>86</v>
      </c>
      <c r="C481" t="s">
        <v>81</v>
      </c>
      <c r="D481" t="s">
        <v>9</v>
      </c>
      <c r="E481">
        <v>1420565330</v>
      </c>
      <c r="F481">
        <v>2027</v>
      </c>
    </row>
    <row r="482" spans="1:6" x14ac:dyDescent="0.2">
      <c r="A482" t="s">
        <v>30</v>
      </c>
      <c r="B482" t="s">
        <v>12</v>
      </c>
      <c r="C482" t="s">
        <v>2</v>
      </c>
      <c r="D482" t="s">
        <v>13</v>
      </c>
      <c r="E482">
        <v>1420564409</v>
      </c>
      <c r="F482">
        <v>1322</v>
      </c>
    </row>
    <row r="483" spans="1:6" x14ac:dyDescent="0.2">
      <c r="A483" t="s">
        <v>20</v>
      </c>
      <c r="B483" t="s">
        <v>12</v>
      </c>
      <c r="C483" t="s">
        <v>2</v>
      </c>
      <c r="D483" t="s">
        <v>13</v>
      </c>
      <c r="E483">
        <v>1420564409</v>
      </c>
      <c r="F483">
        <v>1322</v>
      </c>
    </row>
    <row r="484" spans="1:6" x14ac:dyDescent="0.2">
      <c r="A484" t="s">
        <v>33</v>
      </c>
      <c r="B484" t="s">
        <v>45</v>
      </c>
      <c r="C484" t="s">
        <v>46</v>
      </c>
      <c r="D484" t="s">
        <v>47</v>
      </c>
      <c r="E484">
        <v>1420564498</v>
      </c>
      <c r="F484">
        <v>1133</v>
      </c>
    </row>
    <row r="485" spans="1:6" x14ac:dyDescent="0.2">
      <c r="A485" t="s">
        <v>70</v>
      </c>
      <c r="B485" t="s">
        <v>36</v>
      </c>
      <c r="C485" t="s">
        <v>37</v>
      </c>
      <c r="D485" t="s">
        <v>13</v>
      </c>
      <c r="E485">
        <v>1420564869</v>
      </c>
      <c r="F485">
        <v>1452</v>
      </c>
    </row>
    <row r="486" spans="1:6" x14ac:dyDescent="0.2">
      <c r="A486" t="s">
        <v>85</v>
      </c>
      <c r="B486" t="s">
        <v>1</v>
      </c>
      <c r="C486" t="s">
        <v>2</v>
      </c>
      <c r="D486" t="s">
        <v>3</v>
      </c>
      <c r="E486">
        <v>1420564460</v>
      </c>
      <c r="F486">
        <v>1049</v>
      </c>
    </row>
    <row r="487" spans="1:6" x14ac:dyDescent="0.2">
      <c r="A487" t="s">
        <v>10</v>
      </c>
      <c r="B487" t="s">
        <v>4</v>
      </c>
      <c r="C487" t="s">
        <v>5</v>
      </c>
      <c r="D487" t="s">
        <v>3</v>
      </c>
      <c r="E487">
        <v>1420563917</v>
      </c>
      <c r="F487">
        <v>802</v>
      </c>
    </row>
    <row r="488" spans="1:6" x14ac:dyDescent="0.2">
      <c r="A488" t="s">
        <v>38</v>
      </c>
      <c r="B488" t="s">
        <v>12</v>
      </c>
      <c r="C488" t="s">
        <v>2</v>
      </c>
      <c r="D488" t="s">
        <v>13</v>
      </c>
      <c r="E488">
        <v>1420564409</v>
      </c>
      <c r="F488">
        <v>1322</v>
      </c>
    </row>
    <row r="489" spans="1:6" x14ac:dyDescent="0.2">
      <c r="A489" t="s">
        <v>39</v>
      </c>
      <c r="B489" t="s">
        <v>65</v>
      </c>
      <c r="C489" t="s">
        <v>66</v>
      </c>
      <c r="D489" t="s">
        <v>67</v>
      </c>
      <c r="E489">
        <v>1420565140</v>
      </c>
      <c r="F489">
        <v>1751</v>
      </c>
    </row>
    <row r="490" spans="1:6" x14ac:dyDescent="0.2">
      <c r="A490" t="s">
        <v>38</v>
      </c>
      <c r="B490" t="s">
        <v>78</v>
      </c>
      <c r="C490" t="s">
        <v>74</v>
      </c>
      <c r="D490" t="s">
        <v>47</v>
      </c>
      <c r="E490">
        <v>1420564698</v>
      </c>
      <c r="F490">
        <v>1276</v>
      </c>
    </row>
    <row r="491" spans="1:6" x14ac:dyDescent="0.2">
      <c r="A491" t="s">
        <v>44</v>
      </c>
      <c r="B491" t="s">
        <v>57</v>
      </c>
      <c r="C491" t="s">
        <v>49</v>
      </c>
      <c r="D491" t="s">
        <v>37</v>
      </c>
      <c r="E491">
        <v>1420564967</v>
      </c>
      <c r="F491">
        <v>1683</v>
      </c>
    </row>
    <row r="492" spans="1:6" x14ac:dyDescent="0.2">
      <c r="A492" t="s">
        <v>91</v>
      </c>
      <c r="B492" t="s">
        <v>42</v>
      </c>
      <c r="C492" t="s">
        <v>16</v>
      </c>
      <c r="D492" t="s">
        <v>13</v>
      </c>
      <c r="E492">
        <v>1420563856</v>
      </c>
      <c r="F492">
        <v>572</v>
      </c>
    </row>
    <row r="493" spans="1:6" x14ac:dyDescent="0.2">
      <c r="A493" t="s">
        <v>64</v>
      </c>
      <c r="B493" t="s">
        <v>54</v>
      </c>
      <c r="C493" t="s">
        <v>55</v>
      </c>
      <c r="D493" t="s">
        <v>35</v>
      </c>
      <c r="E493">
        <v>1420564324</v>
      </c>
      <c r="F493">
        <v>1044</v>
      </c>
    </row>
    <row r="494" spans="1:6" x14ac:dyDescent="0.2">
      <c r="A494" t="s">
        <v>83</v>
      </c>
      <c r="B494" t="s">
        <v>1</v>
      </c>
      <c r="C494" t="s">
        <v>2</v>
      </c>
      <c r="D494" t="s">
        <v>3</v>
      </c>
      <c r="E494">
        <v>1420564460</v>
      </c>
      <c r="F494">
        <v>1049</v>
      </c>
    </row>
    <row r="495" spans="1:6" x14ac:dyDescent="0.2">
      <c r="A495" t="s">
        <v>56</v>
      </c>
      <c r="B495" t="s">
        <v>36</v>
      </c>
      <c r="C495" t="s">
        <v>37</v>
      </c>
      <c r="D495" t="s">
        <v>118</v>
      </c>
      <c r="E495">
        <v>1420564869</v>
      </c>
      <c r="F495">
        <v>1452</v>
      </c>
    </row>
    <row r="496" spans="1:6" x14ac:dyDescent="0.2">
      <c r="A496" t="s">
        <v>10</v>
      </c>
      <c r="B496" t="s">
        <v>48</v>
      </c>
      <c r="C496" t="s">
        <v>49</v>
      </c>
      <c r="D496" t="s">
        <v>37</v>
      </c>
      <c r="E496">
        <v>1420564983</v>
      </c>
      <c r="F496">
        <v>1683</v>
      </c>
    </row>
    <row r="497" spans="1:6" x14ac:dyDescent="0.2">
      <c r="A497" t="s">
        <v>33</v>
      </c>
      <c r="B497" t="s">
        <v>18</v>
      </c>
      <c r="C497" t="s">
        <v>19</v>
      </c>
      <c r="D497" t="s">
        <v>3</v>
      </c>
      <c r="E497">
        <v>1420563408</v>
      </c>
      <c r="F497">
        <v>184</v>
      </c>
    </row>
    <row r="498" spans="1:6" x14ac:dyDescent="0.2">
      <c r="A498" t="s">
        <v>85</v>
      </c>
      <c r="B498" t="s">
        <v>86</v>
      </c>
      <c r="C498" t="s">
        <v>81</v>
      </c>
      <c r="D498" t="s">
        <v>9</v>
      </c>
      <c r="E498">
        <v>1420565330</v>
      </c>
      <c r="F498">
        <v>2027</v>
      </c>
    </row>
    <row r="499" spans="1:6" x14ac:dyDescent="0.2">
      <c r="E499">
        <v>0</v>
      </c>
      <c r="F499">
        <v>0</v>
      </c>
    </row>
    <row r="500" spans="1:6" x14ac:dyDescent="0.2">
      <c r="A500" t="s">
        <v>33</v>
      </c>
      <c r="B500" t="s">
        <v>18</v>
      </c>
      <c r="C500" t="s">
        <v>19</v>
      </c>
      <c r="D500" t="s">
        <v>3</v>
      </c>
      <c r="E500">
        <v>1420563408</v>
      </c>
      <c r="F500">
        <v>184</v>
      </c>
    </row>
    <row r="501" spans="1:6" x14ac:dyDescent="0.2">
      <c r="A501" t="s">
        <v>56</v>
      </c>
      <c r="B501" t="s">
        <v>86</v>
      </c>
      <c r="C501" t="s">
        <v>81</v>
      </c>
      <c r="D501" t="s">
        <v>9</v>
      </c>
      <c r="E501">
        <v>1420565330</v>
      </c>
      <c r="F501">
        <v>2027</v>
      </c>
    </row>
    <row r="502" spans="1:6" x14ac:dyDescent="0.2">
      <c r="A502" t="s">
        <v>77</v>
      </c>
      <c r="B502" t="s">
        <v>45</v>
      </c>
      <c r="C502" t="s">
        <v>46</v>
      </c>
      <c r="D502" t="s">
        <v>47</v>
      </c>
      <c r="E502">
        <v>1420564498</v>
      </c>
      <c r="F502">
        <v>1133</v>
      </c>
    </row>
    <row r="503" spans="1:6" x14ac:dyDescent="0.2">
      <c r="A503" t="s">
        <v>70</v>
      </c>
      <c r="B503" t="s">
        <v>31</v>
      </c>
      <c r="C503" t="s">
        <v>32</v>
      </c>
      <c r="D503" t="s">
        <v>19</v>
      </c>
      <c r="E503">
        <v>1420563539</v>
      </c>
      <c r="F503">
        <v>194</v>
      </c>
    </row>
    <row r="504" spans="1:6" x14ac:dyDescent="0.2">
      <c r="A504" t="s">
        <v>68</v>
      </c>
      <c r="B504" t="s">
        <v>73</v>
      </c>
      <c r="C504" t="s">
        <v>22</v>
      </c>
      <c r="D504" t="s">
        <v>74</v>
      </c>
      <c r="E504">
        <v>1420564561</v>
      </c>
      <c r="F504">
        <v>1189</v>
      </c>
    </row>
    <row r="505" spans="1:6" x14ac:dyDescent="0.2">
      <c r="A505" t="s">
        <v>17</v>
      </c>
      <c r="B505" t="s">
        <v>23</v>
      </c>
      <c r="C505" t="s">
        <v>24</v>
      </c>
      <c r="D505" t="s">
        <v>13</v>
      </c>
      <c r="E505">
        <v>1420564317</v>
      </c>
      <c r="F505">
        <v>1057</v>
      </c>
    </row>
    <row r="506" spans="1:6" x14ac:dyDescent="0.2">
      <c r="A506" t="s">
        <v>44</v>
      </c>
      <c r="B506" t="s">
        <v>71</v>
      </c>
      <c r="C506" t="s">
        <v>16</v>
      </c>
      <c r="D506" t="s">
        <v>47</v>
      </c>
      <c r="E506">
        <v>1420565167</v>
      </c>
      <c r="F506">
        <v>1848</v>
      </c>
    </row>
    <row r="507" spans="1:6" x14ac:dyDescent="0.2">
      <c r="A507" t="s">
        <v>91</v>
      </c>
      <c r="B507" t="s">
        <v>57</v>
      </c>
      <c r="C507" t="s">
        <v>49</v>
      </c>
      <c r="D507" t="s">
        <v>37</v>
      </c>
      <c r="E507">
        <v>1420564967</v>
      </c>
      <c r="F507">
        <v>1683</v>
      </c>
    </row>
    <row r="508" spans="1:6" x14ac:dyDescent="0.2">
      <c r="A508" t="s">
        <v>79</v>
      </c>
      <c r="B508" t="s">
        <v>80</v>
      </c>
      <c r="C508" t="s">
        <v>55</v>
      </c>
      <c r="D508" t="s">
        <v>81</v>
      </c>
      <c r="E508">
        <v>1420565203</v>
      </c>
      <c r="F508">
        <v>1928</v>
      </c>
    </row>
    <row r="509" spans="1:6" x14ac:dyDescent="0.2">
      <c r="A509" t="s">
        <v>39</v>
      </c>
      <c r="B509" t="s">
        <v>4</v>
      </c>
      <c r="C509" t="s">
        <v>5</v>
      </c>
      <c r="D509" t="s">
        <v>3</v>
      </c>
      <c r="E509">
        <v>1420563917</v>
      </c>
      <c r="F509">
        <v>802</v>
      </c>
    </row>
    <row r="510" spans="1:6" x14ac:dyDescent="0.2">
      <c r="A510" t="s">
        <v>75</v>
      </c>
      <c r="B510" t="s">
        <v>61</v>
      </c>
      <c r="C510" t="s">
        <v>62</v>
      </c>
      <c r="D510" t="s">
        <v>119</v>
      </c>
      <c r="E510">
        <v>1420563542</v>
      </c>
      <c r="F510">
        <v>278</v>
      </c>
    </row>
    <row r="511" spans="1:6" x14ac:dyDescent="0.2">
      <c r="E511">
        <v>0</v>
      </c>
      <c r="F511">
        <v>0</v>
      </c>
    </row>
  </sheetData>
  <autoFilter ref="A1:F51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tabSelected="1" workbookViewId="0">
      <selection activeCell="C26" sqref="C26"/>
    </sheetView>
  </sheetViews>
  <sheetFormatPr baseColWidth="10" defaultRowHeight="16" x14ac:dyDescent="0.2"/>
  <cols>
    <col min="1" max="1" width="15.6640625" bestFit="1" customWidth="1"/>
    <col min="2" max="2" width="15.5" bestFit="1" customWidth="1"/>
  </cols>
  <sheetData>
    <row r="1" spans="1:1" x14ac:dyDescent="0.2">
      <c r="A1" s="1" t="s">
        <v>126</v>
      </c>
    </row>
    <row r="2" spans="1:1" x14ac:dyDescent="0.2">
      <c r="A2" s="2" t="s">
        <v>35</v>
      </c>
    </row>
    <row r="3" spans="1:1" x14ac:dyDescent="0.2">
      <c r="A3" s="3" t="s">
        <v>34</v>
      </c>
    </row>
    <row r="4" spans="1:1" x14ac:dyDescent="0.2">
      <c r="A4" s="2" t="s">
        <v>66</v>
      </c>
    </row>
    <row r="5" spans="1:1" x14ac:dyDescent="0.2">
      <c r="A5" s="3" t="s">
        <v>65</v>
      </c>
    </row>
    <row r="6" spans="1:1" x14ac:dyDescent="0.2">
      <c r="A6" s="3" t="s">
        <v>93</v>
      </c>
    </row>
    <row r="7" spans="1:1" x14ac:dyDescent="0.2">
      <c r="A7" s="2" t="s">
        <v>81</v>
      </c>
    </row>
    <row r="8" spans="1:1" x14ac:dyDescent="0.2">
      <c r="A8" s="3" t="s">
        <v>86</v>
      </c>
    </row>
    <row r="9" spans="1:1" x14ac:dyDescent="0.2">
      <c r="A9" s="2" t="s">
        <v>49</v>
      </c>
    </row>
    <row r="10" spans="1:1" x14ac:dyDescent="0.2">
      <c r="A10" s="3" t="s">
        <v>57</v>
      </c>
    </row>
    <row r="11" spans="1:1" x14ac:dyDescent="0.2">
      <c r="A11" s="3" t="s">
        <v>48</v>
      </c>
    </row>
    <row r="12" spans="1:1" x14ac:dyDescent="0.2">
      <c r="A12" s="2" t="s">
        <v>46</v>
      </c>
    </row>
    <row r="13" spans="1:1" x14ac:dyDescent="0.2">
      <c r="A13" s="3" t="s">
        <v>45</v>
      </c>
    </row>
    <row r="14" spans="1:1" x14ac:dyDescent="0.2">
      <c r="A14" s="2" t="s">
        <v>28</v>
      </c>
    </row>
    <row r="15" spans="1:1" x14ac:dyDescent="0.2">
      <c r="A15" s="3" t="s">
        <v>27</v>
      </c>
    </row>
    <row r="16" spans="1:1" x14ac:dyDescent="0.2">
      <c r="A16" s="3" t="s">
        <v>63</v>
      </c>
    </row>
    <row r="17" spans="1:1" x14ac:dyDescent="0.2">
      <c r="A17" s="2" t="s">
        <v>62</v>
      </c>
    </row>
    <row r="18" spans="1:1" x14ac:dyDescent="0.2">
      <c r="A18" s="3" t="s">
        <v>61</v>
      </c>
    </row>
    <row r="19" spans="1:1" x14ac:dyDescent="0.2">
      <c r="A19" s="2" t="s">
        <v>2</v>
      </c>
    </row>
    <row r="20" spans="1:1" x14ac:dyDescent="0.2">
      <c r="A20" s="3" t="s">
        <v>21</v>
      </c>
    </row>
    <row r="21" spans="1:1" x14ac:dyDescent="0.2">
      <c r="A21" s="3" t="s">
        <v>12</v>
      </c>
    </row>
    <row r="22" spans="1:1" x14ac:dyDescent="0.2">
      <c r="A22" s="3" t="s">
        <v>96</v>
      </c>
    </row>
    <row r="23" spans="1:1" x14ac:dyDescent="0.2">
      <c r="A23" s="3" t="s">
        <v>1</v>
      </c>
    </row>
    <row r="24" spans="1:1" x14ac:dyDescent="0.2">
      <c r="A24" s="2" t="s">
        <v>37</v>
      </c>
    </row>
    <row r="25" spans="1:1" x14ac:dyDescent="0.2">
      <c r="A25" s="3" t="s">
        <v>36</v>
      </c>
    </row>
    <row r="26" spans="1:1" x14ac:dyDescent="0.2">
      <c r="A26" s="2" t="s">
        <v>74</v>
      </c>
    </row>
    <row r="27" spans="1:1" x14ac:dyDescent="0.2">
      <c r="A27" s="3" t="s">
        <v>78</v>
      </c>
    </row>
    <row r="28" spans="1:1" x14ac:dyDescent="0.2">
      <c r="A28" s="2" t="s">
        <v>90</v>
      </c>
    </row>
    <row r="29" spans="1:1" x14ac:dyDescent="0.2">
      <c r="A29" s="3" t="s">
        <v>89</v>
      </c>
    </row>
    <row r="30" spans="1:1" x14ac:dyDescent="0.2">
      <c r="A30" s="2" t="s">
        <v>55</v>
      </c>
    </row>
    <row r="31" spans="1:1" x14ac:dyDescent="0.2">
      <c r="A31" s="3" t="s">
        <v>54</v>
      </c>
    </row>
    <row r="32" spans="1:1" x14ac:dyDescent="0.2">
      <c r="A32" s="3" t="s">
        <v>80</v>
      </c>
    </row>
    <row r="33" spans="1:1" x14ac:dyDescent="0.2">
      <c r="A33" s="2" t="s">
        <v>5</v>
      </c>
    </row>
    <row r="34" spans="1:1" x14ac:dyDescent="0.2">
      <c r="A34" s="3" t="s">
        <v>4</v>
      </c>
    </row>
    <row r="35" spans="1:1" x14ac:dyDescent="0.2">
      <c r="A35" s="2" t="s">
        <v>16</v>
      </c>
    </row>
    <row r="36" spans="1:1" x14ac:dyDescent="0.2">
      <c r="A36" s="3" t="s">
        <v>71</v>
      </c>
    </row>
    <row r="37" spans="1:1" x14ac:dyDescent="0.2">
      <c r="A37" s="3" t="s">
        <v>42</v>
      </c>
    </row>
    <row r="38" spans="1:1" x14ac:dyDescent="0.2">
      <c r="A38" s="2" t="s">
        <v>47</v>
      </c>
    </row>
    <row r="39" spans="1:1" x14ac:dyDescent="0.2">
      <c r="A39" s="3" t="s">
        <v>59</v>
      </c>
    </row>
    <row r="40" spans="1:1" x14ac:dyDescent="0.2">
      <c r="A40" s="2" t="s">
        <v>24</v>
      </c>
    </row>
    <row r="41" spans="1:1" x14ac:dyDescent="0.2">
      <c r="A41" s="3" t="s">
        <v>23</v>
      </c>
    </row>
    <row r="42" spans="1:1" x14ac:dyDescent="0.2">
      <c r="A42" s="2" t="s">
        <v>19</v>
      </c>
    </row>
    <row r="43" spans="1:1" x14ac:dyDescent="0.2">
      <c r="A43" s="3" t="s">
        <v>18</v>
      </c>
    </row>
    <row r="44" spans="1:1" x14ac:dyDescent="0.2">
      <c r="A44" s="2" t="s">
        <v>9</v>
      </c>
    </row>
    <row r="45" spans="1:1" x14ac:dyDescent="0.2">
      <c r="A45" s="3" t="s">
        <v>43</v>
      </c>
    </row>
    <row r="46" spans="1:1" x14ac:dyDescent="0.2">
      <c r="A46" s="2" t="s">
        <v>32</v>
      </c>
    </row>
    <row r="47" spans="1:1" x14ac:dyDescent="0.2">
      <c r="A47" s="3" t="s">
        <v>31</v>
      </c>
    </row>
    <row r="48" spans="1:1" x14ac:dyDescent="0.2">
      <c r="A48" s="2" t="s">
        <v>8</v>
      </c>
    </row>
    <row r="49" spans="1:1" x14ac:dyDescent="0.2">
      <c r="A49" s="3" t="s">
        <v>7</v>
      </c>
    </row>
    <row r="50" spans="1:1" x14ac:dyDescent="0.2">
      <c r="A50" s="3" t="s">
        <v>51</v>
      </c>
    </row>
    <row r="51" spans="1:1" x14ac:dyDescent="0.2">
      <c r="A51" s="2" t="s">
        <v>13</v>
      </c>
    </row>
    <row r="52" spans="1:1" x14ac:dyDescent="0.2">
      <c r="A52" s="3" t="s">
        <v>87</v>
      </c>
    </row>
    <row r="53" spans="1:1" x14ac:dyDescent="0.2">
      <c r="A53" s="2" t="s">
        <v>22</v>
      </c>
    </row>
    <row r="54" spans="1:1" x14ac:dyDescent="0.2">
      <c r="A54" s="3" t="s">
        <v>73</v>
      </c>
    </row>
    <row r="55" spans="1:1" x14ac:dyDescent="0.2">
      <c r="A55" s="2" t="s">
        <v>82</v>
      </c>
    </row>
    <row r="56" spans="1:1" x14ac:dyDescent="0.2">
      <c r="A56" s="3" t="s">
        <v>63</v>
      </c>
    </row>
    <row r="57" spans="1:1" x14ac:dyDescent="0.2">
      <c r="A57" s="2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001"/>
  <sheetViews>
    <sheetView workbookViewId="0">
      <selection activeCell="A2" sqref="A2"/>
    </sheetView>
  </sheetViews>
  <sheetFormatPr baseColWidth="10" defaultRowHeight="16" x14ac:dyDescent="0.2"/>
  <cols>
    <col min="1" max="1" width="19.6640625" style="6" bestFit="1" customWidth="1"/>
    <col min="2" max="2" width="11.33203125" style="6" bestFit="1" customWidth="1"/>
    <col min="3" max="3" width="7.83203125" style="6" bestFit="1" customWidth="1"/>
    <col min="4" max="4" width="10.1640625" style="6" bestFit="1" customWidth="1"/>
    <col min="5" max="5" width="11.83203125" style="6" bestFit="1" customWidth="1"/>
    <col min="6" max="8" width="10.83203125" style="6"/>
    <col min="9" max="9" width="13" style="6" bestFit="1" customWidth="1"/>
    <col min="10" max="10" width="29" style="6" bestFit="1" customWidth="1"/>
    <col min="11" max="11" width="3.5" style="6" bestFit="1" customWidth="1"/>
    <col min="12" max="12" width="4" style="6" bestFit="1" customWidth="1"/>
    <col min="13" max="13" width="4.1640625" style="6" bestFit="1" customWidth="1"/>
    <col min="14" max="14" width="4.83203125" style="6" bestFit="1" customWidth="1"/>
    <col min="15" max="15" width="5" style="6" bestFit="1" customWidth="1"/>
    <col min="16" max="17" width="4.6640625" style="6" bestFit="1" customWidth="1"/>
    <col min="18" max="18" width="4.83203125" style="6" bestFit="1" customWidth="1"/>
    <col min="19" max="19" width="5.33203125" style="6" bestFit="1" customWidth="1"/>
    <col min="20" max="20" width="4.83203125" style="6" bestFit="1" customWidth="1"/>
    <col min="21" max="22" width="4.5" style="6" bestFit="1" customWidth="1"/>
    <col min="23" max="23" width="4.33203125" style="6" bestFit="1" customWidth="1"/>
    <col min="24" max="24" width="5" style="6" bestFit="1" customWidth="1"/>
    <col min="25" max="25" width="3.83203125" style="6" bestFit="1" customWidth="1"/>
    <col min="26" max="26" width="4.1640625" style="6" bestFit="1" customWidth="1"/>
    <col min="27" max="27" width="4.33203125" style="6" bestFit="1" customWidth="1"/>
    <col min="28" max="28" width="4.5" style="6" bestFit="1" customWidth="1"/>
    <col min="29" max="29" width="5.33203125" style="6" bestFit="1" customWidth="1"/>
    <col min="30" max="30" width="4.33203125" style="6" bestFit="1" customWidth="1"/>
    <col min="31" max="31" width="4.5" style="6" bestFit="1" customWidth="1"/>
    <col min="32" max="32" width="4.33203125" style="6" bestFit="1" customWidth="1"/>
    <col min="33" max="33" width="4.6640625" style="6" bestFit="1" customWidth="1"/>
    <col min="34" max="34" width="4.5" style="6" bestFit="1" customWidth="1"/>
    <col min="35" max="35" width="3.6640625" style="6" bestFit="1" customWidth="1"/>
    <col min="36" max="36" width="4" style="6" bestFit="1" customWidth="1"/>
    <col min="37" max="37" width="4.33203125" style="6" bestFit="1" customWidth="1"/>
    <col min="38" max="38" width="4.5" style="6" bestFit="1" customWidth="1"/>
    <col min="39" max="39" width="4.33203125" style="6" bestFit="1" customWidth="1"/>
    <col min="40" max="40" width="7" style="6" bestFit="1" customWidth="1"/>
    <col min="41" max="41" width="10.83203125" style="6" bestFit="1" customWidth="1"/>
    <col min="42" max="42" width="9.1640625" style="6" bestFit="1" customWidth="1"/>
    <col min="43" max="43" width="6.5" style="6" bestFit="1" customWidth="1"/>
    <col min="44" max="44" width="9" style="6" bestFit="1" customWidth="1"/>
    <col min="45" max="45" width="7.1640625" style="6" bestFit="1" customWidth="1"/>
    <col min="46" max="46" width="9.6640625" style="6" bestFit="1" customWidth="1"/>
    <col min="47" max="47" width="6" style="6" bestFit="1" customWidth="1"/>
    <col min="48" max="48" width="8.5" style="6" bestFit="1" customWidth="1"/>
    <col min="49" max="51" width="6.33203125" style="6" bestFit="1" customWidth="1"/>
    <col min="52" max="52" width="8.83203125" style="6" bestFit="1" customWidth="1"/>
    <col min="53" max="54" width="6.5" style="6" bestFit="1" customWidth="1"/>
    <col min="55" max="55" width="9" style="6" bestFit="1" customWidth="1"/>
    <col min="56" max="56" width="6.6640625" style="6" bestFit="1" customWidth="1"/>
    <col min="57" max="57" width="9.1640625" style="6" bestFit="1" customWidth="1"/>
    <col min="58" max="58" width="7.5" style="6" bestFit="1" customWidth="1"/>
    <col min="59" max="59" width="10" style="6" bestFit="1" customWidth="1"/>
    <col min="60" max="60" width="6.5" style="6" bestFit="1" customWidth="1"/>
    <col min="61" max="61" width="9" style="6" bestFit="1" customWidth="1"/>
    <col min="62" max="64" width="6.6640625" style="6" bestFit="1" customWidth="1"/>
    <col min="65" max="65" width="9.1640625" style="6" bestFit="1" customWidth="1"/>
    <col min="66" max="69" width="6.5" style="6" bestFit="1" customWidth="1"/>
    <col min="70" max="70" width="9" style="6" bestFit="1" customWidth="1"/>
    <col min="71" max="71" width="6.83203125" style="6" bestFit="1" customWidth="1"/>
    <col min="72" max="72" width="9.33203125" style="6" bestFit="1" customWidth="1"/>
    <col min="73" max="74" width="6.6640625" style="6" bestFit="1" customWidth="1"/>
    <col min="75" max="75" width="9.1640625" style="6" bestFit="1" customWidth="1"/>
    <col min="76" max="76" width="5.83203125" style="6" bestFit="1" customWidth="1"/>
    <col min="77" max="77" width="8.33203125" style="6" bestFit="1" customWidth="1"/>
    <col min="78" max="78" width="6.1640625" style="6" bestFit="1" customWidth="1"/>
    <col min="79" max="79" width="8.6640625" style="6" bestFit="1" customWidth="1"/>
    <col min="80" max="80" width="6.5" style="6" bestFit="1" customWidth="1"/>
    <col min="81" max="81" width="9" style="6" bestFit="1" customWidth="1"/>
    <col min="82" max="82" width="6.6640625" style="6" bestFit="1" customWidth="1"/>
    <col min="83" max="83" width="9.1640625" style="6" bestFit="1" customWidth="1"/>
    <col min="84" max="84" width="6.5" style="6" bestFit="1" customWidth="1"/>
    <col min="85" max="85" width="9" style="6" bestFit="1" customWidth="1"/>
    <col min="86" max="86" width="9.1640625" style="6" bestFit="1" customWidth="1"/>
    <col min="87" max="87" width="11.6640625" style="6" bestFit="1" customWidth="1"/>
    <col min="88" max="16384" width="10.83203125" style="6"/>
  </cols>
  <sheetData>
    <row r="1" spans="1:88" s="7" customFormat="1" x14ac:dyDescent="0.2">
      <c r="A1" s="7" t="s">
        <v>161</v>
      </c>
      <c r="B1" s="7" t="s">
        <v>162</v>
      </c>
      <c r="C1" s="7" t="s">
        <v>163</v>
      </c>
      <c r="D1" s="7" t="s">
        <v>164</v>
      </c>
      <c r="E1" s="7" t="s">
        <v>165</v>
      </c>
      <c r="J1" s="7" t="s">
        <v>166</v>
      </c>
    </row>
    <row r="2" spans="1:88" x14ac:dyDescent="0.2">
      <c r="A2" s="5" t="s">
        <v>129</v>
      </c>
      <c r="B2" s="5" t="s">
        <v>66</v>
      </c>
      <c r="C2" s="5" t="str">
        <f>IF(ISNA(VLOOKUP(B2,J$2:J$1001,1, FALSE)), "NO", "YES")</f>
        <v>YES</v>
      </c>
      <c r="D2" s="5">
        <v>33.636718999999999</v>
      </c>
      <c r="E2" s="5">
        <v>-84.428066999999999</v>
      </c>
      <c r="I2"/>
      <c r="J2" t="s">
        <v>115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</row>
    <row r="3" spans="1:88" x14ac:dyDescent="0.2">
      <c r="A3" s="5" t="s">
        <v>130</v>
      </c>
      <c r="B3" s="5" t="s">
        <v>13</v>
      </c>
      <c r="C3" s="5" t="str">
        <f t="shared" ref="C3:C31" si="0">IF(ISNA(VLOOKUP(B3,J$2:J$1001,1, FALSE)), "NO", "YES")</f>
        <v>YES</v>
      </c>
      <c r="D3" s="5">
        <v>40.080111000000002</v>
      </c>
      <c r="E3" s="5">
        <v>116.58455600000001</v>
      </c>
      <c r="I3"/>
      <c r="J3" t="s">
        <v>102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</row>
    <row r="4" spans="1:88" x14ac:dyDescent="0.2">
      <c r="A4" s="5" t="s">
        <v>131</v>
      </c>
      <c r="B4" s="5" t="s">
        <v>24</v>
      </c>
      <c r="C4" s="5" t="str">
        <f t="shared" si="0"/>
        <v>YES</v>
      </c>
      <c r="D4" s="5">
        <v>51.477499999999999</v>
      </c>
      <c r="E4" s="5">
        <v>-0.46138899999999999</v>
      </c>
      <c r="I4"/>
      <c r="J4" t="s">
        <v>94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</row>
    <row r="5" spans="1:88" x14ac:dyDescent="0.2">
      <c r="A5" s="5" t="s">
        <v>132</v>
      </c>
      <c r="B5" s="5" t="s">
        <v>8</v>
      </c>
      <c r="C5" s="5" t="str">
        <f t="shared" si="0"/>
        <v>YES</v>
      </c>
      <c r="D5" s="5">
        <v>41.978603</v>
      </c>
      <c r="E5" s="5">
        <v>-87.904842000000002</v>
      </c>
      <c r="I5"/>
      <c r="J5" t="s">
        <v>103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88" x14ac:dyDescent="0.2">
      <c r="A6" s="5" t="s">
        <v>133</v>
      </c>
      <c r="B6" s="5" t="s">
        <v>90</v>
      </c>
      <c r="C6" s="5" t="str">
        <f t="shared" si="0"/>
        <v>YES</v>
      </c>
      <c r="D6" s="5">
        <v>35.552258000000002</v>
      </c>
      <c r="E6" s="5">
        <v>139.77969400000001</v>
      </c>
      <c r="I6"/>
      <c r="J6" t="s">
        <v>104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88" x14ac:dyDescent="0.2">
      <c r="A7" s="5" t="s">
        <v>134</v>
      </c>
      <c r="B7" s="5" t="s">
        <v>88</v>
      </c>
      <c r="C7" s="5" t="str">
        <f t="shared" si="0"/>
        <v>YES</v>
      </c>
      <c r="D7" s="5">
        <v>33.942535999999997</v>
      </c>
      <c r="E7" s="5">
        <v>-118.408075</v>
      </c>
      <c r="I7"/>
      <c r="J7" t="s">
        <v>116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88" x14ac:dyDescent="0.2">
      <c r="A8" s="5" t="s">
        <v>135</v>
      </c>
      <c r="B8" s="5" t="s">
        <v>46</v>
      </c>
      <c r="C8" s="5" t="str">
        <f t="shared" si="0"/>
        <v>YES</v>
      </c>
      <c r="D8" s="5">
        <v>49.012779000000002</v>
      </c>
      <c r="E8" s="5">
        <v>2.5499999999999998</v>
      </c>
      <c r="I8"/>
      <c r="J8" t="s">
        <v>98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88" x14ac:dyDescent="0.2">
      <c r="A9" s="5" t="s">
        <v>136</v>
      </c>
      <c r="B9" s="5" t="s">
        <v>37</v>
      </c>
      <c r="C9" s="5" t="str">
        <f t="shared" si="0"/>
        <v>YES</v>
      </c>
      <c r="D9" s="5">
        <v>32.896827999999999</v>
      </c>
      <c r="E9" s="5">
        <v>-97.037997000000004</v>
      </c>
      <c r="I9"/>
      <c r="J9" t="s">
        <v>100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88" x14ac:dyDescent="0.2">
      <c r="A10" s="5" t="s">
        <v>137</v>
      </c>
      <c r="B10" s="5" t="s">
        <v>3</v>
      </c>
      <c r="C10" s="5" t="str">
        <f t="shared" si="0"/>
        <v>YES</v>
      </c>
      <c r="D10" s="5">
        <v>50.026420999999999</v>
      </c>
      <c r="E10" s="5">
        <v>8.5431249999999999</v>
      </c>
      <c r="I10"/>
      <c r="J10" t="s">
        <v>35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88" x14ac:dyDescent="0.2">
      <c r="A11" s="5" t="s">
        <v>138</v>
      </c>
      <c r="B11" s="5" t="s">
        <v>67</v>
      </c>
      <c r="C11" s="5" t="str">
        <f t="shared" si="0"/>
        <v>YES</v>
      </c>
      <c r="D11" s="5">
        <v>22.308918999999999</v>
      </c>
      <c r="E11" s="5">
        <v>113.914603</v>
      </c>
      <c r="I11"/>
      <c r="J11" t="s">
        <v>35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88" x14ac:dyDescent="0.2">
      <c r="A12" s="5" t="s">
        <v>139</v>
      </c>
      <c r="B12" s="5" t="s">
        <v>2</v>
      </c>
      <c r="C12" s="5" t="str">
        <f t="shared" si="0"/>
        <v>YES</v>
      </c>
      <c r="D12" s="5">
        <v>39.861656000000004</v>
      </c>
      <c r="E12" s="5">
        <v>-104.67317799999999</v>
      </c>
      <c r="I12"/>
      <c r="J12" t="s">
        <v>35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88" x14ac:dyDescent="0.2">
      <c r="A13" s="5" t="s">
        <v>140</v>
      </c>
      <c r="B13" s="5" t="s">
        <v>52</v>
      </c>
      <c r="C13" s="5" t="str">
        <f t="shared" si="0"/>
        <v>YES</v>
      </c>
      <c r="D13" s="5">
        <v>25.252777999999999</v>
      </c>
      <c r="E13" s="5">
        <v>55.364443999999999</v>
      </c>
      <c r="I13"/>
      <c r="J13" t="s">
        <v>35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88" x14ac:dyDescent="0.2">
      <c r="A14" s="5" t="s">
        <v>141</v>
      </c>
      <c r="B14" s="5" t="s">
        <v>28</v>
      </c>
      <c r="C14" s="5" t="str">
        <f t="shared" si="0"/>
        <v>YES</v>
      </c>
      <c r="D14" s="5">
        <v>-6.1255670000000002</v>
      </c>
      <c r="E14" s="5">
        <v>106.655897</v>
      </c>
      <c r="I14"/>
      <c r="J14" t="s">
        <v>35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88" x14ac:dyDescent="0.2">
      <c r="A15" s="5" t="s">
        <v>142</v>
      </c>
      <c r="B15" s="5" t="s">
        <v>35</v>
      </c>
      <c r="C15" s="5" t="str">
        <f t="shared" si="0"/>
        <v>YES</v>
      </c>
      <c r="D15" s="5">
        <v>52.308613000000001</v>
      </c>
      <c r="E15" s="5">
        <v>4.7638889999999998</v>
      </c>
      <c r="I15"/>
      <c r="J15" t="s">
        <v>35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88" x14ac:dyDescent="0.2">
      <c r="A16" s="5" t="s">
        <v>143</v>
      </c>
      <c r="B16" s="5" t="s">
        <v>19</v>
      </c>
      <c r="C16" s="5" t="str">
        <f t="shared" si="0"/>
        <v>YES</v>
      </c>
      <c r="D16" s="5">
        <v>40.493555999999998</v>
      </c>
      <c r="E16" s="5">
        <v>-3.566764</v>
      </c>
      <c r="I16"/>
      <c r="J16" t="s">
        <v>35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2">
      <c r="A17" s="5" t="s">
        <v>144</v>
      </c>
      <c r="B17" s="5" t="s">
        <v>81</v>
      </c>
      <c r="C17" s="5" t="str">
        <f t="shared" si="0"/>
        <v>YES</v>
      </c>
      <c r="D17" s="5">
        <v>13.681108</v>
      </c>
      <c r="E17" s="5">
        <v>100.747283</v>
      </c>
      <c r="I17"/>
      <c r="J17" t="s">
        <v>35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2">
      <c r="A18" s="5" t="s">
        <v>145</v>
      </c>
      <c r="B18" s="5" t="s">
        <v>5</v>
      </c>
      <c r="C18" s="5" t="str">
        <f t="shared" si="0"/>
        <v>YES</v>
      </c>
      <c r="D18" s="5">
        <v>40.639750999999997</v>
      </c>
      <c r="E18" s="5">
        <v>-73.778925000000001</v>
      </c>
      <c r="I18"/>
      <c r="J18" t="s">
        <v>35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2">
      <c r="A19" s="5" t="s">
        <v>146</v>
      </c>
      <c r="B19" s="5" t="s">
        <v>60</v>
      </c>
      <c r="C19" s="5" t="str">
        <f t="shared" si="0"/>
        <v>YES</v>
      </c>
      <c r="D19" s="5">
        <v>1.3501890000000001</v>
      </c>
      <c r="E19" s="5">
        <v>103.994433</v>
      </c>
      <c r="I19"/>
      <c r="J19" t="s">
        <v>35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2">
      <c r="A20" s="5" t="s">
        <v>147</v>
      </c>
      <c r="B20" s="5" t="s">
        <v>49</v>
      </c>
      <c r="C20" s="5" t="str">
        <f t="shared" si="0"/>
        <v>YES</v>
      </c>
      <c r="D20" s="5">
        <v>23.392436</v>
      </c>
      <c r="E20" s="5">
        <v>113.29878600000001</v>
      </c>
      <c r="I20"/>
      <c r="J20" t="s">
        <v>35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2">
      <c r="A21" s="5" t="s">
        <v>148</v>
      </c>
      <c r="B21" s="5" t="s">
        <v>47</v>
      </c>
      <c r="C21" s="5" t="str">
        <f t="shared" si="0"/>
        <v>YES</v>
      </c>
      <c r="D21" s="5">
        <v>36.080055999999999</v>
      </c>
      <c r="E21" s="5">
        <v>-115.15225</v>
      </c>
      <c r="I21"/>
      <c r="J21" t="s">
        <v>35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2">
      <c r="A22" s="5" t="s">
        <v>149</v>
      </c>
      <c r="B22" s="5" t="s">
        <v>22</v>
      </c>
      <c r="C22" s="5" t="str">
        <f t="shared" si="0"/>
        <v>YES</v>
      </c>
      <c r="D22" s="5">
        <v>31.143377999999998</v>
      </c>
      <c r="E22" s="5">
        <v>121.80521400000001</v>
      </c>
      <c r="I22"/>
      <c r="J22" t="s">
        <v>35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2">
      <c r="A23" s="5" t="s">
        <v>150</v>
      </c>
      <c r="B23" s="5" t="s">
        <v>29</v>
      </c>
      <c r="C23" s="5" t="str">
        <f t="shared" si="0"/>
        <v>YES</v>
      </c>
      <c r="D23" s="5">
        <v>37.618971999999999</v>
      </c>
      <c r="E23" s="5">
        <v>-122.374889</v>
      </c>
      <c r="I23"/>
      <c r="J23" t="s">
        <v>35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2">
      <c r="A24" s="8" t="s">
        <v>151</v>
      </c>
      <c r="B24" s="8" t="s">
        <v>152</v>
      </c>
      <c r="C24" s="25" t="str">
        <f t="shared" si="0"/>
        <v>NO</v>
      </c>
      <c r="D24" s="8">
        <v>33.434277999999999</v>
      </c>
      <c r="E24" s="8">
        <v>-112.011583</v>
      </c>
      <c r="I24"/>
      <c r="J24" t="s">
        <v>35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2">
      <c r="A25" s="5" t="s">
        <v>153</v>
      </c>
      <c r="B25" s="5" t="s">
        <v>55</v>
      </c>
      <c r="C25" s="5" t="str">
        <f t="shared" si="0"/>
        <v>YES</v>
      </c>
      <c r="D25" s="5">
        <v>29.984432999999999</v>
      </c>
      <c r="E25" s="5">
        <v>-95.341442000000001</v>
      </c>
      <c r="I25"/>
      <c r="J25" t="s">
        <v>35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2">
      <c r="A26" s="5" t="s">
        <v>154</v>
      </c>
      <c r="B26" s="5" t="s">
        <v>62</v>
      </c>
      <c r="C26" s="5" t="str">
        <f t="shared" si="0"/>
        <v>YES</v>
      </c>
      <c r="D26" s="5">
        <v>35.213999999999999</v>
      </c>
      <c r="E26" s="5">
        <v>-80.943139000000002</v>
      </c>
      <c r="I26"/>
      <c r="J26" t="s">
        <v>35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2">
      <c r="A27" s="5" t="s">
        <v>155</v>
      </c>
      <c r="B27" s="5" t="s">
        <v>9</v>
      </c>
      <c r="C27" s="5" t="str">
        <f t="shared" si="0"/>
        <v>YES</v>
      </c>
      <c r="D27" s="5">
        <v>25.79325</v>
      </c>
      <c r="E27" s="5">
        <v>-80.290555999999995</v>
      </c>
      <c r="I27"/>
      <c r="J27" t="s">
        <v>35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2">
      <c r="A28" s="5" t="s">
        <v>156</v>
      </c>
      <c r="B28" s="5" t="s">
        <v>32</v>
      </c>
      <c r="C28" s="5" t="str">
        <f t="shared" si="0"/>
        <v>YES</v>
      </c>
      <c r="D28" s="5">
        <v>48.353783</v>
      </c>
      <c r="E28" s="5">
        <v>11.786085999999999</v>
      </c>
      <c r="I28"/>
      <c r="J28" t="s">
        <v>35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2">
      <c r="A29" s="5" t="s">
        <v>157</v>
      </c>
      <c r="B29" s="5" t="s">
        <v>16</v>
      </c>
      <c r="C29" s="5" t="str">
        <f t="shared" si="0"/>
        <v>YES</v>
      </c>
      <c r="D29" s="5">
        <v>2.7455780000000001</v>
      </c>
      <c r="E29" s="5">
        <v>101.709917</v>
      </c>
      <c r="I29"/>
      <c r="J29" t="s">
        <v>35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x14ac:dyDescent="0.2">
      <c r="A30" s="5" t="s">
        <v>158</v>
      </c>
      <c r="B30" s="5" t="s">
        <v>74</v>
      </c>
      <c r="C30" s="5" t="str">
        <f t="shared" si="0"/>
        <v>YES</v>
      </c>
      <c r="D30" s="5">
        <v>41.804474999999996</v>
      </c>
      <c r="E30" s="5">
        <v>12.250797</v>
      </c>
      <c r="I30"/>
      <c r="J30" t="s">
        <v>35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x14ac:dyDescent="0.2">
      <c r="A31" s="8" t="s">
        <v>159</v>
      </c>
      <c r="B31" s="8" t="s">
        <v>160</v>
      </c>
      <c r="C31" s="25" t="str">
        <f t="shared" si="0"/>
        <v>NO</v>
      </c>
      <c r="D31" s="8">
        <v>40.976922000000002</v>
      </c>
      <c r="E31" s="8">
        <v>28.814606000000001</v>
      </c>
      <c r="I31"/>
      <c r="J31" t="s">
        <v>35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2">
      <c r="I32"/>
      <c r="J32" t="s">
        <v>35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9:41" x14ac:dyDescent="0.2">
      <c r="I33"/>
      <c r="J33" t="s">
        <v>35</v>
      </c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9:41" x14ac:dyDescent="0.2">
      <c r="I34"/>
      <c r="J34" t="s">
        <v>35</v>
      </c>
    </row>
    <row r="35" spans="9:41" x14ac:dyDescent="0.2">
      <c r="I35"/>
      <c r="J35" t="s">
        <v>35</v>
      </c>
    </row>
    <row r="36" spans="9:41" x14ac:dyDescent="0.2">
      <c r="I36"/>
      <c r="J36" t="s">
        <v>66</v>
      </c>
    </row>
    <row r="37" spans="9:41" x14ac:dyDescent="0.2">
      <c r="I37"/>
      <c r="J37" t="s">
        <v>66</v>
      </c>
    </row>
    <row r="38" spans="9:41" x14ac:dyDescent="0.2">
      <c r="I38"/>
      <c r="J38" t="s">
        <v>66</v>
      </c>
    </row>
    <row r="39" spans="9:41" x14ac:dyDescent="0.2">
      <c r="I39"/>
      <c r="J39" t="s">
        <v>66</v>
      </c>
    </row>
    <row r="40" spans="9:41" x14ac:dyDescent="0.2">
      <c r="I40"/>
      <c r="J40" t="s">
        <v>66</v>
      </c>
    </row>
    <row r="41" spans="9:41" x14ac:dyDescent="0.2">
      <c r="I41"/>
      <c r="J41" t="s">
        <v>66</v>
      </c>
    </row>
    <row r="42" spans="9:41" x14ac:dyDescent="0.2">
      <c r="I42"/>
      <c r="J42" t="s">
        <v>66</v>
      </c>
    </row>
    <row r="43" spans="9:41" x14ac:dyDescent="0.2">
      <c r="I43"/>
      <c r="J43" t="s">
        <v>66</v>
      </c>
    </row>
    <row r="44" spans="9:41" x14ac:dyDescent="0.2">
      <c r="I44"/>
      <c r="J44" t="s">
        <v>66</v>
      </c>
    </row>
    <row r="45" spans="9:41" x14ac:dyDescent="0.2">
      <c r="I45"/>
      <c r="J45" t="s">
        <v>66</v>
      </c>
    </row>
    <row r="46" spans="9:41" x14ac:dyDescent="0.2">
      <c r="I46"/>
      <c r="J46" t="s">
        <v>66</v>
      </c>
    </row>
    <row r="47" spans="9:41" x14ac:dyDescent="0.2">
      <c r="I47"/>
      <c r="J47" t="s">
        <v>66</v>
      </c>
    </row>
    <row r="48" spans="9:41" x14ac:dyDescent="0.2">
      <c r="I48"/>
      <c r="J48" t="s">
        <v>66</v>
      </c>
    </row>
    <row r="49" spans="9:10" x14ac:dyDescent="0.2">
      <c r="I49"/>
      <c r="J49" t="s">
        <v>66</v>
      </c>
    </row>
    <row r="50" spans="9:10" x14ac:dyDescent="0.2">
      <c r="I50"/>
      <c r="J50" t="s">
        <v>66</v>
      </c>
    </row>
    <row r="51" spans="9:10" x14ac:dyDescent="0.2">
      <c r="I51"/>
      <c r="J51" t="s">
        <v>66</v>
      </c>
    </row>
    <row r="52" spans="9:10" x14ac:dyDescent="0.2">
      <c r="I52"/>
      <c r="J52" t="s">
        <v>66</v>
      </c>
    </row>
    <row r="53" spans="9:10" x14ac:dyDescent="0.2">
      <c r="I53"/>
      <c r="J53" t="s">
        <v>66</v>
      </c>
    </row>
    <row r="54" spans="9:10" x14ac:dyDescent="0.2">
      <c r="I54"/>
      <c r="J54" t="s">
        <v>66</v>
      </c>
    </row>
    <row r="55" spans="9:10" x14ac:dyDescent="0.2">
      <c r="I55"/>
      <c r="J55" t="s">
        <v>66</v>
      </c>
    </row>
    <row r="56" spans="9:10" x14ac:dyDescent="0.2">
      <c r="I56"/>
      <c r="J56" t="s">
        <v>66</v>
      </c>
    </row>
    <row r="57" spans="9:10" x14ac:dyDescent="0.2">
      <c r="I57"/>
      <c r="J57" t="s">
        <v>66</v>
      </c>
    </row>
    <row r="58" spans="9:10" x14ac:dyDescent="0.2">
      <c r="I58"/>
      <c r="J58" t="s">
        <v>66</v>
      </c>
    </row>
    <row r="59" spans="9:10" x14ac:dyDescent="0.2">
      <c r="I59"/>
      <c r="J59" t="s">
        <v>66</v>
      </c>
    </row>
    <row r="60" spans="9:10" x14ac:dyDescent="0.2">
      <c r="I60"/>
      <c r="J60" t="s">
        <v>66</v>
      </c>
    </row>
    <row r="61" spans="9:10" x14ac:dyDescent="0.2">
      <c r="I61"/>
      <c r="J61" t="s">
        <v>66</v>
      </c>
    </row>
    <row r="62" spans="9:10" x14ac:dyDescent="0.2">
      <c r="I62"/>
      <c r="J62" t="s">
        <v>66</v>
      </c>
    </row>
    <row r="63" spans="9:10" x14ac:dyDescent="0.2">
      <c r="I63"/>
      <c r="J63" t="s">
        <v>66</v>
      </c>
    </row>
    <row r="64" spans="9:10" x14ac:dyDescent="0.2">
      <c r="I64"/>
      <c r="J64" t="s">
        <v>66</v>
      </c>
    </row>
    <row r="65" spans="9:10" x14ac:dyDescent="0.2">
      <c r="I65"/>
      <c r="J65" t="s">
        <v>66</v>
      </c>
    </row>
    <row r="66" spans="9:10" x14ac:dyDescent="0.2">
      <c r="I66"/>
      <c r="J66" t="s">
        <v>66</v>
      </c>
    </row>
    <row r="67" spans="9:10" x14ac:dyDescent="0.2">
      <c r="I67"/>
      <c r="J67" t="s">
        <v>66</v>
      </c>
    </row>
    <row r="68" spans="9:10" x14ac:dyDescent="0.2">
      <c r="I68"/>
      <c r="J68" t="s">
        <v>66</v>
      </c>
    </row>
    <row r="69" spans="9:10" x14ac:dyDescent="0.2">
      <c r="I69"/>
      <c r="J69" t="s">
        <v>66</v>
      </c>
    </row>
    <row r="70" spans="9:10" x14ac:dyDescent="0.2">
      <c r="I70"/>
      <c r="J70" t="s">
        <v>66</v>
      </c>
    </row>
    <row r="71" spans="9:10" x14ac:dyDescent="0.2">
      <c r="I71"/>
      <c r="J71" t="s">
        <v>66</v>
      </c>
    </row>
    <row r="72" spans="9:10" x14ac:dyDescent="0.2">
      <c r="I72"/>
      <c r="J72" t="s">
        <v>81</v>
      </c>
    </row>
    <row r="73" spans="9:10" x14ac:dyDescent="0.2">
      <c r="I73"/>
      <c r="J73" t="s">
        <v>81</v>
      </c>
    </row>
    <row r="74" spans="9:10" x14ac:dyDescent="0.2">
      <c r="I74"/>
      <c r="J74" t="s">
        <v>81</v>
      </c>
    </row>
    <row r="75" spans="9:10" x14ac:dyDescent="0.2">
      <c r="I75"/>
      <c r="J75" t="s">
        <v>81</v>
      </c>
    </row>
    <row r="76" spans="9:10" x14ac:dyDescent="0.2">
      <c r="I76"/>
      <c r="J76" t="s">
        <v>81</v>
      </c>
    </row>
    <row r="77" spans="9:10" x14ac:dyDescent="0.2">
      <c r="I77"/>
      <c r="J77" t="s">
        <v>81</v>
      </c>
    </row>
    <row r="78" spans="9:10" x14ac:dyDescent="0.2">
      <c r="I78"/>
      <c r="J78" t="s">
        <v>81</v>
      </c>
    </row>
    <row r="79" spans="9:10" x14ac:dyDescent="0.2">
      <c r="I79"/>
      <c r="J79" t="s">
        <v>81</v>
      </c>
    </row>
    <row r="80" spans="9:10" x14ac:dyDescent="0.2">
      <c r="J80" t="s">
        <v>81</v>
      </c>
    </row>
    <row r="81" spans="10:10" x14ac:dyDescent="0.2">
      <c r="J81" t="s">
        <v>81</v>
      </c>
    </row>
    <row r="82" spans="10:10" x14ac:dyDescent="0.2">
      <c r="J82" t="s">
        <v>81</v>
      </c>
    </row>
    <row r="83" spans="10:10" x14ac:dyDescent="0.2">
      <c r="J83" t="s">
        <v>81</v>
      </c>
    </row>
    <row r="84" spans="10:10" x14ac:dyDescent="0.2">
      <c r="J84" t="s">
        <v>81</v>
      </c>
    </row>
    <row r="85" spans="10:10" x14ac:dyDescent="0.2">
      <c r="J85" t="s">
        <v>81</v>
      </c>
    </row>
    <row r="86" spans="10:10" x14ac:dyDescent="0.2">
      <c r="J86" t="s">
        <v>81</v>
      </c>
    </row>
    <row r="87" spans="10:10" x14ac:dyDescent="0.2">
      <c r="J87" t="s">
        <v>81</v>
      </c>
    </row>
    <row r="88" spans="10:10" x14ac:dyDescent="0.2">
      <c r="J88" t="s">
        <v>81</v>
      </c>
    </row>
    <row r="89" spans="10:10" x14ac:dyDescent="0.2">
      <c r="J89" t="s">
        <v>81</v>
      </c>
    </row>
    <row r="90" spans="10:10" x14ac:dyDescent="0.2">
      <c r="J90" t="s">
        <v>81</v>
      </c>
    </row>
    <row r="91" spans="10:10" x14ac:dyDescent="0.2">
      <c r="J91" t="s">
        <v>81</v>
      </c>
    </row>
    <row r="92" spans="10:10" x14ac:dyDescent="0.2">
      <c r="J92" t="s">
        <v>81</v>
      </c>
    </row>
    <row r="93" spans="10:10" x14ac:dyDescent="0.2">
      <c r="J93" t="s">
        <v>81</v>
      </c>
    </row>
    <row r="94" spans="10:10" x14ac:dyDescent="0.2">
      <c r="J94" t="s">
        <v>81</v>
      </c>
    </row>
    <row r="95" spans="10:10" x14ac:dyDescent="0.2">
      <c r="J95" t="s">
        <v>81</v>
      </c>
    </row>
    <row r="96" spans="10:10" x14ac:dyDescent="0.2">
      <c r="J96" t="s">
        <v>81</v>
      </c>
    </row>
    <row r="97" spans="10:10" x14ac:dyDescent="0.2">
      <c r="J97" t="s">
        <v>81</v>
      </c>
    </row>
    <row r="98" spans="10:10" x14ac:dyDescent="0.2">
      <c r="J98" t="s">
        <v>81</v>
      </c>
    </row>
    <row r="99" spans="10:10" x14ac:dyDescent="0.2">
      <c r="J99" t="s">
        <v>81</v>
      </c>
    </row>
    <row r="100" spans="10:10" x14ac:dyDescent="0.2">
      <c r="J100" t="s">
        <v>81</v>
      </c>
    </row>
    <row r="101" spans="10:10" x14ac:dyDescent="0.2">
      <c r="J101" t="s">
        <v>81</v>
      </c>
    </row>
    <row r="102" spans="10:10" x14ac:dyDescent="0.2">
      <c r="J102" t="s">
        <v>81</v>
      </c>
    </row>
    <row r="103" spans="10:10" x14ac:dyDescent="0.2">
      <c r="J103" t="s">
        <v>81</v>
      </c>
    </row>
    <row r="104" spans="10:10" x14ac:dyDescent="0.2">
      <c r="J104" t="s">
        <v>81</v>
      </c>
    </row>
    <row r="105" spans="10:10" x14ac:dyDescent="0.2">
      <c r="J105" t="s">
        <v>81</v>
      </c>
    </row>
    <row r="106" spans="10:10" x14ac:dyDescent="0.2">
      <c r="J106" t="s">
        <v>81</v>
      </c>
    </row>
    <row r="107" spans="10:10" x14ac:dyDescent="0.2">
      <c r="J107" t="s">
        <v>81</v>
      </c>
    </row>
    <row r="108" spans="10:10" x14ac:dyDescent="0.2">
      <c r="J108" t="s">
        <v>81</v>
      </c>
    </row>
    <row r="109" spans="10:10" x14ac:dyDescent="0.2">
      <c r="J109" t="s">
        <v>81</v>
      </c>
    </row>
    <row r="110" spans="10:10" x14ac:dyDescent="0.2">
      <c r="J110" t="s">
        <v>81</v>
      </c>
    </row>
    <row r="111" spans="10:10" x14ac:dyDescent="0.2">
      <c r="J111" t="s">
        <v>81</v>
      </c>
    </row>
    <row r="112" spans="10:10" x14ac:dyDescent="0.2">
      <c r="J112" t="s">
        <v>49</v>
      </c>
    </row>
    <row r="113" spans="10:10" x14ac:dyDescent="0.2">
      <c r="J113" t="s">
        <v>49</v>
      </c>
    </row>
    <row r="114" spans="10:10" x14ac:dyDescent="0.2">
      <c r="J114" t="s">
        <v>49</v>
      </c>
    </row>
    <row r="115" spans="10:10" x14ac:dyDescent="0.2">
      <c r="J115" t="s">
        <v>49</v>
      </c>
    </row>
    <row r="116" spans="10:10" x14ac:dyDescent="0.2">
      <c r="J116" t="s">
        <v>49</v>
      </c>
    </row>
    <row r="117" spans="10:10" x14ac:dyDescent="0.2">
      <c r="J117" t="s">
        <v>49</v>
      </c>
    </row>
    <row r="118" spans="10:10" x14ac:dyDescent="0.2">
      <c r="J118" t="s">
        <v>49</v>
      </c>
    </row>
    <row r="119" spans="10:10" x14ac:dyDescent="0.2">
      <c r="J119" t="s">
        <v>49</v>
      </c>
    </row>
    <row r="120" spans="10:10" x14ac:dyDescent="0.2">
      <c r="J120" t="s">
        <v>49</v>
      </c>
    </row>
    <row r="121" spans="10:10" x14ac:dyDescent="0.2">
      <c r="J121" t="s">
        <v>49</v>
      </c>
    </row>
    <row r="122" spans="10:10" x14ac:dyDescent="0.2">
      <c r="J122" t="s">
        <v>49</v>
      </c>
    </row>
    <row r="123" spans="10:10" x14ac:dyDescent="0.2">
      <c r="J123" t="s">
        <v>49</v>
      </c>
    </row>
    <row r="124" spans="10:10" x14ac:dyDescent="0.2">
      <c r="J124" t="s">
        <v>49</v>
      </c>
    </row>
    <row r="125" spans="10:10" x14ac:dyDescent="0.2">
      <c r="J125" t="s">
        <v>49</v>
      </c>
    </row>
    <row r="126" spans="10:10" x14ac:dyDescent="0.2">
      <c r="J126" t="s">
        <v>49</v>
      </c>
    </row>
    <row r="127" spans="10:10" x14ac:dyDescent="0.2">
      <c r="J127" t="s">
        <v>49</v>
      </c>
    </row>
    <row r="128" spans="10:10" x14ac:dyDescent="0.2">
      <c r="J128" t="s">
        <v>49</v>
      </c>
    </row>
    <row r="129" spans="10:10" x14ac:dyDescent="0.2">
      <c r="J129" t="s">
        <v>49</v>
      </c>
    </row>
    <row r="130" spans="10:10" x14ac:dyDescent="0.2">
      <c r="J130" t="s">
        <v>49</v>
      </c>
    </row>
    <row r="131" spans="10:10" x14ac:dyDescent="0.2">
      <c r="J131" t="s">
        <v>49</v>
      </c>
    </row>
    <row r="132" spans="10:10" x14ac:dyDescent="0.2">
      <c r="J132" t="s">
        <v>49</v>
      </c>
    </row>
    <row r="133" spans="10:10" x14ac:dyDescent="0.2">
      <c r="J133" t="s">
        <v>49</v>
      </c>
    </row>
    <row r="134" spans="10:10" x14ac:dyDescent="0.2">
      <c r="J134" t="s">
        <v>49</v>
      </c>
    </row>
    <row r="135" spans="10:10" x14ac:dyDescent="0.2">
      <c r="J135" t="s">
        <v>49</v>
      </c>
    </row>
    <row r="136" spans="10:10" x14ac:dyDescent="0.2">
      <c r="J136" t="s">
        <v>49</v>
      </c>
    </row>
    <row r="137" spans="10:10" x14ac:dyDescent="0.2">
      <c r="J137" t="s">
        <v>49</v>
      </c>
    </row>
    <row r="138" spans="10:10" x14ac:dyDescent="0.2">
      <c r="J138" t="s">
        <v>49</v>
      </c>
    </row>
    <row r="139" spans="10:10" x14ac:dyDescent="0.2">
      <c r="J139" t="s">
        <v>49</v>
      </c>
    </row>
    <row r="140" spans="10:10" x14ac:dyDescent="0.2">
      <c r="J140" t="s">
        <v>49</v>
      </c>
    </row>
    <row r="141" spans="10:10" x14ac:dyDescent="0.2">
      <c r="J141" t="s">
        <v>49</v>
      </c>
    </row>
    <row r="142" spans="10:10" x14ac:dyDescent="0.2">
      <c r="J142" t="s">
        <v>49</v>
      </c>
    </row>
    <row r="143" spans="10:10" x14ac:dyDescent="0.2">
      <c r="J143" t="s">
        <v>49</v>
      </c>
    </row>
    <row r="144" spans="10:10" x14ac:dyDescent="0.2">
      <c r="J144" t="s">
        <v>49</v>
      </c>
    </row>
    <row r="145" spans="10:10" x14ac:dyDescent="0.2">
      <c r="J145" t="s">
        <v>49</v>
      </c>
    </row>
    <row r="146" spans="10:10" x14ac:dyDescent="0.2">
      <c r="J146" t="s">
        <v>49</v>
      </c>
    </row>
    <row r="147" spans="10:10" x14ac:dyDescent="0.2">
      <c r="J147" t="s">
        <v>49</v>
      </c>
    </row>
    <row r="148" spans="10:10" x14ac:dyDescent="0.2">
      <c r="J148" t="s">
        <v>49</v>
      </c>
    </row>
    <row r="149" spans="10:10" x14ac:dyDescent="0.2">
      <c r="J149" t="s">
        <v>49</v>
      </c>
    </row>
    <row r="150" spans="10:10" x14ac:dyDescent="0.2">
      <c r="J150" t="s">
        <v>49</v>
      </c>
    </row>
    <row r="151" spans="10:10" x14ac:dyDescent="0.2">
      <c r="J151" t="s">
        <v>49</v>
      </c>
    </row>
    <row r="152" spans="10:10" x14ac:dyDescent="0.2">
      <c r="J152" t="s">
        <v>49</v>
      </c>
    </row>
    <row r="153" spans="10:10" x14ac:dyDescent="0.2">
      <c r="J153" t="s">
        <v>49</v>
      </c>
    </row>
    <row r="154" spans="10:10" x14ac:dyDescent="0.2">
      <c r="J154" t="s">
        <v>49</v>
      </c>
    </row>
    <row r="155" spans="10:10" x14ac:dyDescent="0.2">
      <c r="J155" t="s">
        <v>49</v>
      </c>
    </row>
    <row r="156" spans="10:10" x14ac:dyDescent="0.2">
      <c r="J156" t="s">
        <v>49</v>
      </c>
    </row>
    <row r="157" spans="10:10" x14ac:dyDescent="0.2">
      <c r="J157" t="s">
        <v>49</v>
      </c>
    </row>
    <row r="158" spans="10:10" x14ac:dyDescent="0.2">
      <c r="J158" t="s">
        <v>49</v>
      </c>
    </row>
    <row r="159" spans="10:10" x14ac:dyDescent="0.2">
      <c r="J159" t="s">
        <v>49</v>
      </c>
    </row>
    <row r="160" spans="10:10" x14ac:dyDescent="0.2">
      <c r="J160" t="s">
        <v>49</v>
      </c>
    </row>
    <row r="161" spans="10:10" x14ac:dyDescent="0.2">
      <c r="J161" t="s">
        <v>46</v>
      </c>
    </row>
    <row r="162" spans="10:10" x14ac:dyDescent="0.2">
      <c r="J162" t="s">
        <v>46</v>
      </c>
    </row>
    <row r="163" spans="10:10" x14ac:dyDescent="0.2">
      <c r="J163" t="s">
        <v>46</v>
      </c>
    </row>
    <row r="164" spans="10:10" x14ac:dyDescent="0.2">
      <c r="J164" t="s">
        <v>46</v>
      </c>
    </row>
    <row r="165" spans="10:10" x14ac:dyDescent="0.2">
      <c r="J165" t="s">
        <v>46</v>
      </c>
    </row>
    <row r="166" spans="10:10" x14ac:dyDescent="0.2">
      <c r="J166" t="s">
        <v>46</v>
      </c>
    </row>
    <row r="167" spans="10:10" x14ac:dyDescent="0.2">
      <c r="J167" t="s">
        <v>46</v>
      </c>
    </row>
    <row r="168" spans="10:10" x14ac:dyDescent="0.2">
      <c r="J168" t="s">
        <v>46</v>
      </c>
    </row>
    <row r="169" spans="10:10" x14ac:dyDescent="0.2">
      <c r="J169" t="s">
        <v>46</v>
      </c>
    </row>
    <row r="170" spans="10:10" x14ac:dyDescent="0.2">
      <c r="J170" t="s">
        <v>46</v>
      </c>
    </row>
    <row r="171" spans="10:10" x14ac:dyDescent="0.2">
      <c r="J171" t="s">
        <v>46</v>
      </c>
    </row>
    <row r="172" spans="10:10" x14ac:dyDescent="0.2">
      <c r="J172" t="s">
        <v>46</v>
      </c>
    </row>
    <row r="173" spans="10:10" x14ac:dyDescent="0.2">
      <c r="J173" t="s">
        <v>46</v>
      </c>
    </row>
    <row r="174" spans="10:10" x14ac:dyDescent="0.2">
      <c r="J174" t="s">
        <v>46</v>
      </c>
    </row>
    <row r="175" spans="10:10" x14ac:dyDescent="0.2">
      <c r="J175" t="s">
        <v>46</v>
      </c>
    </row>
    <row r="176" spans="10:10" x14ac:dyDescent="0.2">
      <c r="J176" t="s">
        <v>46</v>
      </c>
    </row>
    <row r="177" spans="10:10" x14ac:dyDescent="0.2">
      <c r="J177" t="s">
        <v>46</v>
      </c>
    </row>
    <row r="178" spans="10:10" x14ac:dyDescent="0.2">
      <c r="J178" t="s">
        <v>46</v>
      </c>
    </row>
    <row r="179" spans="10:10" x14ac:dyDescent="0.2">
      <c r="J179" t="s">
        <v>46</v>
      </c>
    </row>
    <row r="180" spans="10:10" x14ac:dyDescent="0.2">
      <c r="J180" t="s">
        <v>46</v>
      </c>
    </row>
    <row r="181" spans="10:10" x14ac:dyDescent="0.2">
      <c r="J181" t="s">
        <v>46</v>
      </c>
    </row>
    <row r="182" spans="10:10" x14ac:dyDescent="0.2">
      <c r="J182" t="s">
        <v>28</v>
      </c>
    </row>
    <row r="183" spans="10:10" x14ac:dyDescent="0.2">
      <c r="J183" t="s">
        <v>28</v>
      </c>
    </row>
    <row r="184" spans="10:10" x14ac:dyDescent="0.2">
      <c r="J184" t="s">
        <v>28</v>
      </c>
    </row>
    <row r="185" spans="10:10" x14ac:dyDescent="0.2">
      <c r="J185" t="s">
        <v>28</v>
      </c>
    </row>
    <row r="186" spans="10:10" x14ac:dyDescent="0.2">
      <c r="J186" t="s">
        <v>28</v>
      </c>
    </row>
    <row r="187" spans="10:10" x14ac:dyDescent="0.2">
      <c r="J187" t="s">
        <v>28</v>
      </c>
    </row>
    <row r="188" spans="10:10" x14ac:dyDescent="0.2">
      <c r="J188" t="s">
        <v>28</v>
      </c>
    </row>
    <row r="189" spans="10:10" x14ac:dyDescent="0.2">
      <c r="J189" t="s">
        <v>28</v>
      </c>
    </row>
    <row r="190" spans="10:10" x14ac:dyDescent="0.2">
      <c r="J190" t="s">
        <v>28</v>
      </c>
    </row>
    <row r="191" spans="10:10" x14ac:dyDescent="0.2">
      <c r="J191" t="s">
        <v>28</v>
      </c>
    </row>
    <row r="192" spans="10:10" x14ac:dyDescent="0.2">
      <c r="J192" t="s">
        <v>28</v>
      </c>
    </row>
    <row r="193" spans="10:10" x14ac:dyDescent="0.2">
      <c r="J193" t="s">
        <v>28</v>
      </c>
    </row>
    <row r="194" spans="10:10" x14ac:dyDescent="0.2">
      <c r="J194" t="s">
        <v>28</v>
      </c>
    </row>
    <row r="195" spans="10:10" x14ac:dyDescent="0.2">
      <c r="J195" t="s">
        <v>28</v>
      </c>
    </row>
    <row r="196" spans="10:10" x14ac:dyDescent="0.2">
      <c r="J196" t="s">
        <v>28</v>
      </c>
    </row>
    <row r="197" spans="10:10" x14ac:dyDescent="0.2">
      <c r="J197" t="s">
        <v>28</v>
      </c>
    </row>
    <row r="198" spans="10:10" x14ac:dyDescent="0.2">
      <c r="J198" t="s">
        <v>28</v>
      </c>
    </row>
    <row r="199" spans="10:10" x14ac:dyDescent="0.2">
      <c r="J199" t="s">
        <v>28</v>
      </c>
    </row>
    <row r="200" spans="10:10" x14ac:dyDescent="0.2">
      <c r="J200" t="s">
        <v>28</v>
      </c>
    </row>
    <row r="201" spans="10:10" x14ac:dyDescent="0.2">
      <c r="J201" t="s">
        <v>28</v>
      </c>
    </row>
    <row r="202" spans="10:10" x14ac:dyDescent="0.2">
      <c r="J202" t="s">
        <v>28</v>
      </c>
    </row>
    <row r="203" spans="10:10" x14ac:dyDescent="0.2">
      <c r="J203" t="s">
        <v>28</v>
      </c>
    </row>
    <row r="204" spans="10:10" x14ac:dyDescent="0.2">
      <c r="J204" t="s">
        <v>28</v>
      </c>
    </row>
    <row r="205" spans="10:10" x14ac:dyDescent="0.2">
      <c r="J205" t="s">
        <v>28</v>
      </c>
    </row>
    <row r="206" spans="10:10" x14ac:dyDescent="0.2">
      <c r="J206" t="s">
        <v>28</v>
      </c>
    </row>
    <row r="207" spans="10:10" x14ac:dyDescent="0.2">
      <c r="J207" t="s">
        <v>28</v>
      </c>
    </row>
    <row r="208" spans="10:10" x14ac:dyDescent="0.2">
      <c r="J208" t="s">
        <v>62</v>
      </c>
    </row>
    <row r="209" spans="10:10" x14ac:dyDescent="0.2">
      <c r="J209" t="s">
        <v>62</v>
      </c>
    </row>
    <row r="210" spans="10:10" x14ac:dyDescent="0.2">
      <c r="J210" t="s">
        <v>62</v>
      </c>
    </row>
    <row r="211" spans="10:10" x14ac:dyDescent="0.2">
      <c r="J211" t="s">
        <v>62</v>
      </c>
    </row>
    <row r="212" spans="10:10" x14ac:dyDescent="0.2">
      <c r="J212" t="s">
        <v>62</v>
      </c>
    </row>
    <row r="213" spans="10:10" x14ac:dyDescent="0.2">
      <c r="J213" t="s">
        <v>62</v>
      </c>
    </row>
    <row r="214" spans="10:10" x14ac:dyDescent="0.2">
      <c r="J214" t="s">
        <v>62</v>
      </c>
    </row>
    <row r="215" spans="10:10" x14ac:dyDescent="0.2">
      <c r="J215" t="s">
        <v>62</v>
      </c>
    </row>
    <row r="216" spans="10:10" x14ac:dyDescent="0.2">
      <c r="J216" t="s">
        <v>62</v>
      </c>
    </row>
    <row r="217" spans="10:10" x14ac:dyDescent="0.2">
      <c r="J217" t="s">
        <v>62</v>
      </c>
    </row>
    <row r="218" spans="10:10" x14ac:dyDescent="0.2">
      <c r="J218" t="s">
        <v>62</v>
      </c>
    </row>
    <row r="219" spans="10:10" x14ac:dyDescent="0.2">
      <c r="J219" t="s">
        <v>62</v>
      </c>
    </row>
    <row r="220" spans="10:10" x14ac:dyDescent="0.2">
      <c r="J220" t="s">
        <v>62</v>
      </c>
    </row>
    <row r="221" spans="10:10" x14ac:dyDescent="0.2">
      <c r="J221" t="s">
        <v>62</v>
      </c>
    </row>
    <row r="222" spans="10:10" x14ac:dyDescent="0.2">
      <c r="J222" t="s">
        <v>62</v>
      </c>
    </row>
    <row r="223" spans="10:10" x14ac:dyDescent="0.2">
      <c r="J223" t="s">
        <v>62</v>
      </c>
    </row>
    <row r="224" spans="10:10" x14ac:dyDescent="0.2">
      <c r="J224" t="s">
        <v>62</v>
      </c>
    </row>
    <row r="225" spans="10:10" x14ac:dyDescent="0.2">
      <c r="J225" t="s">
        <v>62</v>
      </c>
    </row>
    <row r="226" spans="10:10" x14ac:dyDescent="0.2">
      <c r="J226" t="s">
        <v>62</v>
      </c>
    </row>
    <row r="227" spans="10:10" x14ac:dyDescent="0.2">
      <c r="J227" t="s">
        <v>62</v>
      </c>
    </row>
    <row r="228" spans="10:10" x14ac:dyDescent="0.2">
      <c r="J228" t="s">
        <v>62</v>
      </c>
    </row>
    <row r="229" spans="10:10" x14ac:dyDescent="0.2">
      <c r="J229" t="s">
        <v>2</v>
      </c>
    </row>
    <row r="230" spans="10:10" x14ac:dyDescent="0.2">
      <c r="J230" t="s">
        <v>2</v>
      </c>
    </row>
    <row r="231" spans="10:10" x14ac:dyDescent="0.2">
      <c r="J231" t="s">
        <v>2</v>
      </c>
    </row>
    <row r="232" spans="10:10" x14ac:dyDescent="0.2">
      <c r="J232" t="s">
        <v>2</v>
      </c>
    </row>
    <row r="233" spans="10:10" x14ac:dyDescent="0.2">
      <c r="J233" t="s">
        <v>2</v>
      </c>
    </row>
    <row r="234" spans="10:10" x14ac:dyDescent="0.2">
      <c r="J234" t="s">
        <v>2</v>
      </c>
    </row>
    <row r="235" spans="10:10" x14ac:dyDescent="0.2">
      <c r="J235" t="s">
        <v>2</v>
      </c>
    </row>
    <row r="236" spans="10:10" x14ac:dyDescent="0.2">
      <c r="J236" t="s">
        <v>2</v>
      </c>
    </row>
    <row r="237" spans="10:10" x14ac:dyDescent="0.2">
      <c r="J237" t="s">
        <v>2</v>
      </c>
    </row>
    <row r="238" spans="10:10" x14ac:dyDescent="0.2">
      <c r="J238" t="s">
        <v>2</v>
      </c>
    </row>
    <row r="239" spans="10:10" x14ac:dyDescent="0.2">
      <c r="J239" t="s">
        <v>2</v>
      </c>
    </row>
    <row r="240" spans="10:10" x14ac:dyDescent="0.2">
      <c r="J240" t="s">
        <v>2</v>
      </c>
    </row>
    <row r="241" spans="10:10" x14ac:dyDescent="0.2">
      <c r="J241" t="s">
        <v>2</v>
      </c>
    </row>
    <row r="242" spans="10:10" x14ac:dyDescent="0.2">
      <c r="J242" t="s">
        <v>2</v>
      </c>
    </row>
    <row r="243" spans="10:10" x14ac:dyDescent="0.2">
      <c r="J243" t="s">
        <v>2</v>
      </c>
    </row>
    <row r="244" spans="10:10" x14ac:dyDescent="0.2">
      <c r="J244" t="s">
        <v>2</v>
      </c>
    </row>
    <row r="245" spans="10:10" x14ac:dyDescent="0.2">
      <c r="J245" t="s">
        <v>2</v>
      </c>
    </row>
    <row r="246" spans="10:10" x14ac:dyDescent="0.2">
      <c r="J246" t="s">
        <v>2</v>
      </c>
    </row>
    <row r="247" spans="10:10" x14ac:dyDescent="0.2">
      <c r="J247" t="s">
        <v>2</v>
      </c>
    </row>
    <row r="248" spans="10:10" x14ac:dyDescent="0.2">
      <c r="J248" t="s">
        <v>2</v>
      </c>
    </row>
    <row r="249" spans="10:10" x14ac:dyDescent="0.2">
      <c r="J249" t="s">
        <v>2</v>
      </c>
    </row>
    <row r="250" spans="10:10" x14ac:dyDescent="0.2">
      <c r="J250" t="s">
        <v>2</v>
      </c>
    </row>
    <row r="251" spans="10:10" x14ac:dyDescent="0.2">
      <c r="J251" t="s">
        <v>2</v>
      </c>
    </row>
    <row r="252" spans="10:10" x14ac:dyDescent="0.2">
      <c r="J252" t="s">
        <v>2</v>
      </c>
    </row>
    <row r="253" spans="10:10" x14ac:dyDescent="0.2">
      <c r="J253" t="s">
        <v>2</v>
      </c>
    </row>
    <row r="254" spans="10:10" x14ac:dyDescent="0.2">
      <c r="J254" t="s">
        <v>2</v>
      </c>
    </row>
    <row r="255" spans="10:10" x14ac:dyDescent="0.2">
      <c r="J255" t="s">
        <v>2</v>
      </c>
    </row>
    <row r="256" spans="10:10" x14ac:dyDescent="0.2">
      <c r="J256" t="s">
        <v>2</v>
      </c>
    </row>
    <row r="257" spans="10:10" x14ac:dyDescent="0.2">
      <c r="J257" t="s">
        <v>2</v>
      </c>
    </row>
    <row r="258" spans="10:10" x14ac:dyDescent="0.2">
      <c r="J258" t="s">
        <v>2</v>
      </c>
    </row>
    <row r="259" spans="10:10" x14ac:dyDescent="0.2">
      <c r="J259" t="s">
        <v>2</v>
      </c>
    </row>
    <row r="260" spans="10:10" x14ac:dyDescent="0.2">
      <c r="J260" t="s">
        <v>2</v>
      </c>
    </row>
    <row r="261" spans="10:10" x14ac:dyDescent="0.2">
      <c r="J261" t="s">
        <v>2</v>
      </c>
    </row>
    <row r="262" spans="10:10" x14ac:dyDescent="0.2">
      <c r="J262" t="s">
        <v>2</v>
      </c>
    </row>
    <row r="263" spans="10:10" x14ac:dyDescent="0.2">
      <c r="J263" t="s">
        <v>2</v>
      </c>
    </row>
    <row r="264" spans="10:10" x14ac:dyDescent="0.2">
      <c r="J264" t="s">
        <v>2</v>
      </c>
    </row>
    <row r="265" spans="10:10" x14ac:dyDescent="0.2">
      <c r="J265" t="s">
        <v>2</v>
      </c>
    </row>
    <row r="266" spans="10:10" x14ac:dyDescent="0.2">
      <c r="J266" t="s">
        <v>2</v>
      </c>
    </row>
    <row r="267" spans="10:10" x14ac:dyDescent="0.2">
      <c r="J267" t="s">
        <v>2</v>
      </c>
    </row>
    <row r="268" spans="10:10" x14ac:dyDescent="0.2">
      <c r="J268" t="s">
        <v>2</v>
      </c>
    </row>
    <row r="269" spans="10:10" x14ac:dyDescent="0.2">
      <c r="J269" t="s">
        <v>2</v>
      </c>
    </row>
    <row r="270" spans="10:10" x14ac:dyDescent="0.2">
      <c r="J270" t="s">
        <v>2</v>
      </c>
    </row>
    <row r="271" spans="10:10" x14ac:dyDescent="0.2">
      <c r="J271" t="s">
        <v>2</v>
      </c>
    </row>
    <row r="272" spans="10:10" x14ac:dyDescent="0.2">
      <c r="J272" t="s">
        <v>2</v>
      </c>
    </row>
    <row r="273" spans="10:10" x14ac:dyDescent="0.2">
      <c r="J273" t="s">
        <v>2</v>
      </c>
    </row>
    <row r="274" spans="10:10" x14ac:dyDescent="0.2">
      <c r="J274" t="s">
        <v>2</v>
      </c>
    </row>
    <row r="275" spans="10:10" x14ac:dyDescent="0.2">
      <c r="J275" t="s">
        <v>2</v>
      </c>
    </row>
    <row r="276" spans="10:10" x14ac:dyDescent="0.2">
      <c r="J276" t="s">
        <v>2</v>
      </c>
    </row>
    <row r="277" spans="10:10" x14ac:dyDescent="0.2">
      <c r="J277" t="s">
        <v>2</v>
      </c>
    </row>
    <row r="278" spans="10:10" x14ac:dyDescent="0.2">
      <c r="J278" t="s">
        <v>2</v>
      </c>
    </row>
    <row r="279" spans="10:10" x14ac:dyDescent="0.2">
      <c r="J279" t="s">
        <v>2</v>
      </c>
    </row>
    <row r="280" spans="10:10" x14ac:dyDescent="0.2">
      <c r="J280" t="s">
        <v>2</v>
      </c>
    </row>
    <row r="281" spans="10:10" x14ac:dyDescent="0.2">
      <c r="J281" t="s">
        <v>2</v>
      </c>
    </row>
    <row r="282" spans="10:10" x14ac:dyDescent="0.2">
      <c r="J282" t="s">
        <v>2</v>
      </c>
    </row>
    <row r="283" spans="10:10" x14ac:dyDescent="0.2">
      <c r="J283" t="s">
        <v>2</v>
      </c>
    </row>
    <row r="284" spans="10:10" x14ac:dyDescent="0.2">
      <c r="J284" t="s">
        <v>2</v>
      </c>
    </row>
    <row r="285" spans="10:10" x14ac:dyDescent="0.2">
      <c r="J285" t="s">
        <v>2</v>
      </c>
    </row>
    <row r="286" spans="10:10" x14ac:dyDescent="0.2">
      <c r="J286" t="s">
        <v>2</v>
      </c>
    </row>
    <row r="287" spans="10:10" x14ac:dyDescent="0.2">
      <c r="J287" t="s">
        <v>2</v>
      </c>
    </row>
    <row r="288" spans="10:10" x14ac:dyDescent="0.2">
      <c r="J288" t="s">
        <v>2</v>
      </c>
    </row>
    <row r="289" spans="10:10" x14ac:dyDescent="0.2">
      <c r="J289" t="s">
        <v>2</v>
      </c>
    </row>
    <row r="290" spans="10:10" x14ac:dyDescent="0.2">
      <c r="J290" t="s">
        <v>2</v>
      </c>
    </row>
    <row r="291" spans="10:10" x14ac:dyDescent="0.2">
      <c r="J291" t="s">
        <v>2</v>
      </c>
    </row>
    <row r="292" spans="10:10" x14ac:dyDescent="0.2">
      <c r="J292" t="s">
        <v>2</v>
      </c>
    </row>
    <row r="293" spans="10:10" x14ac:dyDescent="0.2">
      <c r="J293" t="s">
        <v>2</v>
      </c>
    </row>
    <row r="294" spans="10:10" x14ac:dyDescent="0.2">
      <c r="J294" t="s">
        <v>2</v>
      </c>
    </row>
    <row r="295" spans="10:10" x14ac:dyDescent="0.2">
      <c r="J295" t="s">
        <v>2</v>
      </c>
    </row>
    <row r="296" spans="10:10" x14ac:dyDescent="0.2">
      <c r="J296" t="s">
        <v>2</v>
      </c>
    </row>
    <row r="297" spans="10:10" x14ac:dyDescent="0.2">
      <c r="J297" t="s">
        <v>2</v>
      </c>
    </row>
    <row r="298" spans="10:10" x14ac:dyDescent="0.2">
      <c r="J298" t="s">
        <v>2</v>
      </c>
    </row>
    <row r="299" spans="10:10" x14ac:dyDescent="0.2">
      <c r="J299" t="s">
        <v>2</v>
      </c>
    </row>
    <row r="300" spans="10:10" x14ac:dyDescent="0.2">
      <c r="J300" t="s">
        <v>2</v>
      </c>
    </row>
    <row r="301" spans="10:10" x14ac:dyDescent="0.2">
      <c r="J301" t="s">
        <v>2</v>
      </c>
    </row>
    <row r="302" spans="10:10" x14ac:dyDescent="0.2">
      <c r="J302" t="s">
        <v>2</v>
      </c>
    </row>
    <row r="303" spans="10:10" x14ac:dyDescent="0.2">
      <c r="J303" t="s">
        <v>2</v>
      </c>
    </row>
    <row r="304" spans="10:10" x14ac:dyDescent="0.2">
      <c r="J304" t="s">
        <v>2</v>
      </c>
    </row>
    <row r="305" spans="10:10" x14ac:dyDescent="0.2">
      <c r="J305" t="s">
        <v>2</v>
      </c>
    </row>
    <row r="306" spans="10:10" x14ac:dyDescent="0.2">
      <c r="J306" t="s">
        <v>2</v>
      </c>
    </row>
    <row r="307" spans="10:10" x14ac:dyDescent="0.2">
      <c r="J307" t="s">
        <v>2</v>
      </c>
    </row>
    <row r="308" spans="10:10" x14ac:dyDescent="0.2">
      <c r="J308" t="s">
        <v>2</v>
      </c>
    </row>
    <row r="309" spans="10:10" x14ac:dyDescent="0.2">
      <c r="J309" t="s">
        <v>2</v>
      </c>
    </row>
    <row r="310" spans="10:10" x14ac:dyDescent="0.2">
      <c r="J310" t="s">
        <v>37</v>
      </c>
    </row>
    <row r="311" spans="10:10" x14ac:dyDescent="0.2">
      <c r="J311" t="s">
        <v>37</v>
      </c>
    </row>
    <row r="312" spans="10:10" x14ac:dyDescent="0.2">
      <c r="J312" t="s">
        <v>37</v>
      </c>
    </row>
    <row r="313" spans="10:10" x14ac:dyDescent="0.2">
      <c r="J313" t="s">
        <v>37</v>
      </c>
    </row>
    <row r="314" spans="10:10" x14ac:dyDescent="0.2">
      <c r="J314" t="s">
        <v>37</v>
      </c>
    </row>
    <row r="315" spans="10:10" x14ac:dyDescent="0.2">
      <c r="J315" t="s">
        <v>37</v>
      </c>
    </row>
    <row r="316" spans="10:10" x14ac:dyDescent="0.2">
      <c r="J316" t="s">
        <v>37</v>
      </c>
    </row>
    <row r="317" spans="10:10" x14ac:dyDescent="0.2">
      <c r="J317" t="s">
        <v>37</v>
      </c>
    </row>
    <row r="318" spans="10:10" x14ac:dyDescent="0.2">
      <c r="J318" t="s">
        <v>37</v>
      </c>
    </row>
    <row r="319" spans="10:10" x14ac:dyDescent="0.2">
      <c r="J319" t="s">
        <v>37</v>
      </c>
    </row>
    <row r="320" spans="10:10" x14ac:dyDescent="0.2">
      <c r="J320" t="s">
        <v>37</v>
      </c>
    </row>
    <row r="321" spans="10:10" x14ac:dyDescent="0.2">
      <c r="J321" t="s">
        <v>37</v>
      </c>
    </row>
    <row r="322" spans="10:10" x14ac:dyDescent="0.2">
      <c r="J322" t="s">
        <v>37</v>
      </c>
    </row>
    <row r="323" spans="10:10" x14ac:dyDescent="0.2">
      <c r="J323" t="s">
        <v>37</v>
      </c>
    </row>
    <row r="324" spans="10:10" x14ac:dyDescent="0.2">
      <c r="J324" t="s">
        <v>37</v>
      </c>
    </row>
    <row r="325" spans="10:10" x14ac:dyDescent="0.2">
      <c r="J325" t="s">
        <v>37</v>
      </c>
    </row>
    <row r="326" spans="10:10" x14ac:dyDescent="0.2">
      <c r="J326" t="s">
        <v>37</v>
      </c>
    </row>
    <row r="327" spans="10:10" x14ac:dyDescent="0.2">
      <c r="J327" t="s">
        <v>37</v>
      </c>
    </row>
    <row r="328" spans="10:10" x14ac:dyDescent="0.2">
      <c r="J328" t="s">
        <v>37</v>
      </c>
    </row>
    <row r="329" spans="10:10" x14ac:dyDescent="0.2">
      <c r="J329" t="s">
        <v>37</v>
      </c>
    </row>
    <row r="330" spans="10:10" x14ac:dyDescent="0.2">
      <c r="J330" t="s">
        <v>37</v>
      </c>
    </row>
    <row r="331" spans="10:10" x14ac:dyDescent="0.2">
      <c r="J331" t="s">
        <v>37</v>
      </c>
    </row>
    <row r="332" spans="10:10" x14ac:dyDescent="0.2">
      <c r="J332" t="s">
        <v>37</v>
      </c>
    </row>
    <row r="333" spans="10:10" x14ac:dyDescent="0.2">
      <c r="J333" t="s">
        <v>37</v>
      </c>
    </row>
    <row r="334" spans="10:10" x14ac:dyDescent="0.2">
      <c r="J334" t="s">
        <v>37</v>
      </c>
    </row>
    <row r="335" spans="10:10" x14ac:dyDescent="0.2">
      <c r="J335" t="s">
        <v>37</v>
      </c>
    </row>
    <row r="336" spans="10:10" x14ac:dyDescent="0.2">
      <c r="J336" t="s">
        <v>37</v>
      </c>
    </row>
    <row r="337" spans="10:10" x14ac:dyDescent="0.2">
      <c r="J337" t="s">
        <v>37</v>
      </c>
    </row>
    <row r="338" spans="10:10" x14ac:dyDescent="0.2">
      <c r="J338" t="s">
        <v>37</v>
      </c>
    </row>
    <row r="339" spans="10:10" x14ac:dyDescent="0.2">
      <c r="J339" t="s">
        <v>37</v>
      </c>
    </row>
    <row r="340" spans="10:10" x14ac:dyDescent="0.2">
      <c r="J340" t="s">
        <v>37</v>
      </c>
    </row>
    <row r="341" spans="10:10" x14ac:dyDescent="0.2">
      <c r="J341" t="s">
        <v>37</v>
      </c>
    </row>
    <row r="342" spans="10:10" x14ac:dyDescent="0.2">
      <c r="J342" t="s">
        <v>37</v>
      </c>
    </row>
    <row r="343" spans="10:10" x14ac:dyDescent="0.2">
      <c r="J343" t="s">
        <v>37</v>
      </c>
    </row>
    <row r="344" spans="10:10" x14ac:dyDescent="0.2">
      <c r="J344" t="s">
        <v>37</v>
      </c>
    </row>
    <row r="345" spans="10:10" x14ac:dyDescent="0.2">
      <c r="J345" t="s">
        <v>37</v>
      </c>
    </row>
    <row r="346" spans="10:10" x14ac:dyDescent="0.2">
      <c r="J346" t="s">
        <v>37</v>
      </c>
    </row>
    <row r="347" spans="10:10" x14ac:dyDescent="0.2">
      <c r="J347" t="s">
        <v>37</v>
      </c>
    </row>
    <row r="348" spans="10:10" x14ac:dyDescent="0.2">
      <c r="J348" t="s">
        <v>37</v>
      </c>
    </row>
    <row r="349" spans="10:10" x14ac:dyDescent="0.2">
      <c r="J349" t="s">
        <v>37</v>
      </c>
    </row>
    <row r="350" spans="10:10" x14ac:dyDescent="0.2">
      <c r="J350" t="s">
        <v>37</v>
      </c>
    </row>
    <row r="351" spans="10:10" x14ac:dyDescent="0.2">
      <c r="J351" t="s">
        <v>37</v>
      </c>
    </row>
    <row r="352" spans="10:10" x14ac:dyDescent="0.2">
      <c r="J352" t="s">
        <v>37</v>
      </c>
    </row>
    <row r="353" spans="10:10" x14ac:dyDescent="0.2">
      <c r="J353" t="s">
        <v>37</v>
      </c>
    </row>
    <row r="354" spans="10:10" x14ac:dyDescent="0.2">
      <c r="J354" t="s">
        <v>37</v>
      </c>
    </row>
    <row r="355" spans="10:10" x14ac:dyDescent="0.2">
      <c r="J355" t="s">
        <v>37</v>
      </c>
    </row>
    <row r="356" spans="10:10" x14ac:dyDescent="0.2">
      <c r="J356" t="s">
        <v>37</v>
      </c>
    </row>
    <row r="357" spans="10:10" x14ac:dyDescent="0.2">
      <c r="J357" t="s">
        <v>37</v>
      </c>
    </row>
    <row r="358" spans="10:10" x14ac:dyDescent="0.2">
      <c r="J358" t="s">
        <v>52</v>
      </c>
    </row>
    <row r="359" spans="10:10" x14ac:dyDescent="0.2">
      <c r="J359" t="s">
        <v>52</v>
      </c>
    </row>
    <row r="360" spans="10:10" x14ac:dyDescent="0.2">
      <c r="J360" t="s">
        <v>52</v>
      </c>
    </row>
    <row r="361" spans="10:10" x14ac:dyDescent="0.2">
      <c r="J361" t="s">
        <v>52</v>
      </c>
    </row>
    <row r="362" spans="10:10" x14ac:dyDescent="0.2">
      <c r="J362" t="s">
        <v>52</v>
      </c>
    </row>
    <row r="363" spans="10:10" x14ac:dyDescent="0.2">
      <c r="J363" t="s">
        <v>52</v>
      </c>
    </row>
    <row r="364" spans="10:10" x14ac:dyDescent="0.2">
      <c r="J364" t="s">
        <v>52</v>
      </c>
    </row>
    <row r="365" spans="10:10" x14ac:dyDescent="0.2">
      <c r="J365" t="s">
        <v>52</v>
      </c>
    </row>
    <row r="366" spans="10:10" x14ac:dyDescent="0.2">
      <c r="J366" t="s">
        <v>52</v>
      </c>
    </row>
    <row r="367" spans="10:10" x14ac:dyDescent="0.2">
      <c r="J367" t="s">
        <v>52</v>
      </c>
    </row>
    <row r="368" spans="10:10" x14ac:dyDescent="0.2">
      <c r="J368" t="s">
        <v>52</v>
      </c>
    </row>
    <row r="369" spans="10:10" x14ac:dyDescent="0.2">
      <c r="J369" t="s">
        <v>52</v>
      </c>
    </row>
    <row r="370" spans="10:10" x14ac:dyDescent="0.2">
      <c r="J370" t="s">
        <v>52</v>
      </c>
    </row>
    <row r="371" spans="10:10" x14ac:dyDescent="0.2">
      <c r="J371" t="s">
        <v>52</v>
      </c>
    </row>
    <row r="372" spans="10:10" x14ac:dyDescent="0.2">
      <c r="J372" t="s">
        <v>52</v>
      </c>
    </row>
    <row r="373" spans="10:10" x14ac:dyDescent="0.2">
      <c r="J373" t="s">
        <v>52</v>
      </c>
    </row>
    <row r="374" spans="10:10" x14ac:dyDescent="0.2">
      <c r="J374" t="s">
        <v>52</v>
      </c>
    </row>
    <row r="375" spans="10:10" x14ac:dyDescent="0.2">
      <c r="J375" t="s">
        <v>52</v>
      </c>
    </row>
    <row r="376" spans="10:10" x14ac:dyDescent="0.2">
      <c r="J376" t="s">
        <v>52</v>
      </c>
    </row>
    <row r="377" spans="10:10" x14ac:dyDescent="0.2">
      <c r="J377" t="s">
        <v>52</v>
      </c>
    </row>
    <row r="378" spans="10:10" x14ac:dyDescent="0.2">
      <c r="J378" t="s">
        <v>52</v>
      </c>
    </row>
    <row r="379" spans="10:10" x14ac:dyDescent="0.2">
      <c r="J379" t="s">
        <v>52</v>
      </c>
    </row>
    <row r="380" spans="10:10" x14ac:dyDescent="0.2">
      <c r="J380" t="s">
        <v>52</v>
      </c>
    </row>
    <row r="381" spans="10:10" x14ac:dyDescent="0.2">
      <c r="J381" t="s">
        <v>52</v>
      </c>
    </row>
    <row r="382" spans="10:10" x14ac:dyDescent="0.2">
      <c r="J382" t="s">
        <v>52</v>
      </c>
    </row>
    <row r="383" spans="10:10" x14ac:dyDescent="0.2">
      <c r="J383" t="s">
        <v>52</v>
      </c>
    </row>
    <row r="384" spans="10:10" x14ac:dyDescent="0.2">
      <c r="J384" t="s">
        <v>52</v>
      </c>
    </row>
    <row r="385" spans="10:10" x14ac:dyDescent="0.2">
      <c r="J385" t="s">
        <v>52</v>
      </c>
    </row>
    <row r="386" spans="10:10" x14ac:dyDescent="0.2">
      <c r="J386" t="s">
        <v>52</v>
      </c>
    </row>
    <row r="387" spans="10:10" x14ac:dyDescent="0.2">
      <c r="J387" t="s">
        <v>52</v>
      </c>
    </row>
    <row r="388" spans="10:10" x14ac:dyDescent="0.2">
      <c r="J388" t="s">
        <v>74</v>
      </c>
    </row>
    <row r="389" spans="10:10" x14ac:dyDescent="0.2">
      <c r="J389" t="s">
        <v>74</v>
      </c>
    </row>
    <row r="390" spans="10:10" x14ac:dyDescent="0.2">
      <c r="J390" t="s">
        <v>74</v>
      </c>
    </row>
    <row r="391" spans="10:10" x14ac:dyDescent="0.2">
      <c r="J391" t="s">
        <v>74</v>
      </c>
    </row>
    <row r="392" spans="10:10" x14ac:dyDescent="0.2">
      <c r="J392" t="s">
        <v>74</v>
      </c>
    </row>
    <row r="393" spans="10:10" x14ac:dyDescent="0.2">
      <c r="J393" t="s">
        <v>74</v>
      </c>
    </row>
    <row r="394" spans="10:10" x14ac:dyDescent="0.2">
      <c r="J394" t="s">
        <v>74</v>
      </c>
    </row>
    <row r="395" spans="10:10" x14ac:dyDescent="0.2">
      <c r="J395" t="s">
        <v>74</v>
      </c>
    </row>
    <row r="396" spans="10:10" x14ac:dyDescent="0.2">
      <c r="J396" t="s">
        <v>74</v>
      </c>
    </row>
    <row r="397" spans="10:10" x14ac:dyDescent="0.2">
      <c r="J397" t="s">
        <v>74</v>
      </c>
    </row>
    <row r="398" spans="10:10" x14ac:dyDescent="0.2">
      <c r="J398" t="s">
        <v>74</v>
      </c>
    </row>
    <row r="399" spans="10:10" x14ac:dyDescent="0.2">
      <c r="J399" t="s">
        <v>74</v>
      </c>
    </row>
    <row r="400" spans="10:10" x14ac:dyDescent="0.2">
      <c r="J400" t="s">
        <v>74</v>
      </c>
    </row>
    <row r="401" spans="10:10" x14ac:dyDescent="0.2">
      <c r="J401" t="s">
        <v>74</v>
      </c>
    </row>
    <row r="402" spans="10:10" x14ac:dyDescent="0.2">
      <c r="J402" t="s">
        <v>74</v>
      </c>
    </row>
    <row r="403" spans="10:10" x14ac:dyDescent="0.2">
      <c r="J403" t="s">
        <v>74</v>
      </c>
    </row>
    <row r="404" spans="10:10" x14ac:dyDescent="0.2">
      <c r="J404" t="s">
        <v>74</v>
      </c>
    </row>
    <row r="405" spans="10:10" x14ac:dyDescent="0.2">
      <c r="J405" t="s">
        <v>74</v>
      </c>
    </row>
    <row r="406" spans="10:10" x14ac:dyDescent="0.2">
      <c r="J406" t="s">
        <v>74</v>
      </c>
    </row>
    <row r="407" spans="10:10" x14ac:dyDescent="0.2">
      <c r="J407" t="s">
        <v>74</v>
      </c>
    </row>
    <row r="408" spans="10:10" x14ac:dyDescent="0.2">
      <c r="J408" t="s">
        <v>74</v>
      </c>
    </row>
    <row r="409" spans="10:10" x14ac:dyDescent="0.2">
      <c r="J409" t="s">
        <v>74</v>
      </c>
    </row>
    <row r="410" spans="10:10" x14ac:dyDescent="0.2">
      <c r="J410" t="s">
        <v>74</v>
      </c>
    </row>
    <row r="411" spans="10:10" x14ac:dyDescent="0.2">
      <c r="J411" t="s">
        <v>74</v>
      </c>
    </row>
    <row r="412" spans="10:10" x14ac:dyDescent="0.2">
      <c r="J412" t="s">
        <v>74</v>
      </c>
    </row>
    <row r="413" spans="10:10" x14ac:dyDescent="0.2">
      <c r="J413" t="s">
        <v>74</v>
      </c>
    </row>
    <row r="414" spans="10:10" x14ac:dyDescent="0.2">
      <c r="J414" t="s">
        <v>74</v>
      </c>
    </row>
    <row r="415" spans="10:10" x14ac:dyDescent="0.2">
      <c r="J415" t="s">
        <v>74</v>
      </c>
    </row>
    <row r="416" spans="10:10" x14ac:dyDescent="0.2">
      <c r="J416" t="s">
        <v>74</v>
      </c>
    </row>
    <row r="417" spans="10:10" x14ac:dyDescent="0.2">
      <c r="J417" t="s">
        <v>74</v>
      </c>
    </row>
    <row r="418" spans="10:10" x14ac:dyDescent="0.2">
      <c r="J418" t="s">
        <v>74</v>
      </c>
    </row>
    <row r="419" spans="10:10" x14ac:dyDescent="0.2">
      <c r="J419" t="s">
        <v>74</v>
      </c>
    </row>
    <row r="420" spans="10:10" x14ac:dyDescent="0.2">
      <c r="J420" t="s">
        <v>74</v>
      </c>
    </row>
    <row r="421" spans="10:10" x14ac:dyDescent="0.2">
      <c r="J421" t="s">
        <v>74</v>
      </c>
    </row>
    <row r="422" spans="10:10" x14ac:dyDescent="0.2">
      <c r="J422" t="s">
        <v>74</v>
      </c>
    </row>
    <row r="423" spans="10:10" x14ac:dyDescent="0.2">
      <c r="J423" t="s">
        <v>3</v>
      </c>
    </row>
    <row r="424" spans="10:10" x14ac:dyDescent="0.2">
      <c r="J424" t="s">
        <v>3</v>
      </c>
    </row>
    <row r="425" spans="10:10" x14ac:dyDescent="0.2">
      <c r="J425" t="s">
        <v>3</v>
      </c>
    </row>
    <row r="426" spans="10:10" x14ac:dyDescent="0.2">
      <c r="J426" t="s">
        <v>3</v>
      </c>
    </row>
    <row r="427" spans="10:10" x14ac:dyDescent="0.2">
      <c r="J427" t="s">
        <v>3</v>
      </c>
    </row>
    <row r="428" spans="10:10" x14ac:dyDescent="0.2">
      <c r="J428" t="s">
        <v>3</v>
      </c>
    </row>
    <row r="429" spans="10:10" x14ac:dyDescent="0.2">
      <c r="J429" t="s">
        <v>3</v>
      </c>
    </row>
    <row r="430" spans="10:10" x14ac:dyDescent="0.2">
      <c r="J430" t="s">
        <v>3</v>
      </c>
    </row>
    <row r="431" spans="10:10" x14ac:dyDescent="0.2">
      <c r="J431" t="s">
        <v>3</v>
      </c>
    </row>
    <row r="432" spans="10:10" x14ac:dyDescent="0.2">
      <c r="J432" t="s">
        <v>3</v>
      </c>
    </row>
    <row r="433" spans="10:10" x14ac:dyDescent="0.2">
      <c r="J433" t="s">
        <v>3</v>
      </c>
    </row>
    <row r="434" spans="10:10" x14ac:dyDescent="0.2">
      <c r="J434" t="s">
        <v>3</v>
      </c>
    </row>
    <row r="435" spans="10:10" x14ac:dyDescent="0.2">
      <c r="J435" t="s">
        <v>3</v>
      </c>
    </row>
    <row r="436" spans="10:10" x14ac:dyDescent="0.2">
      <c r="J436" t="s">
        <v>3</v>
      </c>
    </row>
    <row r="437" spans="10:10" x14ac:dyDescent="0.2">
      <c r="J437" t="s">
        <v>3</v>
      </c>
    </row>
    <row r="438" spans="10:10" x14ac:dyDescent="0.2">
      <c r="J438" t="s">
        <v>3</v>
      </c>
    </row>
    <row r="439" spans="10:10" x14ac:dyDescent="0.2">
      <c r="J439" t="s">
        <v>3</v>
      </c>
    </row>
    <row r="440" spans="10:10" x14ac:dyDescent="0.2">
      <c r="J440" t="s">
        <v>3</v>
      </c>
    </row>
    <row r="441" spans="10:10" x14ac:dyDescent="0.2">
      <c r="J441" t="s">
        <v>3</v>
      </c>
    </row>
    <row r="442" spans="10:10" x14ac:dyDescent="0.2">
      <c r="J442" t="s">
        <v>3</v>
      </c>
    </row>
    <row r="443" spans="10:10" x14ac:dyDescent="0.2">
      <c r="J443" t="s">
        <v>3</v>
      </c>
    </row>
    <row r="444" spans="10:10" x14ac:dyDescent="0.2">
      <c r="J444" t="s">
        <v>3</v>
      </c>
    </row>
    <row r="445" spans="10:10" x14ac:dyDescent="0.2">
      <c r="J445" t="s">
        <v>3</v>
      </c>
    </row>
    <row r="446" spans="10:10" x14ac:dyDescent="0.2">
      <c r="J446" t="s">
        <v>3</v>
      </c>
    </row>
    <row r="447" spans="10:10" x14ac:dyDescent="0.2">
      <c r="J447" t="s">
        <v>3</v>
      </c>
    </row>
    <row r="448" spans="10:10" x14ac:dyDescent="0.2">
      <c r="J448" t="s">
        <v>3</v>
      </c>
    </row>
    <row r="449" spans="10:10" x14ac:dyDescent="0.2">
      <c r="J449" t="s">
        <v>3</v>
      </c>
    </row>
    <row r="450" spans="10:10" x14ac:dyDescent="0.2">
      <c r="J450" t="s">
        <v>3</v>
      </c>
    </row>
    <row r="451" spans="10:10" x14ac:dyDescent="0.2">
      <c r="J451" t="s">
        <v>3</v>
      </c>
    </row>
    <row r="452" spans="10:10" x14ac:dyDescent="0.2">
      <c r="J452" t="s">
        <v>3</v>
      </c>
    </row>
    <row r="453" spans="10:10" x14ac:dyDescent="0.2">
      <c r="J453" t="s">
        <v>3</v>
      </c>
    </row>
    <row r="454" spans="10:10" x14ac:dyDescent="0.2">
      <c r="J454" t="s">
        <v>3</v>
      </c>
    </row>
    <row r="455" spans="10:10" x14ac:dyDescent="0.2">
      <c r="J455" t="s">
        <v>3</v>
      </c>
    </row>
    <row r="456" spans="10:10" x14ac:dyDescent="0.2">
      <c r="J456" t="s">
        <v>3</v>
      </c>
    </row>
    <row r="457" spans="10:10" x14ac:dyDescent="0.2">
      <c r="J457" t="s">
        <v>3</v>
      </c>
    </row>
    <row r="458" spans="10:10" x14ac:dyDescent="0.2">
      <c r="J458" t="s">
        <v>3</v>
      </c>
    </row>
    <row r="459" spans="10:10" x14ac:dyDescent="0.2">
      <c r="J459" t="s">
        <v>3</v>
      </c>
    </row>
    <row r="460" spans="10:10" x14ac:dyDescent="0.2">
      <c r="J460" t="s">
        <v>3</v>
      </c>
    </row>
    <row r="461" spans="10:10" x14ac:dyDescent="0.2">
      <c r="J461" t="s">
        <v>3</v>
      </c>
    </row>
    <row r="462" spans="10:10" x14ac:dyDescent="0.2">
      <c r="J462" t="s">
        <v>3</v>
      </c>
    </row>
    <row r="463" spans="10:10" x14ac:dyDescent="0.2">
      <c r="J463" t="s">
        <v>3</v>
      </c>
    </row>
    <row r="464" spans="10:10" x14ac:dyDescent="0.2">
      <c r="J464" t="s">
        <v>3</v>
      </c>
    </row>
    <row r="465" spans="10:10" x14ac:dyDescent="0.2">
      <c r="J465" t="s">
        <v>3</v>
      </c>
    </row>
    <row r="466" spans="10:10" x14ac:dyDescent="0.2">
      <c r="J466" t="s">
        <v>3</v>
      </c>
    </row>
    <row r="467" spans="10:10" x14ac:dyDescent="0.2">
      <c r="J467" t="s">
        <v>3</v>
      </c>
    </row>
    <row r="468" spans="10:10" x14ac:dyDescent="0.2">
      <c r="J468" t="s">
        <v>3</v>
      </c>
    </row>
    <row r="469" spans="10:10" x14ac:dyDescent="0.2">
      <c r="J469" t="s">
        <v>3</v>
      </c>
    </row>
    <row r="470" spans="10:10" x14ac:dyDescent="0.2">
      <c r="J470" t="s">
        <v>3</v>
      </c>
    </row>
    <row r="471" spans="10:10" x14ac:dyDescent="0.2">
      <c r="J471" t="s">
        <v>3</v>
      </c>
    </row>
    <row r="472" spans="10:10" x14ac:dyDescent="0.2">
      <c r="J472" t="s">
        <v>3</v>
      </c>
    </row>
    <row r="473" spans="10:10" x14ac:dyDescent="0.2">
      <c r="J473" t="s">
        <v>3</v>
      </c>
    </row>
    <row r="474" spans="10:10" x14ac:dyDescent="0.2">
      <c r="J474" t="s">
        <v>3</v>
      </c>
    </row>
    <row r="475" spans="10:10" x14ac:dyDescent="0.2">
      <c r="J475" t="s">
        <v>3</v>
      </c>
    </row>
    <row r="476" spans="10:10" x14ac:dyDescent="0.2">
      <c r="J476" t="s">
        <v>3</v>
      </c>
    </row>
    <row r="477" spans="10:10" x14ac:dyDescent="0.2">
      <c r="J477" t="s">
        <v>3</v>
      </c>
    </row>
    <row r="478" spans="10:10" x14ac:dyDescent="0.2">
      <c r="J478" t="s">
        <v>3</v>
      </c>
    </row>
    <row r="479" spans="10:10" x14ac:dyDescent="0.2">
      <c r="J479" t="s">
        <v>3</v>
      </c>
    </row>
    <row r="480" spans="10:10" x14ac:dyDescent="0.2">
      <c r="J480" t="s">
        <v>112</v>
      </c>
    </row>
    <row r="481" spans="10:10" x14ac:dyDescent="0.2">
      <c r="J481" t="s">
        <v>67</v>
      </c>
    </row>
    <row r="482" spans="10:10" x14ac:dyDescent="0.2">
      <c r="J482" t="s">
        <v>67</v>
      </c>
    </row>
    <row r="483" spans="10:10" x14ac:dyDescent="0.2">
      <c r="J483" t="s">
        <v>67</v>
      </c>
    </row>
    <row r="484" spans="10:10" x14ac:dyDescent="0.2">
      <c r="J484" t="s">
        <v>67</v>
      </c>
    </row>
    <row r="485" spans="10:10" x14ac:dyDescent="0.2">
      <c r="J485" t="s">
        <v>67</v>
      </c>
    </row>
    <row r="486" spans="10:10" x14ac:dyDescent="0.2">
      <c r="J486" t="s">
        <v>67</v>
      </c>
    </row>
    <row r="487" spans="10:10" x14ac:dyDescent="0.2">
      <c r="J487" t="s">
        <v>67</v>
      </c>
    </row>
    <row r="488" spans="10:10" x14ac:dyDescent="0.2">
      <c r="J488" t="s">
        <v>67</v>
      </c>
    </row>
    <row r="489" spans="10:10" x14ac:dyDescent="0.2">
      <c r="J489" t="s">
        <v>67</v>
      </c>
    </row>
    <row r="490" spans="10:10" x14ac:dyDescent="0.2">
      <c r="J490" t="s">
        <v>67</v>
      </c>
    </row>
    <row r="491" spans="10:10" x14ac:dyDescent="0.2">
      <c r="J491" t="s">
        <v>67</v>
      </c>
    </row>
    <row r="492" spans="10:10" x14ac:dyDescent="0.2">
      <c r="J492" t="s">
        <v>67</v>
      </c>
    </row>
    <row r="493" spans="10:10" x14ac:dyDescent="0.2">
      <c r="J493" t="s">
        <v>67</v>
      </c>
    </row>
    <row r="494" spans="10:10" x14ac:dyDescent="0.2">
      <c r="J494" t="s">
        <v>67</v>
      </c>
    </row>
    <row r="495" spans="10:10" x14ac:dyDescent="0.2">
      <c r="J495" t="s">
        <v>67</v>
      </c>
    </row>
    <row r="496" spans="10:10" x14ac:dyDescent="0.2">
      <c r="J496" t="s">
        <v>67</v>
      </c>
    </row>
    <row r="497" spans="10:10" x14ac:dyDescent="0.2">
      <c r="J497" t="s">
        <v>67</v>
      </c>
    </row>
    <row r="498" spans="10:10" x14ac:dyDescent="0.2">
      <c r="J498" t="s">
        <v>67</v>
      </c>
    </row>
    <row r="499" spans="10:10" x14ac:dyDescent="0.2">
      <c r="J499" t="s">
        <v>67</v>
      </c>
    </row>
    <row r="500" spans="10:10" x14ac:dyDescent="0.2">
      <c r="J500" t="s">
        <v>67</v>
      </c>
    </row>
    <row r="501" spans="10:10" x14ac:dyDescent="0.2">
      <c r="J501" t="s">
        <v>90</v>
      </c>
    </row>
    <row r="502" spans="10:10" x14ac:dyDescent="0.2">
      <c r="J502" t="s">
        <v>90</v>
      </c>
    </row>
    <row r="503" spans="10:10" x14ac:dyDescent="0.2">
      <c r="J503" t="s">
        <v>90</v>
      </c>
    </row>
    <row r="504" spans="10:10" x14ac:dyDescent="0.2">
      <c r="J504" t="s">
        <v>90</v>
      </c>
    </row>
    <row r="505" spans="10:10" x14ac:dyDescent="0.2">
      <c r="J505" t="s">
        <v>90</v>
      </c>
    </row>
    <row r="506" spans="10:10" x14ac:dyDescent="0.2">
      <c r="J506" t="s">
        <v>90</v>
      </c>
    </row>
    <row r="507" spans="10:10" x14ac:dyDescent="0.2">
      <c r="J507" t="s">
        <v>90</v>
      </c>
    </row>
    <row r="508" spans="10:10" x14ac:dyDescent="0.2">
      <c r="J508" t="s">
        <v>90</v>
      </c>
    </row>
    <row r="509" spans="10:10" x14ac:dyDescent="0.2">
      <c r="J509" t="s">
        <v>90</v>
      </c>
    </row>
    <row r="510" spans="10:10" x14ac:dyDescent="0.2">
      <c r="J510" t="s">
        <v>90</v>
      </c>
    </row>
    <row r="511" spans="10:10" x14ac:dyDescent="0.2">
      <c r="J511" t="s">
        <v>90</v>
      </c>
    </row>
    <row r="512" spans="10:10" x14ac:dyDescent="0.2">
      <c r="J512" t="s">
        <v>90</v>
      </c>
    </row>
    <row r="513" spans="10:10" x14ac:dyDescent="0.2">
      <c r="J513" t="s">
        <v>90</v>
      </c>
    </row>
    <row r="514" spans="10:10" x14ac:dyDescent="0.2">
      <c r="J514" t="s">
        <v>55</v>
      </c>
    </row>
    <row r="515" spans="10:10" x14ac:dyDescent="0.2">
      <c r="J515" t="s">
        <v>55</v>
      </c>
    </row>
    <row r="516" spans="10:10" x14ac:dyDescent="0.2">
      <c r="J516" t="s">
        <v>55</v>
      </c>
    </row>
    <row r="517" spans="10:10" x14ac:dyDescent="0.2">
      <c r="J517" t="s">
        <v>55</v>
      </c>
    </row>
    <row r="518" spans="10:10" x14ac:dyDescent="0.2">
      <c r="J518" t="s">
        <v>55</v>
      </c>
    </row>
    <row r="519" spans="10:10" x14ac:dyDescent="0.2">
      <c r="J519" t="s">
        <v>55</v>
      </c>
    </row>
    <row r="520" spans="10:10" x14ac:dyDescent="0.2">
      <c r="J520" t="s">
        <v>55</v>
      </c>
    </row>
    <row r="521" spans="10:10" x14ac:dyDescent="0.2">
      <c r="J521" t="s">
        <v>55</v>
      </c>
    </row>
    <row r="522" spans="10:10" x14ac:dyDescent="0.2">
      <c r="J522" t="s">
        <v>55</v>
      </c>
    </row>
    <row r="523" spans="10:10" x14ac:dyDescent="0.2">
      <c r="J523" t="s">
        <v>55</v>
      </c>
    </row>
    <row r="524" spans="10:10" x14ac:dyDescent="0.2">
      <c r="J524" t="s">
        <v>55</v>
      </c>
    </row>
    <row r="525" spans="10:10" x14ac:dyDescent="0.2">
      <c r="J525" t="s">
        <v>55</v>
      </c>
    </row>
    <row r="526" spans="10:10" x14ac:dyDescent="0.2">
      <c r="J526" t="s">
        <v>55</v>
      </c>
    </row>
    <row r="527" spans="10:10" x14ac:dyDescent="0.2">
      <c r="J527" t="s">
        <v>55</v>
      </c>
    </row>
    <row r="528" spans="10:10" x14ac:dyDescent="0.2">
      <c r="J528" t="s">
        <v>55</v>
      </c>
    </row>
    <row r="529" spans="10:10" x14ac:dyDescent="0.2">
      <c r="J529" t="s">
        <v>55</v>
      </c>
    </row>
    <row r="530" spans="10:10" x14ac:dyDescent="0.2">
      <c r="J530" t="s">
        <v>55</v>
      </c>
    </row>
    <row r="531" spans="10:10" x14ac:dyDescent="0.2">
      <c r="J531" t="s">
        <v>55</v>
      </c>
    </row>
    <row r="532" spans="10:10" x14ac:dyDescent="0.2">
      <c r="J532" t="s">
        <v>55</v>
      </c>
    </row>
    <row r="533" spans="10:10" x14ac:dyDescent="0.2">
      <c r="J533" t="s">
        <v>55</v>
      </c>
    </row>
    <row r="534" spans="10:10" x14ac:dyDescent="0.2">
      <c r="J534" t="s">
        <v>55</v>
      </c>
    </row>
    <row r="535" spans="10:10" x14ac:dyDescent="0.2">
      <c r="J535" t="s">
        <v>55</v>
      </c>
    </row>
    <row r="536" spans="10:10" x14ac:dyDescent="0.2">
      <c r="J536" t="s">
        <v>55</v>
      </c>
    </row>
    <row r="537" spans="10:10" x14ac:dyDescent="0.2">
      <c r="J537" t="s">
        <v>55</v>
      </c>
    </row>
    <row r="538" spans="10:10" x14ac:dyDescent="0.2">
      <c r="J538" t="s">
        <v>55</v>
      </c>
    </row>
    <row r="539" spans="10:10" x14ac:dyDescent="0.2">
      <c r="J539" t="s">
        <v>55</v>
      </c>
    </row>
    <row r="540" spans="10:10" x14ac:dyDescent="0.2">
      <c r="J540" t="s">
        <v>55</v>
      </c>
    </row>
    <row r="541" spans="10:10" x14ac:dyDescent="0.2">
      <c r="J541" t="s">
        <v>55</v>
      </c>
    </row>
    <row r="542" spans="10:10" x14ac:dyDescent="0.2">
      <c r="J542" t="s">
        <v>55</v>
      </c>
    </row>
    <row r="543" spans="10:10" x14ac:dyDescent="0.2">
      <c r="J543" t="s">
        <v>55</v>
      </c>
    </row>
    <row r="544" spans="10:10" x14ac:dyDescent="0.2">
      <c r="J544" t="s">
        <v>55</v>
      </c>
    </row>
    <row r="545" spans="10:10" x14ac:dyDescent="0.2">
      <c r="J545" t="s">
        <v>55</v>
      </c>
    </row>
    <row r="546" spans="10:10" x14ac:dyDescent="0.2">
      <c r="J546" t="s">
        <v>55</v>
      </c>
    </row>
    <row r="547" spans="10:10" x14ac:dyDescent="0.2">
      <c r="J547" t="s">
        <v>55</v>
      </c>
    </row>
    <row r="548" spans="10:10" x14ac:dyDescent="0.2">
      <c r="J548" t="s">
        <v>55</v>
      </c>
    </row>
    <row r="549" spans="10:10" x14ac:dyDescent="0.2">
      <c r="J549" t="s">
        <v>55</v>
      </c>
    </row>
    <row r="550" spans="10:10" x14ac:dyDescent="0.2">
      <c r="J550" t="s">
        <v>55</v>
      </c>
    </row>
    <row r="551" spans="10:10" x14ac:dyDescent="0.2">
      <c r="J551" t="s">
        <v>5</v>
      </c>
    </row>
    <row r="552" spans="10:10" x14ac:dyDescent="0.2">
      <c r="J552" t="s">
        <v>5</v>
      </c>
    </row>
    <row r="553" spans="10:10" x14ac:dyDescent="0.2">
      <c r="J553" t="s">
        <v>5</v>
      </c>
    </row>
    <row r="554" spans="10:10" x14ac:dyDescent="0.2">
      <c r="J554" t="s">
        <v>5</v>
      </c>
    </row>
    <row r="555" spans="10:10" x14ac:dyDescent="0.2">
      <c r="J555" t="s">
        <v>5</v>
      </c>
    </row>
    <row r="556" spans="10:10" x14ac:dyDescent="0.2">
      <c r="J556" t="s">
        <v>5</v>
      </c>
    </row>
    <row r="557" spans="10:10" x14ac:dyDescent="0.2">
      <c r="J557" t="s">
        <v>5</v>
      </c>
    </row>
    <row r="558" spans="10:10" x14ac:dyDescent="0.2">
      <c r="J558" t="s">
        <v>5</v>
      </c>
    </row>
    <row r="559" spans="10:10" x14ac:dyDescent="0.2">
      <c r="J559" t="s">
        <v>5</v>
      </c>
    </row>
    <row r="560" spans="10:10" x14ac:dyDescent="0.2">
      <c r="J560" t="s">
        <v>5</v>
      </c>
    </row>
    <row r="561" spans="10:10" x14ac:dyDescent="0.2">
      <c r="J561" t="s">
        <v>5</v>
      </c>
    </row>
    <row r="562" spans="10:10" x14ac:dyDescent="0.2">
      <c r="J562" t="s">
        <v>5</v>
      </c>
    </row>
    <row r="563" spans="10:10" x14ac:dyDescent="0.2">
      <c r="J563" t="s">
        <v>5</v>
      </c>
    </row>
    <row r="564" spans="10:10" x14ac:dyDescent="0.2">
      <c r="J564" t="s">
        <v>5</v>
      </c>
    </row>
    <row r="565" spans="10:10" x14ac:dyDescent="0.2">
      <c r="J565" t="s">
        <v>5</v>
      </c>
    </row>
    <row r="566" spans="10:10" x14ac:dyDescent="0.2">
      <c r="J566" t="s">
        <v>5</v>
      </c>
    </row>
    <row r="567" spans="10:10" x14ac:dyDescent="0.2">
      <c r="J567" t="s">
        <v>5</v>
      </c>
    </row>
    <row r="568" spans="10:10" x14ac:dyDescent="0.2">
      <c r="J568" t="s">
        <v>5</v>
      </c>
    </row>
    <row r="569" spans="10:10" x14ac:dyDescent="0.2">
      <c r="J569" t="s">
        <v>5</v>
      </c>
    </row>
    <row r="570" spans="10:10" x14ac:dyDescent="0.2">
      <c r="J570" t="s">
        <v>5</v>
      </c>
    </row>
    <row r="571" spans="10:10" x14ac:dyDescent="0.2">
      <c r="J571" t="s">
        <v>5</v>
      </c>
    </row>
    <row r="572" spans="10:10" x14ac:dyDescent="0.2">
      <c r="J572" t="s">
        <v>5</v>
      </c>
    </row>
    <row r="573" spans="10:10" x14ac:dyDescent="0.2">
      <c r="J573" t="s">
        <v>5</v>
      </c>
    </row>
    <row r="574" spans="10:10" x14ac:dyDescent="0.2">
      <c r="J574" t="s">
        <v>5</v>
      </c>
    </row>
    <row r="575" spans="10:10" x14ac:dyDescent="0.2">
      <c r="J575" t="s">
        <v>5</v>
      </c>
    </row>
    <row r="576" spans="10:10" x14ac:dyDescent="0.2">
      <c r="J576" t="s">
        <v>16</v>
      </c>
    </row>
    <row r="577" spans="10:10" x14ac:dyDescent="0.2">
      <c r="J577" t="s">
        <v>16</v>
      </c>
    </row>
    <row r="578" spans="10:10" x14ac:dyDescent="0.2">
      <c r="J578" t="s">
        <v>16</v>
      </c>
    </row>
    <row r="579" spans="10:10" x14ac:dyDescent="0.2">
      <c r="J579" t="s">
        <v>16</v>
      </c>
    </row>
    <row r="580" spans="10:10" x14ac:dyDescent="0.2">
      <c r="J580" t="s">
        <v>16</v>
      </c>
    </row>
    <row r="581" spans="10:10" x14ac:dyDescent="0.2">
      <c r="J581" t="s">
        <v>16</v>
      </c>
    </row>
    <row r="582" spans="10:10" x14ac:dyDescent="0.2">
      <c r="J582" t="s">
        <v>16</v>
      </c>
    </row>
    <row r="583" spans="10:10" x14ac:dyDescent="0.2">
      <c r="J583" t="s">
        <v>16</v>
      </c>
    </row>
    <row r="584" spans="10:10" x14ac:dyDescent="0.2">
      <c r="J584" t="s">
        <v>16</v>
      </c>
    </row>
    <row r="585" spans="10:10" x14ac:dyDescent="0.2">
      <c r="J585" t="s">
        <v>16</v>
      </c>
    </row>
    <row r="586" spans="10:10" x14ac:dyDescent="0.2">
      <c r="J586" t="s">
        <v>16</v>
      </c>
    </row>
    <row r="587" spans="10:10" x14ac:dyDescent="0.2">
      <c r="J587" t="s">
        <v>16</v>
      </c>
    </row>
    <row r="588" spans="10:10" x14ac:dyDescent="0.2">
      <c r="J588" t="s">
        <v>16</v>
      </c>
    </row>
    <row r="589" spans="10:10" x14ac:dyDescent="0.2">
      <c r="J589" t="s">
        <v>16</v>
      </c>
    </row>
    <row r="590" spans="10:10" x14ac:dyDescent="0.2">
      <c r="J590" t="s">
        <v>16</v>
      </c>
    </row>
    <row r="591" spans="10:10" x14ac:dyDescent="0.2">
      <c r="J591" t="s">
        <v>16</v>
      </c>
    </row>
    <row r="592" spans="10:10" x14ac:dyDescent="0.2">
      <c r="J592" t="s">
        <v>16</v>
      </c>
    </row>
    <row r="593" spans="10:10" x14ac:dyDescent="0.2">
      <c r="J593" t="s">
        <v>16</v>
      </c>
    </row>
    <row r="594" spans="10:10" x14ac:dyDescent="0.2">
      <c r="J594" t="s">
        <v>16</v>
      </c>
    </row>
    <row r="595" spans="10:10" x14ac:dyDescent="0.2">
      <c r="J595" t="s">
        <v>16</v>
      </c>
    </row>
    <row r="596" spans="10:10" x14ac:dyDescent="0.2">
      <c r="J596" t="s">
        <v>16</v>
      </c>
    </row>
    <row r="597" spans="10:10" x14ac:dyDescent="0.2">
      <c r="J597" t="s">
        <v>16</v>
      </c>
    </row>
    <row r="598" spans="10:10" x14ac:dyDescent="0.2">
      <c r="J598" t="s">
        <v>16</v>
      </c>
    </row>
    <row r="599" spans="10:10" x14ac:dyDescent="0.2">
      <c r="J599" t="s">
        <v>16</v>
      </c>
    </row>
    <row r="600" spans="10:10" x14ac:dyDescent="0.2">
      <c r="J600" t="s">
        <v>16</v>
      </c>
    </row>
    <row r="601" spans="10:10" x14ac:dyDescent="0.2">
      <c r="J601" t="s">
        <v>16</v>
      </c>
    </row>
    <row r="602" spans="10:10" x14ac:dyDescent="0.2">
      <c r="J602" t="s">
        <v>16</v>
      </c>
    </row>
    <row r="603" spans="10:10" x14ac:dyDescent="0.2">
      <c r="J603" t="s">
        <v>16</v>
      </c>
    </row>
    <row r="604" spans="10:10" x14ac:dyDescent="0.2">
      <c r="J604" t="s">
        <v>16</v>
      </c>
    </row>
    <row r="605" spans="10:10" x14ac:dyDescent="0.2">
      <c r="J605" t="s">
        <v>16</v>
      </c>
    </row>
    <row r="606" spans="10:10" x14ac:dyDescent="0.2">
      <c r="J606" t="s">
        <v>16</v>
      </c>
    </row>
    <row r="607" spans="10:10" x14ac:dyDescent="0.2">
      <c r="J607" t="s">
        <v>16</v>
      </c>
    </row>
    <row r="608" spans="10:10" x14ac:dyDescent="0.2">
      <c r="J608" t="s">
        <v>16</v>
      </c>
    </row>
    <row r="609" spans="10:10" x14ac:dyDescent="0.2">
      <c r="J609" t="s">
        <v>113</v>
      </c>
    </row>
    <row r="610" spans="10:10" x14ac:dyDescent="0.2">
      <c r="J610" t="s">
        <v>47</v>
      </c>
    </row>
    <row r="611" spans="10:10" x14ac:dyDescent="0.2">
      <c r="J611" t="s">
        <v>47</v>
      </c>
    </row>
    <row r="612" spans="10:10" x14ac:dyDescent="0.2">
      <c r="J612" t="s">
        <v>47</v>
      </c>
    </row>
    <row r="613" spans="10:10" x14ac:dyDescent="0.2">
      <c r="J613" t="s">
        <v>47</v>
      </c>
    </row>
    <row r="614" spans="10:10" x14ac:dyDescent="0.2">
      <c r="J614" t="s">
        <v>47</v>
      </c>
    </row>
    <row r="615" spans="10:10" x14ac:dyDescent="0.2">
      <c r="J615" t="s">
        <v>47</v>
      </c>
    </row>
    <row r="616" spans="10:10" x14ac:dyDescent="0.2">
      <c r="J616" t="s">
        <v>47</v>
      </c>
    </row>
    <row r="617" spans="10:10" x14ac:dyDescent="0.2">
      <c r="J617" t="s">
        <v>47</v>
      </c>
    </row>
    <row r="618" spans="10:10" x14ac:dyDescent="0.2">
      <c r="J618" t="s">
        <v>47</v>
      </c>
    </row>
    <row r="619" spans="10:10" x14ac:dyDescent="0.2">
      <c r="J619" t="s">
        <v>47</v>
      </c>
    </row>
    <row r="620" spans="10:10" x14ac:dyDescent="0.2">
      <c r="J620" t="s">
        <v>47</v>
      </c>
    </row>
    <row r="621" spans="10:10" x14ac:dyDescent="0.2">
      <c r="J621" t="s">
        <v>47</v>
      </c>
    </row>
    <row r="622" spans="10:10" x14ac:dyDescent="0.2">
      <c r="J622" t="s">
        <v>47</v>
      </c>
    </row>
    <row r="623" spans="10:10" x14ac:dyDescent="0.2">
      <c r="J623" t="s">
        <v>47</v>
      </c>
    </row>
    <row r="624" spans="10:10" x14ac:dyDescent="0.2">
      <c r="J624" t="s">
        <v>47</v>
      </c>
    </row>
    <row r="625" spans="10:10" x14ac:dyDescent="0.2">
      <c r="J625" t="s">
        <v>47</v>
      </c>
    </row>
    <row r="626" spans="10:10" x14ac:dyDescent="0.2">
      <c r="J626" t="s">
        <v>47</v>
      </c>
    </row>
    <row r="627" spans="10:10" x14ac:dyDescent="0.2">
      <c r="J627" t="s">
        <v>47</v>
      </c>
    </row>
    <row r="628" spans="10:10" x14ac:dyDescent="0.2">
      <c r="J628" t="s">
        <v>47</v>
      </c>
    </row>
    <row r="629" spans="10:10" x14ac:dyDescent="0.2">
      <c r="J629" t="s">
        <v>47</v>
      </c>
    </row>
    <row r="630" spans="10:10" x14ac:dyDescent="0.2">
      <c r="J630" t="s">
        <v>47</v>
      </c>
    </row>
    <row r="631" spans="10:10" x14ac:dyDescent="0.2">
      <c r="J631" t="s">
        <v>47</v>
      </c>
    </row>
    <row r="632" spans="10:10" x14ac:dyDescent="0.2">
      <c r="J632" t="s">
        <v>47</v>
      </c>
    </row>
    <row r="633" spans="10:10" x14ac:dyDescent="0.2">
      <c r="J633" t="s">
        <v>47</v>
      </c>
    </row>
    <row r="634" spans="10:10" x14ac:dyDescent="0.2">
      <c r="J634" t="s">
        <v>47</v>
      </c>
    </row>
    <row r="635" spans="10:10" x14ac:dyDescent="0.2">
      <c r="J635" t="s">
        <v>47</v>
      </c>
    </row>
    <row r="636" spans="10:10" x14ac:dyDescent="0.2">
      <c r="J636" t="s">
        <v>47</v>
      </c>
    </row>
    <row r="637" spans="10:10" x14ac:dyDescent="0.2">
      <c r="J637" t="s">
        <v>47</v>
      </c>
    </row>
    <row r="638" spans="10:10" x14ac:dyDescent="0.2">
      <c r="J638" t="s">
        <v>47</v>
      </c>
    </row>
    <row r="639" spans="10:10" x14ac:dyDescent="0.2">
      <c r="J639" t="s">
        <v>47</v>
      </c>
    </row>
    <row r="640" spans="10:10" x14ac:dyDescent="0.2">
      <c r="J640" t="s">
        <v>47</v>
      </c>
    </row>
    <row r="641" spans="10:10" x14ac:dyDescent="0.2">
      <c r="J641" t="s">
        <v>47</v>
      </c>
    </row>
    <row r="642" spans="10:10" x14ac:dyDescent="0.2">
      <c r="J642" t="s">
        <v>47</v>
      </c>
    </row>
    <row r="643" spans="10:10" x14ac:dyDescent="0.2">
      <c r="J643" t="s">
        <v>47</v>
      </c>
    </row>
    <row r="644" spans="10:10" x14ac:dyDescent="0.2">
      <c r="J644" t="s">
        <v>47</v>
      </c>
    </row>
    <row r="645" spans="10:10" x14ac:dyDescent="0.2">
      <c r="J645" t="s">
        <v>47</v>
      </c>
    </row>
    <row r="646" spans="10:10" x14ac:dyDescent="0.2">
      <c r="J646" t="s">
        <v>47</v>
      </c>
    </row>
    <row r="647" spans="10:10" x14ac:dyDescent="0.2">
      <c r="J647" t="s">
        <v>47</v>
      </c>
    </row>
    <row r="648" spans="10:10" x14ac:dyDescent="0.2">
      <c r="J648" t="s">
        <v>47</v>
      </c>
    </row>
    <row r="649" spans="10:10" x14ac:dyDescent="0.2">
      <c r="J649" t="s">
        <v>47</v>
      </c>
    </row>
    <row r="650" spans="10:10" x14ac:dyDescent="0.2">
      <c r="J650" t="s">
        <v>47</v>
      </c>
    </row>
    <row r="651" spans="10:10" x14ac:dyDescent="0.2">
      <c r="J651" t="s">
        <v>47</v>
      </c>
    </row>
    <row r="652" spans="10:10" x14ac:dyDescent="0.2">
      <c r="J652" t="s">
        <v>47</v>
      </c>
    </row>
    <row r="653" spans="10:10" x14ac:dyDescent="0.2">
      <c r="J653" t="s">
        <v>47</v>
      </c>
    </row>
    <row r="654" spans="10:10" x14ac:dyDescent="0.2">
      <c r="J654" t="s">
        <v>47</v>
      </c>
    </row>
    <row r="655" spans="10:10" x14ac:dyDescent="0.2">
      <c r="J655" t="s">
        <v>47</v>
      </c>
    </row>
    <row r="656" spans="10:10" x14ac:dyDescent="0.2">
      <c r="J656" t="s">
        <v>47</v>
      </c>
    </row>
    <row r="657" spans="10:10" x14ac:dyDescent="0.2">
      <c r="J657" t="s">
        <v>47</v>
      </c>
    </row>
    <row r="658" spans="10:10" x14ac:dyDescent="0.2">
      <c r="J658" t="s">
        <v>47</v>
      </c>
    </row>
    <row r="659" spans="10:10" x14ac:dyDescent="0.2">
      <c r="J659" t="s">
        <v>47</v>
      </c>
    </row>
    <row r="660" spans="10:10" x14ac:dyDescent="0.2">
      <c r="J660" t="s">
        <v>47</v>
      </c>
    </row>
    <row r="661" spans="10:10" x14ac:dyDescent="0.2">
      <c r="J661" t="s">
        <v>47</v>
      </c>
    </row>
    <row r="662" spans="10:10" x14ac:dyDescent="0.2">
      <c r="J662" t="s">
        <v>47</v>
      </c>
    </row>
    <row r="663" spans="10:10" x14ac:dyDescent="0.2">
      <c r="J663" t="s">
        <v>47</v>
      </c>
    </row>
    <row r="664" spans="10:10" x14ac:dyDescent="0.2">
      <c r="J664" t="s">
        <v>47</v>
      </c>
    </row>
    <row r="665" spans="10:10" x14ac:dyDescent="0.2">
      <c r="J665" t="s">
        <v>47</v>
      </c>
    </row>
    <row r="666" spans="10:10" x14ac:dyDescent="0.2">
      <c r="J666" t="s">
        <v>47</v>
      </c>
    </row>
    <row r="667" spans="10:10" x14ac:dyDescent="0.2">
      <c r="J667" t="s">
        <v>47</v>
      </c>
    </row>
    <row r="668" spans="10:10" x14ac:dyDescent="0.2">
      <c r="J668" t="s">
        <v>47</v>
      </c>
    </row>
    <row r="669" spans="10:10" x14ac:dyDescent="0.2">
      <c r="J669" t="s">
        <v>47</v>
      </c>
    </row>
    <row r="670" spans="10:10" x14ac:dyDescent="0.2">
      <c r="J670" t="s">
        <v>47</v>
      </c>
    </row>
    <row r="671" spans="10:10" x14ac:dyDescent="0.2">
      <c r="J671" t="s">
        <v>47</v>
      </c>
    </row>
    <row r="672" spans="10:10" x14ac:dyDescent="0.2">
      <c r="J672" t="s">
        <v>47</v>
      </c>
    </row>
    <row r="673" spans="10:10" x14ac:dyDescent="0.2">
      <c r="J673" t="s">
        <v>47</v>
      </c>
    </row>
    <row r="674" spans="10:10" x14ac:dyDescent="0.2">
      <c r="J674" t="s">
        <v>47</v>
      </c>
    </row>
    <row r="675" spans="10:10" x14ac:dyDescent="0.2">
      <c r="J675" t="s">
        <v>47</v>
      </c>
    </row>
    <row r="676" spans="10:10" x14ac:dyDescent="0.2">
      <c r="J676" t="s">
        <v>47</v>
      </c>
    </row>
    <row r="677" spans="10:10" x14ac:dyDescent="0.2">
      <c r="J677" t="s">
        <v>47</v>
      </c>
    </row>
    <row r="678" spans="10:10" x14ac:dyDescent="0.2">
      <c r="J678" t="s">
        <v>88</v>
      </c>
    </row>
    <row r="679" spans="10:10" x14ac:dyDescent="0.2">
      <c r="J679" t="s">
        <v>88</v>
      </c>
    </row>
    <row r="680" spans="10:10" x14ac:dyDescent="0.2">
      <c r="J680" t="s">
        <v>88</v>
      </c>
    </row>
    <row r="681" spans="10:10" x14ac:dyDescent="0.2">
      <c r="J681" t="s">
        <v>88</v>
      </c>
    </row>
    <row r="682" spans="10:10" x14ac:dyDescent="0.2">
      <c r="J682" t="s">
        <v>88</v>
      </c>
    </row>
    <row r="683" spans="10:10" x14ac:dyDescent="0.2">
      <c r="J683" t="s">
        <v>88</v>
      </c>
    </row>
    <row r="684" spans="10:10" x14ac:dyDescent="0.2">
      <c r="J684" t="s">
        <v>88</v>
      </c>
    </row>
    <row r="685" spans="10:10" x14ac:dyDescent="0.2">
      <c r="J685" t="s">
        <v>88</v>
      </c>
    </row>
    <row r="686" spans="10:10" x14ac:dyDescent="0.2">
      <c r="J686" t="s">
        <v>88</v>
      </c>
    </row>
    <row r="687" spans="10:10" x14ac:dyDescent="0.2">
      <c r="J687" t="s">
        <v>88</v>
      </c>
    </row>
    <row r="688" spans="10:10" x14ac:dyDescent="0.2">
      <c r="J688" t="s">
        <v>88</v>
      </c>
    </row>
    <row r="689" spans="10:10" x14ac:dyDescent="0.2">
      <c r="J689" t="s">
        <v>88</v>
      </c>
    </row>
    <row r="690" spans="10:10" x14ac:dyDescent="0.2">
      <c r="J690" t="s">
        <v>24</v>
      </c>
    </row>
    <row r="691" spans="10:10" x14ac:dyDescent="0.2">
      <c r="J691" t="s">
        <v>24</v>
      </c>
    </row>
    <row r="692" spans="10:10" x14ac:dyDescent="0.2">
      <c r="J692" t="s">
        <v>24</v>
      </c>
    </row>
    <row r="693" spans="10:10" x14ac:dyDescent="0.2">
      <c r="J693" t="s">
        <v>24</v>
      </c>
    </row>
    <row r="694" spans="10:10" x14ac:dyDescent="0.2">
      <c r="J694" t="s">
        <v>24</v>
      </c>
    </row>
    <row r="695" spans="10:10" x14ac:dyDescent="0.2">
      <c r="J695" t="s">
        <v>24</v>
      </c>
    </row>
    <row r="696" spans="10:10" x14ac:dyDescent="0.2">
      <c r="J696" t="s">
        <v>24</v>
      </c>
    </row>
    <row r="697" spans="10:10" x14ac:dyDescent="0.2">
      <c r="J697" t="s">
        <v>24</v>
      </c>
    </row>
    <row r="698" spans="10:10" x14ac:dyDescent="0.2">
      <c r="J698" t="s">
        <v>24</v>
      </c>
    </row>
    <row r="699" spans="10:10" x14ac:dyDescent="0.2">
      <c r="J699" t="s">
        <v>24</v>
      </c>
    </row>
    <row r="700" spans="10:10" x14ac:dyDescent="0.2">
      <c r="J700" t="s">
        <v>24</v>
      </c>
    </row>
    <row r="701" spans="10:10" x14ac:dyDescent="0.2">
      <c r="J701" t="s">
        <v>24</v>
      </c>
    </row>
    <row r="702" spans="10:10" x14ac:dyDescent="0.2">
      <c r="J702" t="s">
        <v>24</v>
      </c>
    </row>
    <row r="703" spans="10:10" x14ac:dyDescent="0.2">
      <c r="J703" t="s">
        <v>24</v>
      </c>
    </row>
    <row r="704" spans="10:10" x14ac:dyDescent="0.2">
      <c r="J704" t="s">
        <v>24</v>
      </c>
    </row>
    <row r="705" spans="10:10" x14ac:dyDescent="0.2">
      <c r="J705" t="s">
        <v>24</v>
      </c>
    </row>
    <row r="706" spans="10:10" x14ac:dyDescent="0.2">
      <c r="J706" t="s">
        <v>24</v>
      </c>
    </row>
    <row r="707" spans="10:10" x14ac:dyDescent="0.2">
      <c r="J707" t="s">
        <v>24</v>
      </c>
    </row>
    <row r="708" spans="10:10" x14ac:dyDescent="0.2">
      <c r="J708" t="s">
        <v>24</v>
      </c>
    </row>
    <row r="709" spans="10:10" x14ac:dyDescent="0.2">
      <c r="J709" t="s">
        <v>24</v>
      </c>
    </row>
    <row r="710" spans="10:10" x14ac:dyDescent="0.2">
      <c r="J710" t="s">
        <v>24</v>
      </c>
    </row>
    <row r="711" spans="10:10" x14ac:dyDescent="0.2">
      <c r="J711" t="s">
        <v>24</v>
      </c>
    </row>
    <row r="712" spans="10:10" x14ac:dyDescent="0.2">
      <c r="J712" t="s">
        <v>24</v>
      </c>
    </row>
    <row r="713" spans="10:10" x14ac:dyDescent="0.2">
      <c r="J713" t="s">
        <v>24</v>
      </c>
    </row>
    <row r="714" spans="10:10" x14ac:dyDescent="0.2">
      <c r="J714" t="s">
        <v>24</v>
      </c>
    </row>
    <row r="715" spans="10:10" x14ac:dyDescent="0.2">
      <c r="J715" t="s">
        <v>24</v>
      </c>
    </row>
    <row r="716" spans="10:10" x14ac:dyDescent="0.2">
      <c r="J716" t="s">
        <v>24</v>
      </c>
    </row>
    <row r="717" spans="10:10" x14ac:dyDescent="0.2">
      <c r="J717" t="s">
        <v>24</v>
      </c>
    </row>
    <row r="718" spans="10:10" x14ac:dyDescent="0.2">
      <c r="J718" t="s">
        <v>24</v>
      </c>
    </row>
    <row r="719" spans="10:10" x14ac:dyDescent="0.2">
      <c r="J719" t="s">
        <v>24</v>
      </c>
    </row>
    <row r="720" spans="10:10" x14ac:dyDescent="0.2">
      <c r="J720" t="s">
        <v>24</v>
      </c>
    </row>
    <row r="721" spans="10:10" x14ac:dyDescent="0.2">
      <c r="J721" t="s">
        <v>24</v>
      </c>
    </row>
    <row r="722" spans="10:10" x14ac:dyDescent="0.2">
      <c r="J722" t="s">
        <v>24</v>
      </c>
    </row>
    <row r="723" spans="10:10" x14ac:dyDescent="0.2">
      <c r="J723" t="s">
        <v>24</v>
      </c>
    </row>
    <row r="724" spans="10:10" x14ac:dyDescent="0.2">
      <c r="J724" t="s">
        <v>24</v>
      </c>
    </row>
    <row r="725" spans="10:10" x14ac:dyDescent="0.2">
      <c r="J725" t="s">
        <v>24</v>
      </c>
    </row>
    <row r="726" spans="10:10" x14ac:dyDescent="0.2">
      <c r="J726" t="s">
        <v>24</v>
      </c>
    </row>
    <row r="727" spans="10:10" x14ac:dyDescent="0.2">
      <c r="J727" t="s">
        <v>24</v>
      </c>
    </row>
    <row r="728" spans="10:10" x14ac:dyDescent="0.2">
      <c r="J728" t="s">
        <v>24</v>
      </c>
    </row>
    <row r="729" spans="10:10" x14ac:dyDescent="0.2">
      <c r="J729" t="s">
        <v>24</v>
      </c>
    </row>
    <row r="730" spans="10:10" x14ac:dyDescent="0.2">
      <c r="J730" t="s">
        <v>24</v>
      </c>
    </row>
    <row r="731" spans="10:10" x14ac:dyDescent="0.2">
      <c r="J731" t="s">
        <v>19</v>
      </c>
    </row>
    <row r="732" spans="10:10" x14ac:dyDescent="0.2">
      <c r="J732" t="s">
        <v>19</v>
      </c>
    </row>
    <row r="733" spans="10:10" x14ac:dyDescent="0.2">
      <c r="J733" t="s">
        <v>19</v>
      </c>
    </row>
    <row r="734" spans="10:10" x14ac:dyDescent="0.2">
      <c r="J734" t="s">
        <v>19</v>
      </c>
    </row>
    <row r="735" spans="10:10" x14ac:dyDescent="0.2">
      <c r="J735" t="s">
        <v>19</v>
      </c>
    </row>
    <row r="736" spans="10:10" x14ac:dyDescent="0.2">
      <c r="J736" t="s">
        <v>19</v>
      </c>
    </row>
    <row r="737" spans="10:10" x14ac:dyDescent="0.2">
      <c r="J737" t="s">
        <v>19</v>
      </c>
    </row>
    <row r="738" spans="10:10" x14ac:dyDescent="0.2">
      <c r="J738" t="s">
        <v>19</v>
      </c>
    </row>
    <row r="739" spans="10:10" x14ac:dyDescent="0.2">
      <c r="J739" t="s">
        <v>19</v>
      </c>
    </row>
    <row r="740" spans="10:10" x14ac:dyDescent="0.2">
      <c r="J740" t="s">
        <v>19</v>
      </c>
    </row>
    <row r="741" spans="10:10" x14ac:dyDescent="0.2">
      <c r="J741" t="s">
        <v>19</v>
      </c>
    </row>
    <row r="742" spans="10:10" x14ac:dyDescent="0.2">
      <c r="J742" t="s">
        <v>19</v>
      </c>
    </row>
    <row r="743" spans="10:10" x14ac:dyDescent="0.2">
      <c r="J743" t="s">
        <v>19</v>
      </c>
    </row>
    <row r="744" spans="10:10" x14ac:dyDescent="0.2">
      <c r="J744" t="s">
        <v>19</v>
      </c>
    </row>
    <row r="745" spans="10:10" x14ac:dyDescent="0.2">
      <c r="J745" t="s">
        <v>19</v>
      </c>
    </row>
    <row r="746" spans="10:10" x14ac:dyDescent="0.2">
      <c r="J746" t="s">
        <v>19</v>
      </c>
    </row>
    <row r="747" spans="10:10" x14ac:dyDescent="0.2">
      <c r="J747" t="s">
        <v>19</v>
      </c>
    </row>
    <row r="748" spans="10:10" x14ac:dyDescent="0.2">
      <c r="J748" t="s">
        <v>19</v>
      </c>
    </row>
    <row r="749" spans="10:10" x14ac:dyDescent="0.2">
      <c r="J749" t="s">
        <v>19</v>
      </c>
    </row>
    <row r="750" spans="10:10" x14ac:dyDescent="0.2">
      <c r="J750" t="s">
        <v>19</v>
      </c>
    </row>
    <row r="751" spans="10:10" x14ac:dyDescent="0.2">
      <c r="J751" t="s">
        <v>19</v>
      </c>
    </row>
    <row r="752" spans="10:10" x14ac:dyDescent="0.2">
      <c r="J752" t="s">
        <v>19</v>
      </c>
    </row>
    <row r="753" spans="10:10" x14ac:dyDescent="0.2">
      <c r="J753" t="s">
        <v>19</v>
      </c>
    </row>
    <row r="754" spans="10:10" x14ac:dyDescent="0.2">
      <c r="J754" t="s">
        <v>19</v>
      </c>
    </row>
    <row r="755" spans="10:10" x14ac:dyDescent="0.2">
      <c r="J755" t="s">
        <v>19</v>
      </c>
    </row>
    <row r="756" spans="10:10" x14ac:dyDescent="0.2">
      <c r="J756" t="s">
        <v>19</v>
      </c>
    </row>
    <row r="757" spans="10:10" x14ac:dyDescent="0.2">
      <c r="J757" t="s">
        <v>108</v>
      </c>
    </row>
    <row r="758" spans="10:10" x14ac:dyDescent="0.2">
      <c r="J758" t="s">
        <v>9</v>
      </c>
    </row>
    <row r="759" spans="10:10" x14ac:dyDescent="0.2">
      <c r="J759" t="s">
        <v>9</v>
      </c>
    </row>
    <row r="760" spans="10:10" x14ac:dyDescent="0.2">
      <c r="J760" t="s">
        <v>9</v>
      </c>
    </row>
    <row r="761" spans="10:10" x14ac:dyDescent="0.2">
      <c r="J761" t="s">
        <v>9</v>
      </c>
    </row>
    <row r="762" spans="10:10" x14ac:dyDescent="0.2">
      <c r="J762" t="s">
        <v>9</v>
      </c>
    </row>
    <row r="763" spans="10:10" x14ac:dyDescent="0.2">
      <c r="J763" t="s">
        <v>9</v>
      </c>
    </row>
    <row r="764" spans="10:10" x14ac:dyDescent="0.2">
      <c r="J764" t="s">
        <v>9</v>
      </c>
    </row>
    <row r="765" spans="10:10" x14ac:dyDescent="0.2">
      <c r="J765" t="s">
        <v>9</v>
      </c>
    </row>
    <row r="766" spans="10:10" x14ac:dyDescent="0.2">
      <c r="J766" t="s">
        <v>9</v>
      </c>
    </row>
    <row r="767" spans="10:10" x14ac:dyDescent="0.2">
      <c r="J767" t="s">
        <v>9</v>
      </c>
    </row>
    <row r="768" spans="10:10" x14ac:dyDescent="0.2">
      <c r="J768" t="s">
        <v>9</v>
      </c>
    </row>
    <row r="769" spans="10:10" x14ac:dyDescent="0.2">
      <c r="J769" t="s">
        <v>9</v>
      </c>
    </row>
    <row r="770" spans="10:10" x14ac:dyDescent="0.2">
      <c r="J770" t="s">
        <v>9</v>
      </c>
    </row>
    <row r="771" spans="10:10" x14ac:dyDescent="0.2">
      <c r="J771" t="s">
        <v>9</v>
      </c>
    </row>
    <row r="772" spans="10:10" x14ac:dyDescent="0.2">
      <c r="J772" t="s">
        <v>9</v>
      </c>
    </row>
    <row r="773" spans="10:10" x14ac:dyDescent="0.2">
      <c r="J773" t="s">
        <v>9</v>
      </c>
    </row>
    <row r="774" spans="10:10" x14ac:dyDescent="0.2">
      <c r="J774" t="s">
        <v>9</v>
      </c>
    </row>
    <row r="775" spans="10:10" x14ac:dyDescent="0.2">
      <c r="J775" t="s">
        <v>9</v>
      </c>
    </row>
    <row r="776" spans="10:10" x14ac:dyDescent="0.2">
      <c r="J776" t="s">
        <v>9</v>
      </c>
    </row>
    <row r="777" spans="10:10" x14ac:dyDescent="0.2">
      <c r="J777" t="s">
        <v>9</v>
      </c>
    </row>
    <row r="778" spans="10:10" x14ac:dyDescent="0.2">
      <c r="J778" t="s">
        <v>9</v>
      </c>
    </row>
    <row r="779" spans="10:10" x14ac:dyDescent="0.2">
      <c r="J779" t="s">
        <v>9</v>
      </c>
    </row>
    <row r="780" spans="10:10" x14ac:dyDescent="0.2">
      <c r="J780" t="s">
        <v>9</v>
      </c>
    </row>
    <row r="781" spans="10:10" x14ac:dyDescent="0.2">
      <c r="J781" t="s">
        <v>9</v>
      </c>
    </row>
    <row r="782" spans="10:10" x14ac:dyDescent="0.2">
      <c r="J782" t="s">
        <v>9</v>
      </c>
    </row>
    <row r="783" spans="10:10" x14ac:dyDescent="0.2">
      <c r="J783" t="s">
        <v>9</v>
      </c>
    </row>
    <row r="784" spans="10:10" x14ac:dyDescent="0.2">
      <c r="J784" t="s">
        <v>9</v>
      </c>
    </row>
    <row r="785" spans="10:10" x14ac:dyDescent="0.2">
      <c r="J785" t="s">
        <v>9</v>
      </c>
    </row>
    <row r="786" spans="10:10" x14ac:dyDescent="0.2">
      <c r="J786" t="s">
        <v>9</v>
      </c>
    </row>
    <row r="787" spans="10:10" x14ac:dyDescent="0.2">
      <c r="J787" t="s">
        <v>9</v>
      </c>
    </row>
    <row r="788" spans="10:10" x14ac:dyDescent="0.2">
      <c r="J788" t="s">
        <v>9</v>
      </c>
    </row>
    <row r="789" spans="10:10" x14ac:dyDescent="0.2">
      <c r="J789" t="s">
        <v>9</v>
      </c>
    </row>
    <row r="790" spans="10:10" x14ac:dyDescent="0.2">
      <c r="J790" t="s">
        <v>9</v>
      </c>
    </row>
    <row r="791" spans="10:10" x14ac:dyDescent="0.2">
      <c r="J791" t="s">
        <v>9</v>
      </c>
    </row>
    <row r="792" spans="10:10" x14ac:dyDescent="0.2">
      <c r="J792" t="s">
        <v>9</v>
      </c>
    </row>
    <row r="793" spans="10:10" x14ac:dyDescent="0.2">
      <c r="J793" t="s">
        <v>9</v>
      </c>
    </row>
    <row r="794" spans="10:10" x14ac:dyDescent="0.2">
      <c r="J794" t="s">
        <v>9</v>
      </c>
    </row>
    <row r="795" spans="10:10" x14ac:dyDescent="0.2">
      <c r="J795" t="s">
        <v>9</v>
      </c>
    </row>
    <row r="796" spans="10:10" x14ac:dyDescent="0.2">
      <c r="J796" t="s">
        <v>9</v>
      </c>
    </row>
    <row r="797" spans="10:10" x14ac:dyDescent="0.2">
      <c r="J797" t="s">
        <v>9</v>
      </c>
    </row>
    <row r="798" spans="10:10" x14ac:dyDescent="0.2">
      <c r="J798" t="s">
        <v>9</v>
      </c>
    </row>
    <row r="799" spans="10:10" x14ac:dyDescent="0.2">
      <c r="J799" t="s">
        <v>9</v>
      </c>
    </row>
    <row r="800" spans="10:10" x14ac:dyDescent="0.2">
      <c r="J800" t="s">
        <v>9</v>
      </c>
    </row>
    <row r="801" spans="10:10" x14ac:dyDescent="0.2">
      <c r="J801" t="s">
        <v>9</v>
      </c>
    </row>
    <row r="802" spans="10:10" x14ac:dyDescent="0.2">
      <c r="J802" t="s">
        <v>9</v>
      </c>
    </row>
    <row r="803" spans="10:10" x14ac:dyDescent="0.2">
      <c r="J803" t="s">
        <v>32</v>
      </c>
    </row>
    <row r="804" spans="10:10" x14ac:dyDescent="0.2">
      <c r="J804" t="s">
        <v>32</v>
      </c>
    </row>
    <row r="805" spans="10:10" x14ac:dyDescent="0.2">
      <c r="J805" t="s">
        <v>32</v>
      </c>
    </row>
    <row r="806" spans="10:10" x14ac:dyDescent="0.2">
      <c r="J806" t="s">
        <v>32</v>
      </c>
    </row>
    <row r="807" spans="10:10" x14ac:dyDescent="0.2">
      <c r="J807" t="s">
        <v>32</v>
      </c>
    </row>
    <row r="808" spans="10:10" x14ac:dyDescent="0.2">
      <c r="J808" t="s">
        <v>32</v>
      </c>
    </row>
    <row r="809" spans="10:10" x14ac:dyDescent="0.2">
      <c r="J809" t="s">
        <v>32</v>
      </c>
    </row>
    <row r="810" spans="10:10" x14ac:dyDescent="0.2">
      <c r="J810" t="s">
        <v>32</v>
      </c>
    </row>
    <row r="811" spans="10:10" x14ac:dyDescent="0.2">
      <c r="J811" t="s">
        <v>32</v>
      </c>
    </row>
    <row r="812" spans="10:10" x14ac:dyDescent="0.2">
      <c r="J812" t="s">
        <v>32</v>
      </c>
    </row>
    <row r="813" spans="10:10" x14ac:dyDescent="0.2">
      <c r="J813" t="s">
        <v>32</v>
      </c>
    </row>
    <row r="814" spans="10:10" x14ac:dyDescent="0.2">
      <c r="J814" t="s">
        <v>32</v>
      </c>
    </row>
    <row r="815" spans="10:10" x14ac:dyDescent="0.2">
      <c r="J815" t="s">
        <v>32</v>
      </c>
    </row>
    <row r="816" spans="10:10" x14ac:dyDescent="0.2">
      <c r="J816" t="s">
        <v>32</v>
      </c>
    </row>
    <row r="817" spans="10:10" x14ac:dyDescent="0.2">
      <c r="J817" t="s">
        <v>110</v>
      </c>
    </row>
    <row r="818" spans="10:10" x14ac:dyDescent="0.2">
      <c r="J818" t="s">
        <v>8</v>
      </c>
    </row>
    <row r="819" spans="10:10" x14ac:dyDescent="0.2">
      <c r="J819" t="s">
        <v>8</v>
      </c>
    </row>
    <row r="820" spans="10:10" x14ac:dyDescent="0.2">
      <c r="J820" t="s">
        <v>8</v>
      </c>
    </row>
    <row r="821" spans="10:10" x14ac:dyDescent="0.2">
      <c r="J821" t="s">
        <v>8</v>
      </c>
    </row>
    <row r="822" spans="10:10" x14ac:dyDescent="0.2">
      <c r="J822" t="s">
        <v>8</v>
      </c>
    </row>
    <row r="823" spans="10:10" x14ac:dyDescent="0.2">
      <c r="J823" t="s">
        <v>8</v>
      </c>
    </row>
    <row r="824" spans="10:10" x14ac:dyDescent="0.2">
      <c r="J824" t="s">
        <v>8</v>
      </c>
    </row>
    <row r="825" spans="10:10" x14ac:dyDescent="0.2">
      <c r="J825" t="s">
        <v>8</v>
      </c>
    </row>
    <row r="826" spans="10:10" x14ac:dyDescent="0.2">
      <c r="J826" t="s">
        <v>8</v>
      </c>
    </row>
    <row r="827" spans="10:10" x14ac:dyDescent="0.2">
      <c r="J827" t="s">
        <v>8</v>
      </c>
    </row>
    <row r="828" spans="10:10" x14ac:dyDescent="0.2">
      <c r="J828" t="s">
        <v>8</v>
      </c>
    </row>
    <row r="829" spans="10:10" x14ac:dyDescent="0.2">
      <c r="J829" t="s">
        <v>8</v>
      </c>
    </row>
    <row r="830" spans="10:10" x14ac:dyDescent="0.2">
      <c r="J830" t="s">
        <v>8</v>
      </c>
    </row>
    <row r="831" spans="10:10" x14ac:dyDescent="0.2">
      <c r="J831" t="s">
        <v>8</v>
      </c>
    </row>
    <row r="832" spans="10:10" x14ac:dyDescent="0.2">
      <c r="J832" t="s">
        <v>8</v>
      </c>
    </row>
    <row r="833" spans="10:10" x14ac:dyDescent="0.2">
      <c r="J833" t="s">
        <v>8</v>
      </c>
    </row>
    <row r="834" spans="10:10" x14ac:dyDescent="0.2">
      <c r="J834" t="s">
        <v>8</v>
      </c>
    </row>
    <row r="835" spans="10:10" x14ac:dyDescent="0.2">
      <c r="J835" t="s">
        <v>8</v>
      </c>
    </row>
    <row r="836" spans="10:10" x14ac:dyDescent="0.2">
      <c r="J836" t="s">
        <v>8</v>
      </c>
    </row>
    <row r="837" spans="10:10" x14ac:dyDescent="0.2">
      <c r="J837" t="s">
        <v>8</v>
      </c>
    </row>
    <row r="838" spans="10:10" x14ac:dyDescent="0.2">
      <c r="J838" t="s">
        <v>8</v>
      </c>
    </row>
    <row r="839" spans="10:10" x14ac:dyDescent="0.2">
      <c r="J839" t="s">
        <v>8</v>
      </c>
    </row>
    <row r="840" spans="10:10" x14ac:dyDescent="0.2">
      <c r="J840" t="s">
        <v>8</v>
      </c>
    </row>
    <row r="841" spans="10:10" x14ac:dyDescent="0.2">
      <c r="J841" t="s">
        <v>8</v>
      </c>
    </row>
    <row r="842" spans="10:10" x14ac:dyDescent="0.2">
      <c r="J842" t="s">
        <v>8</v>
      </c>
    </row>
    <row r="843" spans="10:10" x14ac:dyDescent="0.2">
      <c r="J843" t="s">
        <v>8</v>
      </c>
    </row>
    <row r="844" spans="10:10" x14ac:dyDescent="0.2">
      <c r="J844" t="s">
        <v>8</v>
      </c>
    </row>
    <row r="845" spans="10:10" x14ac:dyDescent="0.2">
      <c r="J845" t="s">
        <v>8</v>
      </c>
    </row>
    <row r="846" spans="10:10" x14ac:dyDescent="0.2">
      <c r="J846" t="s">
        <v>8</v>
      </c>
    </row>
    <row r="847" spans="10:10" x14ac:dyDescent="0.2">
      <c r="J847" t="s">
        <v>8</v>
      </c>
    </row>
    <row r="848" spans="10:10" x14ac:dyDescent="0.2">
      <c r="J848" t="s">
        <v>8</v>
      </c>
    </row>
    <row r="849" spans="10:10" x14ac:dyDescent="0.2">
      <c r="J849" t="s">
        <v>8</v>
      </c>
    </row>
    <row r="850" spans="10:10" x14ac:dyDescent="0.2">
      <c r="J850" t="s">
        <v>114</v>
      </c>
    </row>
    <row r="851" spans="10:10" x14ac:dyDescent="0.2">
      <c r="J851" t="s">
        <v>13</v>
      </c>
    </row>
    <row r="852" spans="10:10" x14ac:dyDescent="0.2">
      <c r="J852" t="s">
        <v>13</v>
      </c>
    </row>
    <row r="853" spans="10:10" x14ac:dyDescent="0.2">
      <c r="J853" t="s">
        <v>13</v>
      </c>
    </row>
    <row r="854" spans="10:10" x14ac:dyDescent="0.2">
      <c r="J854" t="s">
        <v>13</v>
      </c>
    </row>
    <row r="855" spans="10:10" x14ac:dyDescent="0.2">
      <c r="J855" t="s">
        <v>13</v>
      </c>
    </row>
    <row r="856" spans="10:10" x14ac:dyDescent="0.2">
      <c r="J856" t="s">
        <v>13</v>
      </c>
    </row>
    <row r="857" spans="10:10" x14ac:dyDescent="0.2">
      <c r="J857" t="s">
        <v>13</v>
      </c>
    </row>
    <row r="858" spans="10:10" x14ac:dyDescent="0.2">
      <c r="J858" t="s">
        <v>13</v>
      </c>
    </row>
    <row r="859" spans="10:10" x14ac:dyDescent="0.2">
      <c r="J859" t="s">
        <v>13</v>
      </c>
    </row>
    <row r="860" spans="10:10" x14ac:dyDescent="0.2">
      <c r="J860" t="s">
        <v>13</v>
      </c>
    </row>
    <row r="861" spans="10:10" x14ac:dyDescent="0.2">
      <c r="J861" t="s">
        <v>13</v>
      </c>
    </row>
    <row r="862" spans="10:10" x14ac:dyDescent="0.2">
      <c r="J862" t="s">
        <v>13</v>
      </c>
    </row>
    <row r="863" spans="10:10" x14ac:dyDescent="0.2">
      <c r="J863" t="s">
        <v>13</v>
      </c>
    </row>
    <row r="864" spans="10:10" x14ac:dyDescent="0.2">
      <c r="J864" t="s">
        <v>13</v>
      </c>
    </row>
    <row r="865" spans="10:10" x14ac:dyDescent="0.2">
      <c r="J865" t="s">
        <v>13</v>
      </c>
    </row>
    <row r="866" spans="10:10" x14ac:dyDescent="0.2">
      <c r="J866" t="s">
        <v>13</v>
      </c>
    </row>
    <row r="867" spans="10:10" x14ac:dyDescent="0.2">
      <c r="J867" t="s">
        <v>13</v>
      </c>
    </row>
    <row r="868" spans="10:10" x14ac:dyDescent="0.2">
      <c r="J868" t="s">
        <v>13</v>
      </c>
    </row>
    <row r="869" spans="10:10" x14ac:dyDescent="0.2">
      <c r="J869" t="s">
        <v>13</v>
      </c>
    </row>
    <row r="870" spans="10:10" x14ac:dyDescent="0.2">
      <c r="J870" t="s">
        <v>13</v>
      </c>
    </row>
    <row r="871" spans="10:10" x14ac:dyDescent="0.2">
      <c r="J871" t="s">
        <v>13</v>
      </c>
    </row>
    <row r="872" spans="10:10" x14ac:dyDescent="0.2">
      <c r="J872" t="s">
        <v>13</v>
      </c>
    </row>
    <row r="873" spans="10:10" x14ac:dyDescent="0.2">
      <c r="J873" t="s">
        <v>13</v>
      </c>
    </row>
    <row r="874" spans="10:10" x14ac:dyDescent="0.2">
      <c r="J874" t="s">
        <v>13</v>
      </c>
    </row>
    <row r="875" spans="10:10" x14ac:dyDescent="0.2">
      <c r="J875" t="s">
        <v>13</v>
      </c>
    </row>
    <row r="876" spans="10:10" x14ac:dyDescent="0.2">
      <c r="J876" t="s">
        <v>13</v>
      </c>
    </row>
    <row r="877" spans="10:10" x14ac:dyDescent="0.2">
      <c r="J877" t="s">
        <v>13</v>
      </c>
    </row>
    <row r="878" spans="10:10" x14ac:dyDescent="0.2">
      <c r="J878" t="s">
        <v>13</v>
      </c>
    </row>
    <row r="879" spans="10:10" x14ac:dyDescent="0.2">
      <c r="J879" t="s">
        <v>13</v>
      </c>
    </row>
    <row r="880" spans="10:10" x14ac:dyDescent="0.2">
      <c r="J880" t="s">
        <v>13</v>
      </c>
    </row>
    <row r="881" spans="10:10" x14ac:dyDescent="0.2">
      <c r="J881" t="s">
        <v>13</v>
      </c>
    </row>
    <row r="882" spans="10:10" x14ac:dyDescent="0.2">
      <c r="J882" t="s">
        <v>13</v>
      </c>
    </row>
    <row r="883" spans="10:10" x14ac:dyDescent="0.2">
      <c r="J883" t="s">
        <v>13</v>
      </c>
    </row>
    <row r="884" spans="10:10" x14ac:dyDescent="0.2">
      <c r="J884" t="s">
        <v>13</v>
      </c>
    </row>
    <row r="885" spans="10:10" x14ac:dyDescent="0.2">
      <c r="J885" t="s">
        <v>13</v>
      </c>
    </row>
    <row r="886" spans="10:10" x14ac:dyDescent="0.2">
      <c r="J886" t="s">
        <v>13</v>
      </c>
    </row>
    <row r="887" spans="10:10" x14ac:dyDescent="0.2">
      <c r="J887" t="s">
        <v>13</v>
      </c>
    </row>
    <row r="888" spans="10:10" x14ac:dyDescent="0.2">
      <c r="J888" t="s">
        <v>13</v>
      </c>
    </row>
    <row r="889" spans="10:10" x14ac:dyDescent="0.2">
      <c r="J889" t="s">
        <v>13</v>
      </c>
    </row>
    <row r="890" spans="10:10" x14ac:dyDescent="0.2">
      <c r="J890" t="s">
        <v>13</v>
      </c>
    </row>
    <row r="891" spans="10:10" x14ac:dyDescent="0.2">
      <c r="J891" t="s">
        <v>13</v>
      </c>
    </row>
    <row r="892" spans="10:10" x14ac:dyDescent="0.2">
      <c r="J892" t="s">
        <v>13</v>
      </c>
    </row>
    <row r="893" spans="10:10" x14ac:dyDescent="0.2">
      <c r="J893" t="s">
        <v>13</v>
      </c>
    </row>
    <row r="894" spans="10:10" x14ac:dyDescent="0.2">
      <c r="J894" t="s">
        <v>13</v>
      </c>
    </row>
    <row r="895" spans="10:10" x14ac:dyDescent="0.2">
      <c r="J895" t="s">
        <v>13</v>
      </c>
    </row>
    <row r="896" spans="10:10" x14ac:dyDescent="0.2">
      <c r="J896" t="s">
        <v>13</v>
      </c>
    </row>
    <row r="897" spans="10:10" x14ac:dyDescent="0.2">
      <c r="J897" t="s">
        <v>13</v>
      </c>
    </row>
    <row r="898" spans="10:10" x14ac:dyDescent="0.2">
      <c r="J898" t="s">
        <v>13</v>
      </c>
    </row>
    <row r="899" spans="10:10" x14ac:dyDescent="0.2">
      <c r="J899" t="s">
        <v>13</v>
      </c>
    </row>
    <row r="900" spans="10:10" x14ac:dyDescent="0.2">
      <c r="J900" t="s">
        <v>13</v>
      </c>
    </row>
    <row r="901" spans="10:10" x14ac:dyDescent="0.2">
      <c r="J901" t="s">
        <v>13</v>
      </c>
    </row>
    <row r="902" spans="10:10" x14ac:dyDescent="0.2">
      <c r="J902" t="s">
        <v>13</v>
      </c>
    </row>
    <row r="903" spans="10:10" x14ac:dyDescent="0.2">
      <c r="J903" t="s">
        <v>13</v>
      </c>
    </row>
    <row r="904" spans="10:10" x14ac:dyDescent="0.2">
      <c r="J904" t="s">
        <v>13</v>
      </c>
    </row>
    <row r="905" spans="10:10" x14ac:dyDescent="0.2">
      <c r="J905" t="s">
        <v>13</v>
      </c>
    </row>
    <row r="906" spans="10:10" x14ac:dyDescent="0.2">
      <c r="J906" t="s">
        <v>13</v>
      </c>
    </row>
    <row r="907" spans="10:10" x14ac:dyDescent="0.2">
      <c r="J907" t="s">
        <v>13</v>
      </c>
    </row>
    <row r="908" spans="10:10" x14ac:dyDescent="0.2">
      <c r="J908" t="s">
        <v>13</v>
      </c>
    </row>
    <row r="909" spans="10:10" x14ac:dyDescent="0.2">
      <c r="J909" t="s">
        <v>13</v>
      </c>
    </row>
    <row r="910" spans="10:10" x14ac:dyDescent="0.2">
      <c r="J910" t="s">
        <v>13</v>
      </c>
    </row>
    <row r="911" spans="10:10" x14ac:dyDescent="0.2">
      <c r="J911" t="s">
        <v>13</v>
      </c>
    </row>
    <row r="912" spans="10:10" x14ac:dyDescent="0.2">
      <c r="J912" t="s">
        <v>13</v>
      </c>
    </row>
    <row r="913" spans="10:10" x14ac:dyDescent="0.2">
      <c r="J913" t="s">
        <v>13</v>
      </c>
    </row>
    <row r="914" spans="10:10" x14ac:dyDescent="0.2">
      <c r="J914" t="s">
        <v>13</v>
      </c>
    </row>
    <row r="915" spans="10:10" x14ac:dyDescent="0.2">
      <c r="J915" t="s">
        <v>13</v>
      </c>
    </row>
    <row r="916" spans="10:10" x14ac:dyDescent="0.2">
      <c r="J916" t="s">
        <v>13</v>
      </c>
    </row>
    <row r="917" spans="10:10" x14ac:dyDescent="0.2">
      <c r="J917" t="s">
        <v>13</v>
      </c>
    </row>
    <row r="918" spans="10:10" x14ac:dyDescent="0.2">
      <c r="J918" t="s">
        <v>13</v>
      </c>
    </row>
    <row r="919" spans="10:10" x14ac:dyDescent="0.2">
      <c r="J919" t="s">
        <v>13</v>
      </c>
    </row>
    <row r="920" spans="10:10" x14ac:dyDescent="0.2">
      <c r="J920" t="s">
        <v>13</v>
      </c>
    </row>
    <row r="921" spans="10:10" x14ac:dyDescent="0.2">
      <c r="J921" t="s">
        <v>13</v>
      </c>
    </row>
    <row r="922" spans="10:10" x14ac:dyDescent="0.2">
      <c r="J922" t="s">
        <v>13</v>
      </c>
    </row>
    <row r="923" spans="10:10" x14ac:dyDescent="0.2">
      <c r="J923" t="s">
        <v>13</v>
      </c>
    </row>
    <row r="924" spans="10:10" x14ac:dyDescent="0.2">
      <c r="J924" t="s">
        <v>13</v>
      </c>
    </row>
    <row r="925" spans="10:10" x14ac:dyDescent="0.2">
      <c r="J925" t="s">
        <v>13</v>
      </c>
    </row>
    <row r="926" spans="10:10" x14ac:dyDescent="0.2">
      <c r="J926" t="s">
        <v>13</v>
      </c>
    </row>
    <row r="927" spans="10:10" x14ac:dyDescent="0.2">
      <c r="J927" t="s">
        <v>13</v>
      </c>
    </row>
    <row r="928" spans="10:10" x14ac:dyDescent="0.2">
      <c r="J928" t="s">
        <v>13</v>
      </c>
    </row>
    <row r="929" spans="10:10" x14ac:dyDescent="0.2">
      <c r="J929" t="s">
        <v>13</v>
      </c>
    </row>
    <row r="930" spans="10:10" x14ac:dyDescent="0.2">
      <c r="J930" t="s">
        <v>13</v>
      </c>
    </row>
    <row r="931" spans="10:10" x14ac:dyDescent="0.2">
      <c r="J931" t="s">
        <v>13</v>
      </c>
    </row>
    <row r="932" spans="10:10" x14ac:dyDescent="0.2">
      <c r="J932" t="s">
        <v>22</v>
      </c>
    </row>
    <row r="933" spans="10:10" x14ac:dyDescent="0.2">
      <c r="J933" t="s">
        <v>22</v>
      </c>
    </row>
    <row r="934" spans="10:10" x14ac:dyDescent="0.2">
      <c r="J934" t="s">
        <v>22</v>
      </c>
    </row>
    <row r="935" spans="10:10" x14ac:dyDescent="0.2">
      <c r="J935" t="s">
        <v>22</v>
      </c>
    </row>
    <row r="936" spans="10:10" x14ac:dyDescent="0.2">
      <c r="J936" t="s">
        <v>22</v>
      </c>
    </row>
    <row r="937" spans="10:10" x14ac:dyDescent="0.2">
      <c r="J937" t="s">
        <v>22</v>
      </c>
    </row>
    <row r="938" spans="10:10" x14ac:dyDescent="0.2">
      <c r="J938" t="s">
        <v>22</v>
      </c>
    </row>
    <row r="939" spans="10:10" x14ac:dyDescent="0.2">
      <c r="J939" t="s">
        <v>22</v>
      </c>
    </row>
    <row r="940" spans="10:10" x14ac:dyDescent="0.2">
      <c r="J940" t="s">
        <v>22</v>
      </c>
    </row>
    <row r="941" spans="10:10" x14ac:dyDescent="0.2">
      <c r="J941" t="s">
        <v>22</v>
      </c>
    </row>
    <row r="942" spans="10:10" x14ac:dyDescent="0.2">
      <c r="J942" t="s">
        <v>22</v>
      </c>
    </row>
    <row r="943" spans="10:10" x14ac:dyDescent="0.2">
      <c r="J943" t="s">
        <v>22</v>
      </c>
    </row>
    <row r="944" spans="10:10" x14ac:dyDescent="0.2">
      <c r="J944" t="s">
        <v>22</v>
      </c>
    </row>
    <row r="945" spans="10:10" x14ac:dyDescent="0.2">
      <c r="J945" t="s">
        <v>22</v>
      </c>
    </row>
    <row r="946" spans="10:10" x14ac:dyDescent="0.2">
      <c r="J946" t="s">
        <v>22</v>
      </c>
    </row>
    <row r="947" spans="10:10" x14ac:dyDescent="0.2">
      <c r="J947" t="s">
        <v>22</v>
      </c>
    </row>
    <row r="948" spans="10:10" x14ac:dyDescent="0.2">
      <c r="J948" t="s">
        <v>22</v>
      </c>
    </row>
    <row r="949" spans="10:10" x14ac:dyDescent="0.2">
      <c r="J949" t="s">
        <v>22</v>
      </c>
    </row>
    <row r="950" spans="10:10" x14ac:dyDescent="0.2">
      <c r="J950" t="s">
        <v>22</v>
      </c>
    </row>
    <row r="951" spans="10:10" x14ac:dyDescent="0.2">
      <c r="J951" t="s">
        <v>22</v>
      </c>
    </row>
    <row r="952" spans="10:10" x14ac:dyDescent="0.2">
      <c r="J952" t="s">
        <v>22</v>
      </c>
    </row>
    <row r="953" spans="10:10" x14ac:dyDescent="0.2">
      <c r="J953" t="s">
        <v>22</v>
      </c>
    </row>
    <row r="954" spans="10:10" x14ac:dyDescent="0.2">
      <c r="J954" t="s">
        <v>22</v>
      </c>
    </row>
    <row r="955" spans="10:10" x14ac:dyDescent="0.2">
      <c r="J955" t="s">
        <v>22</v>
      </c>
    </row>
    <row r="956" spans="10:10" x14ac:dyDescent="0.2">
      <c r="J956" t="s">
        <v>22</v>
      </c>
    </row>
    <row r="957" spans="10:10" x14ac:dyDescent="0.2">
      <c r="J957" t="s">
        <v>22</v>
      </c>
    </row>
    <row r="958" spans="10:10" x14ac:dyDescent="0.2">
      <c r="J958" t="s">
        <v>22</v>
      </c>
    </row>
    <row r="959" spans="10:10" x14ac:dyDescent="0.2">
      <c r="J959" t="s">
        <v>29</v>
      </c>
    </row>
    <row r="960" spans="10:10" x14ac:dyDescent="0.2">
      <c r="J960" t="s">
        <v>29</v>
      </c>
    </row>
    <row r="961" spans="10:10" x14ac:dyDescent="0.2">
      <c r="J961" t="s">
        <v>29</v>
      </c>
    </row>
    <row r="962" spans="10:10" x14ac:dyDescent="0.2">
      <c r="J962" t="s">
        <v>29</v>
      </c>
    </row>
    <row r="963" spans="10:10" x14ac:dyDescent="0.2">
      <c r="J963" t="s">
        <v>29</v>
      </c>
    </row>
    <row r="964" spans="10:10" x14ac:dyDescent="0.2">
      <c r="J964" t="s">
        <v>29</v>
      </c>
    </row>
    <row r="965" spans="10:10" x14ac:dyDescent="0.2">
      <c r="J965" t="s">
        <v>29</v>
      </c>
    </row>
    <row r="966" spans="10:10" x14ac:dyDescent="0.2">
      <c r="J966" t="s">
        <v>29</v>
      </c>
    </row>
    <row r="967" spans="10:10" x14ac:dyDescent="0.2">
      <c r="J967" t="s">
        <v>29</v>
      </c>
    </row>
    <row r="968" spans="10:10" x14ac:dyDescent="0.2">
      <c r="J968" t="s">
        <v>29</v>
      </c>
    </row>
    <row r="969" spans="10:10" x14ac:dyDescent="0.2">
      <c r="J969" t="s">
        <v>29</v>
      </c>
    </row>
    <row r="970" spans="10:10" x14ac:dyDescent="0.2">
      <c r="J970" t="s">
        <v>29</v>
      </c>
    </row>
    <row r="971" spans="10:10" x14ac:dyDescent="0.2">
      <c r="J971" t="s">
        <v>29</v>
      </c>
    </row>
    <row r="972" spans="10:10" x14ac:dyDescent="0.2">
      <c r="J972" t="s">
        <v>29</v>
      </c>
    </row>
    <row r="973" spans="10:10" x14ac:dyDescent="0.2">
      <c r="J973" t="s">
        <v>29</v>
      </c>
    </row>
    <row r="974" spans="10:10" x14ac:dyDescent="0.2">
      <c r="J974" t="s">
        <v>29</v>
      </c>
    </row>
    <row r="975" spans="10:10" x14ac:dyDescent="0.2">
      <c r="J975" t="s">
        <v>29</v>
      </c>
    </row>
    <row r="976" spans="10:10" x14ac:dyDescent="0.2">
      <c r="J976" t="s">
        <v>29</v>
      </c>
    </row>
    <row r="977" spans="10:10" x14ac:dyDescent="0.2">
      <c r="J977" t="s">
        <v>29</v>
      </c>
    </row>
    <row r="978" spans="10:10" x14ac:dyDescent="0.2">
      <c r="J978" t="s">
        <v>29</v>
      </c>
    </row>
    <row r="979" spans="10:10" x14ac:dyDescent="0.2">
      <c r="J979" t="s">
        <v>29</v>
      </c>
    </row>
    <row r="980" spans="10:10" x14ac:dyDescent="0.2">
      <c r="J980" t="s">
        <v>29</v>
      </c>
    </row>
    <row r="981" spans="10:10" x14ac:dyDescent="0.2">
      <c r="J981" t="s">
        <v>29</v>
      </c>
    </row>
    <row r="982" spans="10:10" x14ac:dyDescent="0.2">
      <c r="J982" t="s">
        <v>111</v>
      </c>
    </row>
    <row r="983" spans="10:10" x14ac:dyDescent="0.2">
      <c r="J983" t="s">
        <v>60</v>
      </c>
    </row>
    <row r="984" spans="10:10" x14ac:dyDescent="0.2">
      <c r="J984" t="s">
        <v>60</v>
      </c>
    </row>
    <row r="985" spans="10:10" x14ac:dyDescent="0.2">
      <c r="J985" t="s">
        <v>60</v>
      </c>
    </row>
    <row r="986" spans="10:10" x14ac:dyDescent="0.2">
      <c r="J986" t="s">
        <v>60</v>
      </c>
    </row>
    <row r="987" spans="10:10" x14ac:dyDescent="0.2">
      <c r="J987" t="s">
        <v>60</v>
      </c>
    </row>
    <row r="988" spans="10:10" x14ac:dyDescent="0.2">
      <c r="J988" t="s">
        <v>60</v>
      </c>
    </row>
    <row r="989" spans="10:10" x14ac:dyDescent="0.2">
      <c r="J989" t="s">
        <v>60</v>
      </c>
    </row>
    <row r="990" spans="10:10" x14ac:dyDescent="0.2">
      <c r="J990" t="s">
        <v>60</v>
      </c>
    </row>
    <row r="991" spans="10:10" x14ac:dyDescent="0.2">
      <c r="J991" t="s">
        <v>60</v>
      </c>
    </row>
    <row r="992" spans="10:10" x14ac:dyDescent="0.2">
      <c r="J992" t="s">
        <v>60</v>
      </c>
    </row>
    <row r="993" spans="10:10" x14ac:dyDescent="0.2">
      <c r="J993" t="s">
        <v>60</v>
      </c>
    </row>
    <row r="994" spans="10:10" x14ac:dyDescent="0.2">
      <c r="J994" t="s">
        <v>60</v>
      </c>
    </row>
    <row r="995" spans="10:10" x14ac:dyDescent="0.2">
      <c r="J995" t="s">
        <v>60</v>
      </c>
    </row>
    <row r="996" spans="10:10" x14ac:dyDescent="0.2">
      <c r="J996" t="s">
        <v>60</v>
      </c>
    </row>
    <row r="997" spans="10:10" x14ac:dyDescent="0.2">
      <c r="J997" t="s">
        <v>60</v>
      </c>
    </row>
    <row r="998" spans="10:10" x14ac:dyDescent="0.2">
      <c r="J998" t="s">
        <v>82</v>
      </c>
    </row>
    <row r="999" spans="10:10" x14ac:dyDescent="0.2">
      <c r="J999" t="s">
        <v>109</v>
      </c>
    </row>
    <row r="1000" spans="10:10" x14ac:dyDescent="0.2">
      <c r="J1000" t="s">
        <v>119</v>
      </c>
    </row>
    <row r="1001" spans="10:10" x14ac:dyDescent="0.2">
      <c r="J1001" t="s">
        <v>118</v>
      </c>
    </row>
  </sheetData>
  <sortState xmlns:xlrd2="http://schemas.microsoft.com/office/spreadsheetml/2017/richdata2" ref="J2:J1001">
    <sortCondition ref="J10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220"/>
  <sheetViews>
    <sheetView workbookViewId="0">
      <selection activeCell="F145" sqref="F145"/>
    </sheetView>
  </sheetViews>
  <sheetFormatPr baseColWidth="10" defaultRowHeight="16" x14ac:dyDescent="0.2"/>
  <cols>
    <col min="1" max="1" width="17.1640625" style="9" bestFit="1" customWidth="1"/>
    <col min="2" max="2" width="21.83203125" bestFit="1" customWidth="1"/>
    <col min="3" max="3" width="23" bestFit="1" customWidth="1"/>
    <col min="4" max="4" width="15.5" style="22" customWidth="1"/>
    <col min="5" max="5" width="11.83203125" bestFit="1" customWidth="1"/>
    <col min="6" max="6" width="11.1640625" bestFit="1" customWidth="1"/>
    <col min="7" max="7" width="12" bestFit="1" customWidth="1"/>
    <col min="8" max="8" width="11.6640625" bestFit="1" customWidth="1"/>
    <col min="9" max="9" width="11" bestFit="1" customWidth="1"/>
    <col min="10" max="10" width="12.1640625" bestFit="1" customWidth="1"/>
    <col min="11" max="11" width="12.5" bestFit="1" customWidth="1"/>
    <col min="12" max="12" width="11.1640625" bestFit="1" customWidth="1"/>
    <col min="13" max="13" width="11.5" bestFit="1" customWidth="1"/>
    <col min="14" max="14" width="11.33203125" bestFit="1" customWidth="1"/>
    <col min="15" max="15" width="11.83203125" bestFit="1" customWidth="1"/>
    <col min="17" max="18" width="12.33203125" bestFit="1" customWidth="1"/>
    <col min="19" max="19" width="11.33203125" bestFit="1" customWidth="1"/>
    <col min="21" max="21" width="11.6640625" bestFit="1" customWidth="1"/>
    <col min="22" max="22" width="12.5" bestFit="1" customWidth="1"/>
    <col min="23" max="24" width="11.33203125" bestFit="1" customWidth="1"/>
    <col min="25" max="28" width="11.83203125" bestFit="1" customWidth="1"/>
    <col min="29" max="29" width="12.5" bestFit="1" customWidth="1"/>
    <col min="30" max="31" width="12" bestFit="1" customWidth="1"/>
    <col min="32" max="33" width="12.83203125" bestFit="1" customWidth="1"/>
    <col min="34" max="34" width="11.5" bestFit="1" customWidth="1"/>
    <col min="35" max="35" width="12.6640625" bestFit="1" customWidth="1"/>
    <col min="36" max="36" width="11.6640625" bestFit="1" customWidth="1"/>
    <col min="37" max="37" width="12.1640625" bestFit="1" customWidth="1"/>
    <col min="38" max="38" width="7" bestFit="1" customWidth="1"/>
  </cols>
  <sheetData>
    <row r="1" spans="1:4" x14ac:dyDescent="0.2">
      <c r="A1" s="9" t="s">
        <v>126</v>
      </c>
      <c r="B1" s="9" t="s">
        <v>168</v>
      </c>
      <c r="C1" t="s">
        <v>174</v>
      </c>
      <c r="D1" s="2" t="s">
        <v>167</v>
      </c>
    </row>
    <row r="2" spans="1:4" hidden="1" x14ac:dyDescent="0.2">
      <c r="A2" s="13" t="s">
        <v>76</v>
      </c>
      <c r="B2" s="12">
        <v>1</v>
      </c>
      <c r="C2" t="s">
        <v>128</v>
      </c>
      <c r="D2" s="7">
        <v>0</v>
      </c>
    </row>
    <row r="3" spans="1:4" hidden="1" x14ac:dyDescent="0.2">
      <c r="A3" s="11" t="s">
        <v>75</v>
      </c>
      <c r="B3" s="12">
        <v>1</v>
      </c>
      <c r="D3"/>
    </row>
    <row r="4" spans="1:4" hidden="1" x14ac:dyDescent="0.2">
      <c r="A4" s="14" t="s">
        <v>2</v>
      </c>
      <c r="B4" s="12">
        <v>1</v>
      </c>
      <c r="D4"/>
    </row>
    <row r="5" spans="1:4" hidden="1" x14ac:dyDescent="0.2">
      <c r="A5" s="17" t="s">
        <v>3</v>
      </c>
      <c r="B5" s="12">
        <v>1</v>
      </c>
      <c r="D5"/>
    </row>
    <row r="6" spans="1:4" s="21" customFormat="1" x14ac:dyDescent="0.2">
      <c r="A6" s="19" t="s">
        <v>34</v>
      </c>
      <c r="B6" s="20">
        <v>13</v>
      </c>
      <c r="D6" s="23">
        <f>GETPIVOTDATA("Departure Time",$A$1,"Flight ID","ATT7791R")+SUM(D7:D39)</f>
        <v>11</v>
      </c>
    </row>
    <row r="7" spans="1:4" hidden="1" x14ac:dyDescent="0.2">
      <c r="A7" s="11" t="s">
        <v>44</v>
      </c>
      <c r="B7" s="12">
        <v>1</v>
      </c>
      <c r="D7"/>
    </row>
    <row r="8" spans="1:4" hidden="1" x14ac:dyDescent="0.2">
      <c r="A8" s="14" t="s">
        <v>35</v>
      </c>
      <c r="B8" s="12">
        <v>1</v>
      </c>
      <c r="D8"/>
    </row>
    <row r="9" spans="1:4" hidden="1" x14ac:dyDescent="0.2">
      <c r="A9" s="17" t="s">
        <v>2</v>
      </c>
      <c r="B9" s="12">
        <v>1</v>
      </c>
      <c r="D9"/>
    </row>
    <row r="10" spans="1:4" hidden="1" x14ac:dyDescent="0.2">
      <c r="A10" s="11" t="s">
        <v>56</v>
      </c>
      <c r="B10" s="12">
        <v>1</v>
      </c>
      <c r="D10"/>
    </row>
    <row r="11" spans="1:4" hidden="1" x14ac:dyDescent="0.2">
      <c r="A11" s="14" t="s">
        <v>35</v>
      </c>
      <c r="B11" s="12">
        <v>1</v>
      </c>
      <c r="D11"/>
    </row>
    <row r="12" spans="1:4" hidden="1" x14ac:dyDescent="0.2">
      <c r="A12" s="17" t="s">
        <v>2</v>
      </c>
      <c r="B12" s="12">
        <v>1</v>
      </c>
      <c r="D12"/>
    </row>
    <row r="13" spans="1:4" hidden="1" x14ac:dyDescent="0.2">
      <c r="A13" s="11" t="s">
        <v>20</v>
      </c>
      <c r="B13" s="12">
        <v>1</v>
      </c>
      <c r="D13"/>
    </row>
    <row r="14" spans="1:4" hidden="1" x14ac:dyDescent="0.2">
      <c r="A14" s="14" t="s">
        <v>35</v>
      </c>
      <c r="B14" s="12">
        <v>1</v>
      </c>
      <c r="D14"/>
    </row>
    <row r="15" spans="1:4" hidden="1" x14ac:dyDescent="0.2">
      <c r="A15" s="17" t="s">
        <v>2</v>
      </c>
      <c r="B15" s="12">
        <v>1</v>
      </c>
      <c r="D15"/>
    </row>
    <row r="16" spans="1:4" hidden="1" x14ac:dyDescent="0.2">
      <c r="A16" s="11" t="s">
        <v>6</v>
      </c>
      <c r="B16" s="12">
        <v>1</v>
      </c>
      <c r="D16"/>
    </row>
    <row r="17" spans="1:4" hidden="1" x14ac:dyDescent="0.2">
      <c r="A17" s="14" t="s">
        <v>35</v>
      </c>
      <c r="B17" s="12">
        <v>1</v>
      </c>
      <c r="D17"/>
    </row>
    <row r="18" spans="1:4" hidden="1" x14ac:dyDescent="0.2">
      <c r="A18" s="17" t="s">
        <v>2</v>
      </c>
      <c r="B18" s="12">
        <v>1</v>
      </c>
      <c r="D18"/>
    </row>
    <row r="19" spans="1:4" hidden="1" x14ac:dyDescent="0.2">
      <c r="A19" s="4" t="s">
        <v>40</v>
      </c>
      <c r="B19" s="15">
        <v>2</v>
      </c>
      <c r="C19" t="s">
        <v>173</v>
      </c>
      <c r="D19">
        <v>-1</v>
      </c>
    </row>
    <row r="20" spans="1:4" hidden="1" x14ac:dyDescent="0.2">
      <c r="A20" s="16" t="s">
        <v>35</v>
      </c>
      <c r="B20" s="15">
        <v>2</v>
      </c>
      <c r="D20"/>
    </row>
    <row r="21" spans="1:4" hidden="1" x14ac:dyDescent="0.2">
      <c r="A21" s="17" t="s">
        <v>2</v>
      </c>
      <c r="B21" s="12">
        <v>2</v>
      </c>
      <c r="D21"/>
    </row>
    <row r="22" spans="1:4" hidden="1" x14ac:dyDescent="0.2">
      <c r="A22" s="11" t="s">
        <v>10</v>
      </c>
      <c r="B22" s="12">
        <v>1</v>
      </c>
      <c r="D22"/>
    </row>
    <row r="23" spans="1:4" hidden="1" x14ac:dyDescent="0.2">
      <c r="A23" s="14" t="s">
        <v>35</v>
      </c>
      <c r="B23" s="12">
        <v>1</v>
      </c>
      <c r="D23"/>
    </row>
    <row r="24" spans="1:4" hidden="1" x14ac:dyDescent="0.2">
      <c r="A24" s="17" t="s">
        <v>2</v>
      </c>
      <c r="B24" s="12">
        <v>1</v>
      </c>
      <c r="D24"/>
    </row>
    <row r="25" spans="1:4" hidden="1" x14ac:dyDescent="0.2">
      <c r="A25" s="11" t="s">
        <v>33</v>
      </c>
      <c r="B25" s="12">
        <v>1</v>
      </c>
      <c r="D25"/>
    </row>
    <row r="26" spans="1:4" hidden="1" x14ac:dyDescent="0.2">
      <c r="A26" s="14" t="s">
        <v>35</v>
      </c>
      <c r="B26" s="12">
        <v>1</v>
      </c>
      <c r="D26"/>
    </row>
    <row r="27" spans="1:4" hidden="1" x14ac:dyDescent="0.2">
      <c r="A27" s="17" t="s">
        <v>2</v>
      </c>
      <c r="B27" s="12">
        <v>1</v>
      </c>
      <c r="D27"/>
    </row>
    <row r="28" spans="1:4" hidden="1" x14ac:dyDescent="0.2">
      <c r="A28" s="11" t="s">
        <v>58</v>
      </c>
      <c r="B28" s="12">
        <v>1</v>
      </c>
      <c r="D28" s="7"/>
    </row>
    <row r="29" spans="1:4" hidden="1" x14ac:dyDescent="0.2">
      <c r="A29" s="14" t="s">
        <v>35</v>
      </c>
      <c r="B29" s="12">
        <v>1</v>
      </c>
      <c r="D29"/>
    </row>
    <row r="30" spans="1:4" hidden="1" x14ac:dyDescent="0.2">
      <c r="A30" s="17" t="s">
        <v>2</v>
      </c>
      <c r="B30" s="12">
        <v>1</v>
      </c>
      <c r="D30"/>
    </row>
    <row r="31" spans="1:4" hidden="1" x14ac:dyDescent="0.2">
      <c r="A31" s="4" t="s">
        <v>0</v>
      </c>
      <c r="B31" s="15">
        <v>2</v>
      </c>
      <c r="C31" t="s">
        <v>173</v>
      </c>
      <c r="D31">
        <v>-1</v>
      </c>
    </row>
    <row r="32" spans="1:4" hidden="1" x14ac:dyDescent="0.2">
      <c r="A32" s="16" t="s">
        <v>35</v>
      </c>
      <c r="B32" s="15">
        <v>2</v>
      </c>
      <c r="D32"/>
    </row>
    <row r="33" spans="1:4" hidden="1" x14ac:dyDescent="0.2">
      <c r="A33" s="17" t="s">
        <v>2</v>
      </c>
      <c r="B33" s="12">
        <v>2</v>
      </c>
      <c r="D33"/>
    </row>
    <row r="34" spans="1:4" hidden="1" x14ac:dyDescent="0.2">
      <c r="A34" s="11" t="s">
        <v>70</v>
      </c>
      <c r="B34" s="12">
        <v>1</v>
      </c>
      <c r="D34"/>
    </row>
    <row r="35" spans="1:4" hidden="1" x14ac:dyDescent="0.2">
      <c r="A35" s="14" t="s">
        <v>35</v>
      </c>
      <c r="B35" s="12">
        <v>1</v>
      </c>
      <c r="D35"/>
    </row>
    <row r="36" spans="1:4" hidden="1" x14ac:dyDescent="0.2">
      <c r="A36" s="17" t="s">
        <v>2</v>
      </c>
      <c r="B36" s="12">
        <v>1</v>
      </c>
      <c r="D36"/>
    </row>
    <row r="37" spans="1:4" hidden="1" x14ac:dyDescent="0.2">
      <c r="A37" s="11" t="s">
        <v>26</v>
      </c>
      <c r="B37" s="12">
        <v>1</v>
      </c>
      <c r="D37"/>
    </row>
    <row r="38" spans="1:4" hidden="1" x14ac:dyDescent="0.2">
      <c r="A38" s="14" t="s">
        <v>35</v>
      </c>
      <c r="B38" s="12">
        <v>1</v>
      </c>
      <c r="D38"/>
    </row>
    <row r="39" spans="1:4" hidden="1" x14ac:dyDescent="0.2">
      <c r="A39" s="17" t="s">
        <v>2</v>
      </c>
      <c r="B39" s="12">
        <v>1</v>
      </c>
      <c r="D39"/>
    </row>
    <row r="40" spans="1:4" s="21" customFormat="1" x14ac:dyDescent="0.2">
      <c r="A40" s="19" t="s">
        <v>71</v>
      </c>
      <c r="B40" s="20">
        <v>17</v>
      </c>
      <c r="D40" s="24">
        <f>GETPIVOTDATA("Departure Time",$A$1,"Flight ID","BER7172M")+SUM(D41:D76)</f>
        <v>11</v>
      </c>
    </row>
    <row r="41" spans="1:4" hidden="1" x14ac:dyDescent="0.2">
      <c r="A41" s="11" t="s">
        <v>44</v>
      </c>
      <c r="B41" s="12">
        <v>1</v>
      </c>
      <c r="D41"/>
    </row>
    <row r="42" spans="1:4" hidden="1" x14ac:dyDescent="0.2">
      <c r="A42" s="14" t="s">
        <v>16</v>
      </c>
      <c r="B42" s="12">
        <v>1</v>
      </c>
      <c r="D42"/>
    </row>
    <row r="43" spans="1:4" hidden="1" x14ac:dyDescent="0.2">
      <c r="A43" s="17" t="s">
        <v>47</v>
      </c>
      <c r="B43" s="12">
        <v>1</v>
      </c>
      <c r="D43"/>
    </row>
    <row r="44" spans="1:4" hidden="1" x14ac:dyDescent="0.2">
      <c r="A44" s="4" t="s">
        <v>56</v>
      </c>
      <c r="B44" s="15">
        <v>2</v>
      </c>
      <c r="C44" t="s">
        <v>173</v>
      </c>
      <c r="D44">
        <v>-1</v>
      </c>
    </row>
    <row r="45" spans="1:4" hidden="1" x14ac:dyDescent="0.2">
      <c r="A45" s="14" t="s">
        <v>16</v>
      </c>
      <c r="B45" s="12">
        <v>2</v>
      </c>
      <c r="D45"/>
    </row>
    <row r="46" spans="1:4" hidden="1" x14ac:dyDescent="0.2">
      <c r="A46" s="17" t="s">
        <v>47</v>
      </c>
      <c r="B46" s="12">
        <v>2</v>
      </c>
      <c r="D46"/>
    </row>
    <row r="47" spans="1:4" hidden="1" x14ac:dyDescent="0.2">
      <c r="A47" s="11" t="s">
        <v>25</v>
      </c>
      <c r="B47" s="12">
        <v>1</v>
      </c>
      <c r="D47"/>
    </row>
    <row r="48" spans="1:4" hidden="1" x14ac:dyDescent="0.2">
      <c r="A48" s="14" t="s">
        <v>16</v>
      </c>
      <c r="B48" s="12">
        <v>1</v>
      </c>
      <c r="D48"/>
    </row>
    <row r="49" spans="1:4" hidden="1" x14ac:dyDescent="0.2">
      <c r="A49" s="17" t="s">
        <v>47</v>
      </c>
      <c r="B49" s="12">
        <v>1</v>
      </c>
      <c r="D49"/>
    </row>
    <row r="50" spans="1:4" hidden="1" x14ac:dyDescent="0.2">
      <c r="A50" s="11" t="s">
        <v>41</v>
      </c>
      <c r="B50" s="12">
        <v>1</v>
      </c>
      <c r="D50"/>
    </row>
    <row r="51" spans="1:4" hidden="1" x14ac:dyDescent="0.2">
      <c r="A51" s="14" t="s">
        <v>16</v>
      </c>
      <c r="B51" s="12">
        <v>1</v>
      </c>
      <c r="D51"/>
    </row>
    <row r="52" spans="1:4" hidden="1" x14ac:dyDescent="0.2">
      <c r="A52" s="17" t="s">
        <v>47</v>
      </c>
      <c r="B52" s="12">
        <v>1</v>
      </c>
      <c r="D52"/>
    </row>
    <row r="53" spans="1:4" hidden="1" x14ac:dyDescent="0.2">
      <c r="A53" s="4" t="s">
        <v>10</v>
      </c>
      <c r="B53" s="15">
        <v>1</v>
      </c>
      <c r="D53"/>
    </row>
    <row r="54" spans="1:4" hidden="1" x14ac:dyDescent="0.2">
      <c r="A54" s="14" t="s">
        <v>16</v>
      </c>
      <c r="B54" s="12">
        <v>1</v>
      </c>
      <c r="D54"/>
    </row>
    <row r="55" spans="1:4" hidden="1" x14ac:dyDescent="0.2">
      <c r="A55" s="18" t="s">
        <v>94</v>
      </c>
      <c r="B55" s="15">
        <v>1</v>
      </c>
      <c r="C55" t="s">
        <v>169</v>
      </c>
      <c r="D55">
        <v>-1</v>
      </c>
    </row>
    <row r="56" spans="1:4" hidden="1" x14ac:dyDescent="0.2">
      <c r="A56" s="11" t="s">
        <v>33</v>
      </c>
      <c r="B56" s="12">
        <v>1</v>
      </c>
      <c r="D56"/>
    </row>
    <row r="57" spans="1:4" hidden="1" x14ac:dyDescent="0.2">
      <c r="A57" s="14" t="s">
        <v>16</v>
      </c>
      <c r="B57" s="12">
        <v>1</v>
      </c>
      <c r="D57"/>
    </row>
    <row r="58" spans="1:4" hidden="1" x14ac:dyDescent="0.2">
      <c r="A58" s="17" t="s">
        <v>47</v>
      </c>
      <c r="B58" s="12">
        <v>1</v>
      </c>
      <c r="D58"/>
    </row>
    <row r="59" spans="1:4" hidden="1" x14ac:dyDescent="0.2">
      <c r="A59" s="4" t="s">
        <v>30</v>
      </c>
      <c r="B59" s="15">
        <v>3</v>
      </c>
      <c r="C59" t="s">
        <v>173</v>
      </c>
      <c r="D59">
        <v>-2</v>
      </c>
    </row>
    <row r="60" spans="1:4" hidden="1" x14ac:dyDescent="0.2">
      <c r="A60" s="14" t="s">
        <v>16</v>
      </c>
      <c r="B60" s="12">
        <v>3</v>
      </c>
      <c r="D60"/>
    </row>
    <row r="61" spans="1:4" hidden="1" x14ac:dyDescent="0.2">
      <c r="A61" s="17" t="s">
        <v>47</v>
      </c>
      <c r="B61" s="12">
        <v>3</v>
      </c>
      <c r="D61"/>
    </row>
    <row r="62" spans="1:4" hidden="1" x14ac:dyDescent="0.2">
      <c r="A62" s="11" t="s">
        <v>75</v>
      </c>
      <c r="B62" s="12">
        <v>1</v>
      </c>
      <c r="D62"/>
    </row>
    <row r="63" spans="1:4" hidden="1" x14ac:dyDescent="0.2">
      <c r="A63" s="14" t="s">
        <v>16</v>
      </c>
      <c r="B63" s="12">
        <v>1</v>
      </c>
      <c r="D63"/>
    </row>
    <row r="64" spans="1:4" hidden="1" x14ac:dyDescent="0.2">
      <c r="A64" s="17" t="s">
        <v>47</v>
      </c>
      <c r="B64" s="12">
        <v>1</v>
      </c>
      <c r="D64"/>
    </row>
    <row r="65" spans="1:4" hidden="1" x14ac:dyDescent="0.2">
      <c r="A65" s="11" t="s">
        <v>83</v>
      </c>
      <c r="B65" s="12">
        <v>2</v>
      </c>
      <c r="C65" t="s">
        <v>173</v>
      </c>
      <c r="D65">
        <v>-1</v>
      </c>
    </row>
    <row r="66" spans="1:4" hidden="1" x14ac:dyDescent="0.2">
      <c r="A66" s="14" t="s">
        <v>16</v>
      </c>
      <c r="B66" s="12">
        <v>2</v>
      </c>
      <c r="D66"/>
    </row>
    <row r="67" spans="1:4" hidden="1" x14ac:dyDescent="0.2">
      <c r="A67" s="17" t="s">
        <v>47</v>
      </c>
      <c r="B67" s="12">
        <v>2</v>
      </c>
      <c r="D67"/>
    </row>
    <row r="68" spans="1:4" hidden="1" x14ac:dyDescent="0.2">
      <c r="A68" s="4" t="s">
        <v>70</v>
      </c>
      <c r="B68" s="15">
        <v>2</v>
      </c>
      <c r="C68" t="s">
        <v>173</v>
      </c>
      <c r="D68">
        <v>-1</v>
      </c>
    </row>
    <row r="69" spans="1:4" hidden="1" x14ac:dyDescent="0.2">
      <c r="A69" s="14" t="s">
        <v>16</v>
      </c>
      <c r="B69" s="12">
        <v>2</v>
      </c>
      <c r="D69"/>
    </row>
    <row r="70" spans="1:4" hidden="1" x14ac:dyDescent="0.2">
      <c r="A70" s="17" t="s">
        <v>47</v>
      </c>
      <c r="B70" s="12">
        <v>2</v>
      </c>
      <c r="D70"/>
    </row>
    <row r="71" spans="1:4" hidden="1" x14ac:dyDescent="0.2">
      <c r="A71" s="11" t="s">
        <v>17</v>
      </c>
      <c r="B71" s="12">
        <v>1</v>
      </c>
      <c r="D71"/>
    </row>
    <row r="72" spans="1:4" hidden="1" x14ac:dyDescent="0.2">
      <c r="A72" s="14" t="s">
        <v>16</v>
      </c>
      <c r="B72" s="12">
        <v>1</v>
      </c>
      <c r="D72"/>
    </row>
    <row r="73" spans="1:4" hidden="1" x14ac:dyDescent="0.2">
      <c r="A73" s="17" t="s">
        <v>47</v>
      </c>
      <c r="B73" s="12">
        <v>1</v>
      </c>
      <c r="D73"/>
    </row>
    <row r="74" spans="1:4" hidden="1" x14ac:dyDescent="0.2">
      <c r="A74" s="11" t="s">
        <v>38</v>
      </c>
      <c r="B74" s="12">
        <v>1</v>
      </c>
      <c r="D74"/>
    </row>
    <row r="75" spans="1:4" hidden="1" x14ac:dyDescent="0.2">
      <c r="A75" s="14" t="s">
        <v>16</v>
      </c>
      <c r="B75" s="12">
        <v>1</v>
      </c>
      <c r="D75"/>
    </row>
    <row r="76" spans="1:4" hidden="1" x14ac:dyDescent="0.2">
      <c r="A76" s="17" t="s">
        <v>47</v>
      </c>
      <c r="B76" s="12">
        <v>1</v>
      </c>
      <c r="D76"/>
    </row>
    <row r="77" spans="1:4" s="21" customFormat="1" x14ac:dyDescent="0.2">
      <c r="A77" s="19" t="s">
        <v>27</v>
      </c>
      <c r="B77" s="20">
        <v>12</v>
      </c>
      <c r="D77" s="24">
        <f>GETPIVOTDATA("Departure Time",$A$1,"Flight ID","DAU2617A")</f>
        <v>12</v>
      </c>
    </row>
    <row r="78" spans="1:4" hidden="1" x14ac:dyDescent="0.2">
      <c r="A78" s="11" t="s">
        <v>68</v>
      </c>
      <c r="B78" s="12">
        <v>1</v>
      </c>
      <c r="D78"/>
    </row>
    <row r="79" spans="1:4" hidden="1" x14ac:dyDescent="0.2">
      <c r="A79" s="14" t="s">
        <v>28</v>
      </c>
      <c r="B79" s="12">
        <v>1</v>
      </c>
      <c r="D79"/>
    </row>
    <row r="80" spans="1:4" hidden="1" x14ac:dyDescent="0.2">
      <c r="A80" s="17" t="s">
        <v>29</v>
      </c>
      <c r="B80" s="12">
        <v>1</v>
      </c>
      <c r="D80"/>
    </row>
    <row r="81" spans="1:4" hidden="1" x14ac:dyDescent="0.2">
      <c r="A81" s="11" t="s">
        <v>11</v>
      </c>
      <c r="B81" s="12">
        <v>1</v>
      </c>
      <c r="D81"/>
    </row>
    <row r="82" spans="1:4" hidden="1" x14ac:dyDescent="0.2">
      <c r="A82" s="14" t="s">
        <v>28</v>
      </c>
      <c r="B82" s="12">
        <v>1</v>
      </c>
      <c r="D82"/>
    </row>
    <row r="83" spans="1:4" hidden="1" x14ac:dyDescent="0.2">
      <c r="A83" s="17" t="s">
        <v>29</v>
      </c>
      <c r="B83" s="12">
        <v>1</v>
      </c>
      <c r="D83"/>
    </row>
    <row r="84" spans="1:4" hidden="1" x14ac:dyDescent="0.2">
      <c r="A84" s="11" t="s">
        <v>20</v>
      </c>
      <c r="B84" s="12">
        <v>1</v>
      </c>
      <c r="D84"/>
    </row>
    <row r="85" spans="1:4" hidden="1" x14ac:dyDescent="0.2">
      <c r="A85" s="14" t="s">
        <v>28</v>
      </c>
      <c r="B85" s="12">
        <v>1</v>
      </c>
      <c r="D85"/>
    </row>
    <row r="86" spans="1:4" hidden="1" x14ac:dyDescent="0.2">
      <c r="A86" s="17" t="s">
        <v>29</v>
      </c>
      <c r="B86" s="12">
        <v>1</v>
      </c>
      <c r="D86"/>
    </row>
    <row r="87" spans="1:4" hidden="1" x14ac:dyDescent="0.2">
      <c r="A87" s="11" t="s">
        <v>6</v>
      </c>
      <c r="B87" s="12">
        <v>1</v>
      </c>
      <c r="D87"/>
    </row>
    <row r="88" spans="1:4" hidden="1" x14ac:dyDescent="0.2">
      <c r="A88" s="14" t="s">
        <v>28</v>
      </c>
      <c r="B88" s="12">
        <v>1</v>
      </c>
      <c r="D88"/>
    </row>
    <row r="89" spans="1:4" hidden="1" x14ac:dyDescent="0.2">
      <c r="A89" s="17" t="s">
        <v>29</v>
      </c>
      <c r="B89" s="12">
        <v>1</v>
      </c>
      <c r="D89"/>
    </row>
    <row r="90" spans="1:4" hidden="1" x14ac:dyDescent="0.2">
      <c r="A90" s="11" t="s">
        <v>91</v>
      </c>
      <c r="B90" s="12">
        <v>1</v>
      </c>
      <c r="D90"/>
    </row>
    <row r="91" spans="1:4" hidden="1" x14ac:dyDescent="0.2">
      <c r="A91" s="14" t="s">
        <v>28</v>
      </c>
      <c r="B91" s="12">
        <v>1</v>
      </c>
      <c r="D91"/>
    </row>
    <row r="92" spans="1:4" hidden="1" x14ac:dyDescent="0.2">
      <c r="A92" s="17" t="s">
        <v>29</v>
      </c>
      <c r="B92" s="12">
        <v>1</v>
      </c>
      <c r="D92"/>
    </row>
    <row r="93" spans="1:4" hidden="1" x14ac:dyDescent="0.2">
      <c r="A93" s="11" t="s">
        <v>40</v>
      </c>
      <c r="B93" s="12">
        <v>1</v>
      </c>
      <c r="D93"/>
    </row>
    <row r="94" spans="1:4" hidden="1" x14ac:dyDescent="0.2">
      <c r="A94" s="14" t="s">
        <v>28</v>
      </c>
      <c r="B94" s="12">
        <v>1</v>
      </c>
      <c r="D94"/>
    </row>
    <row r="95" spans="1:4" hidden="1" x14ac:dyDescent="0.2">
      <c r="A95" s="17" t="s">
        <v>29</v>
      </c>
      <c r="B95" s="12">
        <v>1</v>
      </c>
      <c r="D95"/>
    </row>
    <row r="96" spans="1:4" hidden="1" x14ac:dyDescent="0.2">
      <c r="A96" s="11" t="s">
        <v>75</v>
      </c>
      <c r="B96" s="12">
        <v>1</v>
      </c>
      <c r="D96"/>
    </row>
    <row r="97" spans="1:4" hidden="1" x14ac:dyDescent="0.2">
      <c r="A97" s="14" t="s">
        <v>28</v>
      </c>
      <c r="B97" s="12">
        <v>1</v>
      </c>
      <c r="D97"/>
    </row>
    <row r="98" spans="1:4" hidden="1" x14ac:dyDescent="0.2">
      <c r="A98" s="17" t="s">
        <v>29</v>
      </c>
      <c r="B98" s="12">
        <v>1</v>
      </c>
      <c r="D98"/>
    </row>
    <row r="99" spans="1:4" hidden="1" x14ac:dyDescent="0.2">
      <c r="A99" s="11" t="s">
        <v>0</v>
      </c>
      <c r="B99" s="12">
        <v>1</v>
      </c>
      <c r="D99"/>
    </row>
    <row r="100" spans="1:4" hidden="1" x14ac:dyDescent="0.2">
      <c r="A100" s="14" t="s">
        <v>28</v>
      </c>
      <c r="B100" s="12">
        <v>1</v>
      </c>
      <c r="D100"/>
    </row>
    <row r="101" spans="1:4" hidden="1" x14ac:dyDescent="0.2">
      <c r="A101" s="17" t="s">
        <v>29</v>
      </c>
      <c r="B101" s="12">
        <v>1</v>
      </c>
      <c r="D101"/>
    </row>
    <row r="102" spans="1:4" hidden="1" x14ac:dyDescent="0.2">
      <c r="A102" s="11" t="s">
        <v>70</v>
      </c>
      <c r="B102" s="12">
        <v>1</v>
      </c>
      <c r="D102"/>
    </row>
    <row r="103" spans="1:4" hidden="1" x14ac:dyDescent="0.2">
      <c r="A103" s="14" t="s">
        <v>28</v>
      </c>
      <c r="B103" s="12">
        <v>1</v>
      </c>
      <c r="D103"/>
    </row>
    <row r="104" spans="1:4" hidden="1" x14ac:dyDescent="0.2">
      <c r="A104" s="17" t="s">
        <v>29</v>
      </c>
      <c r="B104" s="12">
        <v>1</v>
      </c>
      <c r="D104"/>
    </row>
    <row r="105" spans="1:4" hidden="1" x14ac:dyDescent="0.2">
      <c r="A105" s="11" t="s">
        <v>38</v>
      </c>
      <c r="B105" s="12">
        <v>1</v>
      </c>
      <c r="D105"/>
    </row>
    <row r="106" spans="1:4" hidden="1" x14ac:dyDescent="0.2">
      <c r="A106" s="14" t="s">
        <v>28</v>
      </c>
      <c r="B106" s="12">
        <v>1</v>
      </c>
      <c r="D106"/>
    </row>
    <row r="107" spans="1:4" hidden="1" x14ac:dyDescent="0.2">
      <c r="A107" s="17" t="s">
        <v>29</v>
      </c>
      <c r="B107" s="12">
        <v>1</v>
      </c>
      <c r="D107"/>
    </row>
    <row r="108" spans="1:4" hidden="1" x14ac:dyDescent="0.2">
      <c r="A108" s="11" t="s">
        <v>95</v>
      </c>
      <c r="B108" s="12">
        <v>1</v>
      </c>
      <c r="D108"/>
    </row>
    <row r="109" spans="1:4" hidden="1" x14ac:dyDescent="0.2">
      <c r="A109" s="14" t="s">
        <v>28</v>
      </c>
      <c r="B109" s="12">
        <v>1</v>
      </c>
      <c r="D109"/>
    </row>
    <row r="110" spans="1:4" hidden="1" x14ac:dyDescent="0.2">
      <c r="A110" s="17" t="s">
        <v>29</v>
      </c>
      <c r="B110" s="12">
        <v>1</v>
      </c>
      <c r="D110"/>
    </row>
    <row r="111" spans="1:4" hidden="1" x14ac:dyDescent="0.2">
      <c r="A111" s="11" t="s">
        <v>26</v>
      </c>
      <c r="B111" s="12">
        <v>1</v>
      </c>
      <c r="D111"/>
    </row>
    <row r="112" spans="1:4" hidden="1" x14ac:dyDescent="0.2">
      <c r="A112" s="14" t="s">
        <v>28</v>
      </c>
      <c r="B112" s="12">
        <v>1</v>
      </c>
      <c r="D112"/>
    </row>
    <row r="113" spans="1:4" hidden="1" x14ac:dyDescent="0.2">
      <c r="A113" s="17" t="s">
        <v>29</v>
      </c>
      <c r="B113" s="12">
        <v>1</v>
      </c>
      <c r="D113"/>
    </row>
    <row r="114" spans="1:4" s="21" customFormat="1" x14ac:dyDescent="0.2">
      <c r="A114" s="19" t="s">
        <v>43</v>
      </c>
      <c r="B114" s="20">
        <v>11</v>
      </c>
      <c r="D114" s="23">
        <f>GETPIVOTDATA("Departure Time",$A$1,"Flight ID","DKZ3042O")+SUM(D115:D144)</f>
        <v>10</v>
      </c>
    </row>
    <row r="115" spans="1:4" hidden="1" x14ac:dyDescent="0.2">
      <c r="A115" s="11" t="s">
        <v>6</v>
      </c>
      <c r="B115" s="12">
        <v>1</v>
      </c>
      <c r="D115"/>
    </row>
    <row r="116" spans="1:4" hidden="1" x14ac:dyDescent="0.2">
      <c r="A116" s="14" t="s">
        <v>9</v>
      </c>
      <c r="B116" s="12">
        <v>1</v>
      </c>
      <c r="D116"/>
    </row>
    <row r="117" spans="1:4" hidden="1" x14ac:dyDescent="0.2">
      <c r="A117" s="17" t="s">
        <v>29</v>
      </c>
      <c r="B117" s="12">
        <v>1</v>
      </c>
      <c r="D117"/>
    </row>
    <row r="118" spans="1:4" hidden="1" x14ac:dyDescent="0.2">
      <c r="A118" s="11" t="s">
        <v>25</v>
      </c>
      <c r="B118" s="12">
        <v>1</v>
      </c>
      <c r="D118"/>
    </row>
    <row r="119" spans="1:4" hidden="1" x14ac:dyDescent="0.2">
      <c r="A119" s="14" t="s">
        <v>9</v>
      </c>
      <c r="B119" s="12">
        <v>1</v>
      </c>
      <c r="D119"/>
    </row>
    <row r="120" spans="1:4" hidden="1" x14ac:dyDescent="0.2">
      <c r="A120" s="17" t="s">
        <v>29</v>
      </c>
      <c r="B120" s="12">
        <v>1</v>
      </c>
      <c r="D120"/>
    </row>
    <row r="121" spans="1:4" hidden="1" x14ac:dyDescent="0.2">
      <c r="A121" s="11" t="s">
        <v>72</v>
      </c>
      <c r="B121" s="12">
        <v>1</v>
      </c>
      <c r="D121"/>
    </row>
    <row r="122" spans="1:4" hidden="1" x14ac:dyDescent="0.2">
      <c r="A122" s="14" t="s">
        <v>9</v>
      </c>
      <c r="B122" s="12">
        <v>1</v>
      </c>
      <c r="D122"/>
    </row>
    <row r="123" spans="1:4" hidden="1" x14ac:dyDescent="0.2">
      <c r="A123" s="17" t="s">
        <v>29</v>
      </c>
      <c r="B123" s="12">
        <v>1</v>
      </c>
      <c r="D123"/>
    </row>
    <row r="124" spans="1:4" hidden="1" x14ac:dyDescent="0.2">
      <c r="A124" s="11" t="s">
        <v>39</v>
      </c>
      <c r="B124" s="12">
        <v>1</v>
      </c>
      <c r="D124"/>
    </row>
    <row r="125" spans="1:4" hidden="1" x14ac:dyDescent="0.2">
      <c r="A125" s="14" t="s">
        <v>9</v>
      </c>
      <c r="B125" s="12">
        <v>1</v>
      </c>
      <c r="D125"/>
    </row>
    <row r="126" spans="1:4" hidden="1" x14ac:dyDescent="0.2">
      <c r="A126" s="17" t="s">
        <v>29</v>
      </c>
      <c r="B126" s="12">
        <v>1</v>
      </c>
      <c r="D126"/>
    </row>
    <row r="127" spans="1:4" hidden="1" x14ac:dyDescent="0.2">
      <c r="A127" s="11" t="s">
        <v>79</v>
      </c>
      <c r="B127" s="12">
        <v>1</v>
      </c>
      <c r="D127"/>
    </row>
    <row r="128" spans="1:4" hidden="1" x14ac:dyDescent="0.2">
      <c r="A128" s="14" t="s">
        <v>9</v>
      </c>
      <c r="B128" s="12">
        <v>1</v>
      </c>
      <c r="D128"/>
    </row>
    <row r="129" spans="1:4" hidden="1" x14ac:dyDescent="0.2">
      <c r="A129" s="17" t="s">
        <v>29</v>
      </c>
      <c r="B129" s="12">
        <v>1</v>
      </c>
      <c r="D129"/>
    </row>
    <row r="130" spans="1:4" hidden="1" x14ac:dyDescent="0.2">
      <c r="A130" s="11" t="s">
        <v>40</v>
      </c>
      <c r="B130" s="12">
        <v>1</v>
      </c>
      <c r="D130"/>
    </row>
    <row r="131" spans="1:4" hidden="1" x14ac:dyDescent="0.2">
      <c r="A131" s="14" t="s">
        <v>9</v>
      </c>
      <c r="B131" s="12">
        <v>1</v>
      </c>
      <c r="D131"/>
    </row>
    <row r="132" spans="1:4" hidden="1" x14ac:dyDescent="0.2">
      <c r="A132" s="17" t="s">
        <v>29</v>
      </c>
      <c r="B132" s="12">
        <v>1</v>
      </c>
      <c r="D132"/>
    </row>
    <row r="133" spans="1:4" hidden="1" x14ac:dyDescent="0.2">
      <c r="A133" s="11" t="s">
        <v>30</v>
      </c>
      <c r="B133" s="12">
        <v>1</v>
      </c>
      <c r="D133"/>
    </row>
    <row r="134" spans="1:4" hidden="1" x14ac:dyDescent="0.2">
      <c r="A134" s="14" t="s">
        <v>9</v>
      </c>
      <c r="B134" s="12">
        <v>1</v>
      </c>
      <c r="D134"/>
    </row>
    <row r="135" spans="1:4" hidden="1" x14ac:dyDescent="0.2">
      <c r="A135" s="17" t="s">
        <v>29</v>
      </c>
      <c r="B135" s="12">
        <v>1</v>
      </c>
      <c r="D135"/>
    </row>
    <row r="136" spans="1:4" hidden="1" x14ac:dyDescent="0.2">
      <c r="A136" s="11" t="s">
        <v>83</v>
      </c>
      <c r="B136" s="12">
        <v>1</v>
      </c>
      <c r="D136"/>
    </row>
    <row r="137" spans="1:4" hidden="1" x14ac:dyDescent="0.2">
      <c r="A137" s="14" t="s">
        <v>9</v>
      </c>
      <c r="B137" s="12">
        <v>1</v>
      </c>
      <c r="D137"/>
    </row>
    <row r="138" spans="1:4" hidden="1" x14ac:dyDescent="0.2">
      <c r="A138" s="17" t="s">
        <v>29</v>
      </c>
      <c r="B138" s="12">
        <v>1</v>
      </c>
      <c r="D138"/>
    </row>
    <row r="139" spans="1:4" hidden="1" x14ac:dyDescent="0.2">
      <c r="A139" s="4" t="s">
        <v>17</v>
      </c>
      <c r="B139" s="15">
        <v>2</v>
      </c>
      <c r="C139" t="s">
        <v>173</v>
      </c>
      <c r="D139">
        <v>-1</v>
      </c>
    </row>
    <row r="140" spans="1:4" hidden="1" x14ac:dyDescent="0.2">
      <c r="A140" s="14" t="s">
        <v>9</v>
      </c>
      <c r="B140" s="12">
        <v>2</v>
      </c>
      <c r="D140"/>
    </row>
    <row r="141" spans="1:4" hidden="1" x14ac:dyDescent="0.2">
      <c r="A141" s="17" t="s">
        <v>29</v>
      </c>
      <c r="B141" s="12">
        <v>2</v>
      </c>
      <c r="D141"/>
    </row>
    <row r="142" spans="1:4" hidden="1" x14ac:dyDescent="0.2">
      <c r="A142" s="11" t="s">
        <v>95</v>
      </c>
      <c r="B142" s="12">
        <v>1</v>
      </c>
      <c r="D142"/>
    </row>
    <row r="143" spans="1:4" hidden="1" x14ac:dyDescent="0.2">
      <c r="A143" s="14" t="s">
        <v>9</v>
      </c>
      <c r="B143" s="12">
        <v>1</v>
      </c>
      <c r="D143"/>
    </row>
    <row r="144" spans="1:4" hidden="1" x14ac:dyDescent="0.2">
      <c r="A144" s="17" t="s">
        <v>29</v>
      </c>
      <c r="B144" s="12">
        <v>1</v>
      </c>
      <c r="D144"/>
    </row>
    <row r="145" spans="1:4" s="21" customFormat="1" x14ac:dyDescent="0.2">
      <c r="A145" s="19" t="s">
        <v>57</v>
      </c>
      <c r="B145" s="20">
        <v>9</v>
      </c>
      <c r="D145" s="23">
        <f>GETPIVOTDATA("Departure Time",$A$1,"Flight ID","EWH6301Y")+SUM(D146:D163)</f>
        <v>6</v>
      </c>
    </row>
    <row r="146" spans="1:4" hidden="1" x14ac:dyDescent="0.2">
      <c r="A146" s="4" t="s">
        <v>44</v>
      </c>
      <c r="B146" s="15">
        <v>3</v>
      </c>
      <c r="C146" t="s">
        <v>173</v>
      </c>
      <c r="D146">
        <v>-2</v>
      </c>
    </row>
    <row r="147" spans="1:4" hidden="1" x14ac:dyDescent="0.2">
      <c r="A147" s="14" t="s">
        <v>49</v>
      </c>
      <c r="B147" s="12">
        <v>3</v>
      </c>
      <c r="D147"/>
    </row>
    <row r="148" spans="1:4" hidden="1" x14ac:dyDescent="0.2">
      <c r="A148" s="17" t="s">
        <v>37</v>
      </c>
      <c r="B148" s="12">
        <v>3</v>
      </c>
      <c r="D148"/>
    </row>
    <row r="149" spans="1:4" hidden="1" x14ac:dyDescent="0.2">
      <c r="A149" s="11" t="s">
        <v>56</v>
      </c>
      <c r="B149" s="12">
        <v>1</v>
      </c>
      <c r="D149"/>
    </row>
    <row r="150" spans="1:4" hidden="1" x14ac:dyDescent="0.2">
      <c r="A150" s="14" t="s">
        <v>49</v>
      </c>
      <c r="B150" s="12">
        <v>1</v>
      </c>
      <c r="D150"/>
    </row>
    <row r="151" spans="1:4" hidden="1" x14ac:dyDescent="0.2">
      <c r="A151" s="17" t="s">
        <v>37</v>
      </c>
      <c r="B151" s="12">
        <v>1</v>
      </c>
      <c r="D151"/>
    </row>
    <row r="152" spans="1:4" hidden="1" x14ac:dyDescent="0.2">
      <c r="A152" s="11" t="s">
        <v>6</v>
      </c>
      <c r="B152" s="12">
        <v>1</v>
      </c>
      <c r="D152"/>
    </row>
    <row r="153" spans="1:4" hidden="1" x14ac:dyDescent="0.2">
      <c r="A153" s="14" t="s">
        <v>49</v>
      </c>
      <c r="B153" s="12">
        <v>1</v>
      </c>
      <c r="D153"/>
    </row>
    <row r="154" spans="1:4" hidden="1" x14ac:dyDescent="0.2">
      <c r="A154" s="17" t="s">
        <v>37</v>
      </c>
      <c r="B154" s="12">
        <v>1</v>
      </c>
      <c r="D154"/>
    </row>
    <row r="155" spans="1:4" hidden="1" x14ac:dyDescent="0.2">
      <c r="A155" s="11" t="s">
        <v>41</v>
      </c>
      <c r="B155" s="12">
        <v>1</v>
      </c>
      <c r="D155"/>
    </row>
    <row r="156" spans="1:4" hidden="1" x14ac:dyDescent="0.2">
      <c r="A156" s="14" t="s">
        <v>49</v>
      </c>
      <c r="B156" s="12">
        <v>1</v>
      </c>
      <c r="D156"/>
    </row>
    <row r="157" spans="1:4" hidden="1" x14ac:dyDescent="0.2">
      <c r="A157" s="17" t="s">
        <v>37</v>
      </c>
      <c r="B157" s="12">
        <v>1</v>
      </c>
      <c r="D157"/>
    </row>
    <row r="158" spans="1:4" hidden="1" x14ac:dyDescent="0.2">
      <c r="A158" s="11" t="s">
        <v>91</v>
      </c>
      <c r="B158" s="12">
        <v>1</v>
      </c>
      <c r="D158"/>
    </row>
    <row r="159" spans="1:4" hidden="1" x14ac:dyDescent="0.2">
      <c r="A159" s="14" t="s">
        <v>49</v>
      </c>
      <c r="B159" s="12">
        <v>1</v>
      </c>
      <c r="D159"/>
    </row>
    <row r="160" spans="1:4" hidden="1" x14ac:dyDescent="0.2">
      <c r="A160" s="17" t="s">
        <v>37</v>
      </c>
      <c r="B160" s="12">
        <v>1</v>
      </c>
      <c r="D160"/>
    </row>
    <row r="161" spans="1:4" hidden="1" x14ac:dyDescent="0.2">
      <c r="A161" s="4" t="s">
        <v>85</v>
      </c>
      <c r="B161" s="15">
        <v>2</v>
      </c>
      <c r="C161" t="s">
        <v>173</v>
      </c>
      <c r="D161">
        <v>-1</v>
      </c>
    </row>
    <row r="162" spans="1:4" hidden="1" x14ac:dyDescent="0.2">
      <c r="A162" s="14" t="s">
        <v>49</v>
      </c>
      <c r="B162" s="12">
        <v>2</v>
      </c>
      <c r="D162"/>
    </row>
    <row r="163" spans="1:4" hidden="1" x14ac:dyDescent="0.2">
      <c r="A163" s="17" t="s">
        <v>37</v>
      </c>
      <c r="B163" s="12">
        <v>2</v>
      </c>
      <c r="D163"/>
    </row>
    <row r="164" spans="1:4" s="21" customFormat="1" x14ac:dyDescent="0.2">
      <c r="A164" s="19" t="s">
        <v>65</v>
      </c>
      <c r="B164" s="20">
        <v>20</v>
      </c>
      <c r="D164" s="24">
        <f>GETPIVOTDATA("Departure Time",$A$1,"Flight ID","FYL5866L")+SUM(D165:D206)</f>
        <v>14</v>
      </c>
    </row>
    <row r="165" spans="1:4" hidden="1" x14ac:dyDescent="0.2">
      <c r="A165" s="11" t="s">
        <v>77</v>
      </c>
      <c r="B165" s="12">
        <v>1</v>
      </c>
      <c r="D165"/>
    </row>
    <row r="166" spans="1:4" hidden="1" x14ac:dyDescent="0.2">
      <c r="A166" s="14" t="s">
        <v>66</v>
      </c>
      <c r="B166" s="12">
        <v>1</v>
      </c>
      <c r="D166"/>
    </row>
    <row r="167" spans="1:4" hidden="1" x14ac:dyDescent="0.2">
      <c r="A167" s="17" t="s">
        <v>67</v>
      </c>
      <c r="B167" s="12">
        <v>1</v>
      </c>
      <c r="D167"/>
    </row>
    <row r="168" spans="1:4" hidden="1" x14ac:dyDescent="0.2">
      <c r="A168" s="11" t="s">
        <v>64</v>
      </c>
      <c r="B168" s="12">
        <v>3</v>
      </c>
      <c r="C168" t="s">
        <v>173</v>
      </c>
      <c r="D168">
        <v>-2</v>
      </c>
    </row>
    <row r="169" spans="1:4" hidden="1" x14ac:dyDescent="0.2">
      <c r="A169" s="14" t="s">
        <v>66</v>
      </c>
      <c r="B169" s="12">
        <v>3</v>
      </c>
      <c r="D169"/>
    </row>
    <row r="170" spans="1:4" hidden="1" x14ac:dyDescent="0.2">
      <c r="A170" s="17" t="s">
        <v>67</v>
      </c>
      <c r="B170" s="12">
        <v>3</v>
      </c>
      <c r="D170"/>
    </row>
    <row r="171" spans="1:4" hidden="1" x14ac:dyDescent="0.2">
      <c r="A171" s="11" t="s">
        <v>68</v>
      </c>
      <c r="B171" s="12">
        <v>1</v>
      </c>
      <c r="D171"/>
    </row>
    <row r="172" spans="1:4" hidden="1" x14ac:dyDescent="0.2">
      <c r="A172" s="14" t="s">
        <v>66</v>
      </c>
      <c r="B172" s="12">
        <v>1</v>
      </c>
      <c r="D172"/>
    </row>
    <row r="173" spans="1:4" hidden="1" x14ac:dyDescent="0.2">
      <c r="A173" s="17" t="s">
        <v>67</v>
      </c>
      <c r="B173" s="12">
        <v>1</v>
      </c>
      <c r="D173"/>
    </row>
    <row r="174" spans="1:4" hidden="1" x14ac:dyDescent="0.2">
      <c r="A174" s="11" t="s">
        <v>6</v>
      </c>
      <c r="B174" s="12">
        <v>1</v>
      </c>
      <c r="D174"/>
    </row>
    <row r="175" spans="1:4" hidden="1" x14ac:dyDescent="0.2">
      <c r="A175" s="14" t="s">
        <v>66</v>
      </c>
      <c r="B175" s="12">
        <v>1</v>
      </c>
      <c r="D175"/>
    </row>
    <row r="176" spans="1:4" hidden="1" x14ac:dyDescent="0.2">
      <c r="A176" s="17" t="s">
        <v>67</v>
      </c>
      <c r="B176" s="12">
        <v>1</v>
      </c>
      <c r="D176"/>
    </row>
    <row r="177" spans="1:4" hidden="1" x14ac:dyDescent="0.2">
      <c r="A177" s="11" t="s">
        <v>25</v>
      </c>
      <c r="B177" s="12">
        <v>1</v>
      </c>
      <c r="D177"/>
    </row>
    <row r="178" spans="1:4" hidden="1" x14ac:dyDescent="0.2">
      <c r="A178" s="14" t="s">
        <v>66</v>
      </c>
      <c r="B178" s="12">
        <v>1</v>
      </c>
      <c r="D178"/>
    </row>
    <row r="179" spans="1:4" hidden="1" x14ac:dyDescent="0.2">
      <c r="A179" s="17" t="s">
        <v>67</v>
      </c>
      <c r="B179" s="12">
        <v>1</v>
      </c>
      <c r="D179"/>
    </row>
    <row r="180" spans="1:4" hidden="1" x14ac:dyDescent="0.2">
      <c r="A180" s="11" t="s">
        <v>41</v>
      </c>
      <c r="B180" s="12">
        <v>1</v>
      </c>
      <c r="D180"/>
    </row>
    <row r="181" spans="1:4" hidden="1" x14ac:dyDescent="0.2">
      <c r="A181" s="14" t="s">
        <v>66</v>
      </c>
      <c r="B181" s="12">
        <v>1</v>
      </c>
      <c r="D181"/>
    </row>
    <row r="182" spans="1:4" hidden="1" x14ac:dyDescent="0.2">
      <c r="A182" s="17" t="s">
        <v>67</v>
      </c>
      <c r="B182" s="12">
        <v>1</v>
      </c>
      <c r="D182"/>
    </row>
    <row r="183" spans="1:4" hidden="1" x14ac:dyDescent="0.2">
      <c r="A183" s="11" t="s">
        <v>72</v>
      </c>
      <c r="B183" s="12">
        <v>1</v>
      </c>
      <c r="D183"/>
    </row>
    <row r="184" spans="1:4" hidden="1" x14ac:dyDescent="0.2">
      <c r="A184" s="14" t="s">
        <v>66</v>
      </c>
      <c r="B184" s="12">
        <v>1</v>
      </c>
      <c r="D184"/>
    </row>
    <row r="185" spans="1:4" hidden="1" x14ac:dyDescent="0.2">
      <c r="A185" s="17" t="s">
        <v>67</v>
      </c>
      <c r="B185" s="12">
        <v>1</v>
      </c>
      <c r="D185"/>
    </row>
    <row r="186" spans="1:4" hidden="1" x14ac:dyDescent="0.2">
      <c r="A186" s="11" t="s">
        <v>39</v>
      </c>
      <c r="B186" s="12">
        <v>2</v>
      </c>
      <c r="C186" t="s">
        <v>173</v>
      </c>
      <c r="D186">
        <v>-1</v>
      </c>
    </row>
    <row r="187" spans="1:4" hidden="1" x14ac:dyDescent="0.2">
      <c r="A187" s="14" t="s">
        <v>66</v>
      </c>
      <c r="B187" s="12">
        <v>2</v>
      </c>
      <c r="D187"/>
    </row>
    <row r="188" spans="1:4" hidden="1" x14ac:dyDescent="0.2">
      <c r="A188" s="17" t="s">
        <v>67</v>
      </c>
      <c r="B188" s="12">
        <v>2</v>
      </c>
      <c r="D188"/>
    </row>
    <row r="189" spans="1:4" hidden="1" x14ac:dyDescent="0.2">
      <c r="A189" s="11" t="s">
        <v>91</v>
      </c>
      <c r="B189" s="12">
        <v>1</v>
      </c>
      <c r="D189"/>
    </row>
    <row r="190" spans="1:4" hidden="1" x14ac:dyDescent="0.2">
      <c r="A190" s="14" t="s">
        <v>66</v>
      </c>
      <c r="B190" s="12">
        <v>1</v>
      </c>
      <c r="D190"/>
    </row>
    <row r="191" spans="1:4" hidden="1" x14ac:dyDescent="0.2">
      <c r="A191" s="17" t="s">
        <v>67</v>
      </c>
      <c r="B191" s="12">
        <v>1</v>
      </c>
      <c r="D191"/>
    </row>
    <row r="192" spans="1:4" hidden="1" x14ac:dyDescent="0.2">
      <c r="A192" s="11" t="s">
        <v>14</v>
      </c>
      <c r="B192" s="12">
        <v>2</v>
      </c>
      <c r="C192" t="s">
        <v>173</v>
      </c>
      <c r="D192">
        <v>-1</v>
      </c>
    </row>
    <row r="193" spans="1:4" hidden="1" x14ac:dyDescent="0.2">
      <c r="A193" s="14" t="s">
        <v>66</v>
      </c>
      <c r="B193" s="12">
        <v>2</v>
      </c>
      <c r="D193"/>
    </row>
    <row r="194" spans="1:4" hidden="1" x14ac:dyDescent="0.2">
      <c r="A194" s="17" t="s">
        <v>67</v>
      </c>
      <c r="B194" s="12">
        <v>2</v>
      </c>
      <c r="D194"/>
    </row>
    <row r="195" spans="1:4" hidden="1" x14ac:dyDescent="0.2">
      <c r="A195" s="11" t="s">
        <v>83</v>
      </c>
      <c r="B195" s="12">
        <v>1</v>
      </c>
      <c r="D195"/>
    </row>
    <row r="196" spans="1:4" hidden="1" x14ac:dyDescent="0.2">
      <c r="A196" s="14" t="s">
        <v>66</v>
      </c>
      <c r="B196" s="12">
        <v>1</v>
      </c>
      <c r="D196"/>
    </row>
    <row r="197" spans="1:4" hidden="1" x14ac:dyDescent="0.2">
      <c r="A197" s="17" t="s">
        <v>67</v>
      </c>
      <c r="B197" s="12">
        <v>1</v>
      </c>
      <c r="D197"/>
    </row>
    <row r="198" spans="1:4" hidden="1" x14ac:dyDescent="0.2">
      <c r="A198" s="11" t="s">
        <v>38</v>
      </c>
      <c r="B198" s="12">
        <v>2</v>
      </c>
      <c r="C198" t="s">
        <v>173</v>
      </c>
      <c r="D198">
        <v>-1</v>
      </c>
    </row>
    <row r="199" spans="1:4" hidden="1" x14ac:dyDescent="0.2">
      <c r="A199" s="14" t="s">
        <v>66</v>
      </c>
      <c r="B199" s="12">
        <v>2</v>
      </c>
      <c r="D199"/>
    </row>
    <row r="200" spans="1:4" hidden="1" x14ac:dyDescent="0.2">
      <c r="A200" s="17" t="s">
        <v>67</v>
      </c>
      <c r="B200" s="12">
        <v>2</v>
      </c>
      <c r="D200"/>
    </row>
    <row r="201" spans="1:4" hidden="1" x14ac:dyDescent="0.2">
      <c r="A201" s="11" t="s">
        <v>95</v>
      </c>
      <c r="B201" s="12">
        <v>2</v>
      </c>
      <c r="C201" t="s">
        <v>173</v>
      </c>
      <c r="D201">
        <v>-1</v>
      </c>
    </row>
    <row r="202" spans="1:4" hidden="1" x14ac:dyDescent="0.2">
      <c r="A202" s="14" t="s">
        <v>66</v>
      </c>
      <c r="B202" s="12">
        <v>2</v>
      </c>
      <c r="D202"/>
    </row>
    <row r="203" spans="1:4" hidden="1" x14ac:dyDescent="0.2">
      <c r="A203" s="17" t="s">
        <v>67</v>
      </c>
      <c r="B203" s="12">
        <v>2</v>
      </c>
      <c r="D203"/>
    </row>
    <row r="204" spans="1:4" hidden="1" x14ac:dyDescent="0.2">
      <c r="A204" s="11" t="s">
        <v>26</v>
      </c>
      <c r="B204" s="12">
        <v>1</v>
      </c>
      <c r="D204"/>
    </row>
    <row r="205" spans="1:4" hidden="1" x14ac:dyDescent="0.2">
      <c r="A205" s="14" t="s">
        <v>66</v>
      </c>
      <c r="B205" s="12">
        <v>1</v>
      </c>
      <c r="D205"/>
    </row>
    <row r="206" spans="1:4" hidden="1" x14ac:dyDescent="0.2">
      <c r="A206" s="17" t="s">
        <v>67</v>
      </c>
      <c r="B206" s="12">
        <v>1</v>
      </c>
      <c r="D206"/>
    </row>
    <row r="207" spans="1:4" hidden="1" x14ac:dyDescent="0.2">
      <c r="A207" s="10" t="s">
        <v>69</v>
      </c>
      <c r="B207" s="12">
        <v>1</v>
      </c>
      <c r="D207"/>
    </row>
    <row r="208" spans="1:4" hidden="1" x14ac:dyDescent="0.2">
      <c r="A208" s="11" t="s">
        <v>68</v>
      </c>
      <c r="B208" s="12">
        <v>1</v>
      </c>
      <c r="D208"/>
    </row>
    <row r="209" spans="1:4" hidden="1" x14ac:dyDescent="0.2">
      <c r="A209" s="14" t="s">
        <v>24</v>
      </c>
      <c r="B209" s="12">
        <v>1</v>
      </c>
      <c r="D209"/>
    </row>
    <row r="210" spans="1:4" hidden="1" x14ac:dyDescent="0.2">
      <c r="A210" s="17" t="s">
        <v>13</v>
      </c>
      <c r="B210" s="12">
        <v>1</v>
      </c>
      <c r="D210"/>
    </row>
    <row r="211" spans="1:4" s="21" customFormat="1" x14ac:dyDescent="0.2">
      <c r="A211" s="19" t="s">
        <v>23</v>
      </c>
      <c r="B211" s="20">
        <v>24</v>
      </c>
      <c r="D211" s="24">
        <f>GETPIVOTDATA("Departure Time",$A$1,"Flight ID","GMO5938W")+SUM(D212:D262)</f>
        <v>17</v>
      </c>
    </row>
    <row r="212" spans="1:4" hidden="1" x14ac:dyDescent="0.2">
      <c r="A212" s="11" t="s">
        <v>44</v>
      </c>
      <c r="B212" s="12">
        <v>2</v>
      </c>
      <c r="C212" t="s">
        <v>173</v>
      </c>
      <c r="D212">
        <v>-1</v>
      </c>
    </row>
    <row r="213" spans="1:4" hidden="1" x14ac:dyDescent="0.2">
      <c r="A213" s="14" t="s">
        <v>24</v>
      </c>
      <c r="B213" s="12">
        <v>2</v>
      </c>
      <c r="D213"/>
    </row>
    <row r="214" spans="1:4" hidden="1" x14ac:dyDescent="0.2">
      <c r="A214" s="17" t="s">
        <v>13</v>
      </c>
      <c r="B214" s="12">
        <v>2</v>
      </c>
      <c r="D214"/>
    </row>
    <row r="215" spans="1:4" hidden="1" x14ac:dyDescent="0.2">
      <c r="A215" s="11" t="s">
        <v>64</v>
      </c>
      <c r="B215" s="12">
        <v>1</v>
      </c>
      <c r="D215"/>
    </row>
    <row r="216" spans="1:4" hidden="1" x14ac:dyDescent="0.2">
      <c r="A216" s="14" t="s">
        <v>24</v>
      </c>
      <c r="B216" s="12">
        <v>1</v>
      </c>
      <c r="D216"/>
    </row>
    <row r="217" spans="1:4" hidden="1" x14ac:dyDescent="0.2">
      <c r="A217" s="17" t="s">
        <v>13</v>
      </c>
      <c r="B217" s="12">
        <v>1</v>
      </c>
      <c r="D217"/>
    </row>
    <row r="218" spans="1:4" hidden="1" x14ac:dyDescent="0.2">
      <c r="A218" s="11" t="s">
        <v>68</v>
      </c>
      <c r="B218" s="12">
        <v>2</v>
      </c>
      <c r="C218" t="s">
        <v>173</v>
      </c>
      <c r="D218">
        <v>-1</v>
      </c>
    </row>
    <row r="219" spans="1:4" hidden="1" x14ac:dyDescent="0.2">
      <c r="A219" s="14" t="s">
        <v>24</v>
      </c>
      <c r="B219" s="12">
        <v>2</v>
      </c>
      <c r="D219"/>
    </row>
    <row r="220" spans="1:4" hidden="1" x14ac:dyDescent="0.2">
      <c r="A220" s="17" t="s">
        <v>13</v>
      </c>
      <c r="B220" s="12">
        <v>2</v>
      </c>
      <c r="D220"/>
    </row>
    <row r="221" spans="1:4" hidden="1" x14ac:dyDescent="0.2">
      <c r="A221" s="11" t="s">
        <v>11</v>
      </c>
      <c r="B221" s="12">
        <v>1</v>
      </c>
      <c r="D221"/>
    </row>
    <row r="222" spans="1:4" hidden="1" x14ac:dyDescent="0.2">
      <c r="A222" s="14" t="s">
        <v>24</v>
      </c>
      <c r="B222" s="12">
        <v>1</v>
      </c>
      <c r="D222"/>
    </row>
    <row r="223" spans="1:4" hidden="1" x14ac:dyDescent="0.2">
      <c r="A223" s="17" t="s">
        <v>13</v>
      </c>
      <c r="B223" s="12">
        <v>1</v>
      </c>
      <c r="D223"/>
    </row>
    <row r="224" spans="1:4" hidden="1" x14ac:dyDescent="0.2">
      <c r="A224" s="11" t="s">
        <v>56</v>
      </c>
      <c r="B224" s="12">
        <v>1</v>
      </c>
      <c r="D224"/>
    </row>
    <row r="225" spans="1:4" hidden="1" x14ac:dyDescent="0.2">
      <c r="A225" s="14" t="s">
        <v>24</v>
      </c>
      <c r="B225" s="12">
        <v>1</v>
      </c>
      <c r="D225"/>
    </row>
    <row r="226" spans="1:4" hidden="1" x14ac:dyDescent="0.2">
      <c r="A226" s="17" t="s">
        <v>13</v>
      </c>
      <c r="B226" s="12">
        <v>1</v>
      </c>
      <c r="D226"/>
    </row>
    <row r="227" spans="1:4" hidden="1" x14ac:dyDescent="0.2">
      <c r="A227" s="11" t="s">
        <v>20</v>
      </c>
      <c r="B227" s="12">
        <v>1</v>
      </c>
      <c r="D227"/>
    </row>
    <row r="228" spans="1:4" hidden="1" x14ac:dyDescent="0.2">
      <c r="A228" s="14" t="s">
        <v>24</v>
      </c>
      <c r="B228" s="12">
        <v>1</v>
      </c>
      <c r="D228"/>
    </row>
    <row r="229" spans="1:4" hidden="1" x14ac:dyDescent="0.2">
      <c r="A229" s="17" t="s">
        <v>13</v>
      </c>
      <c r="B229" s="12">
        <v>1</v>
      </c>
      <c r="D229"/>
    </row>
    <row r="230" spans="1:4" hidden="1" x14ac:dyDescent="0.2">
      <c r="A230" s="11" t="s">
        <v>6</v>
      </c>
      <c r="B230" s="12">
        <v>1</v>
      </c>
      <c r="D230"/>
    </row>
    <row r="231" spans="1:4" hidden="1" x14ac:dyDescent="0.2">
      <c r="A231" s="14" t="s">
        <v>24</v>
      </c>
      <c r="B231" s="12">
        <v>1</v>
      </c>
      <c r="D231"/>
    </row>
    <row r="232" spans="1:4" hidden="1" x14ac:dyDescent="0.2">
      <c r="A232" s="17" t="s">
        <v>13</v>
      </c>
      <c r="B232" s="12">
        <v>1</v>
      </c>
      <c r="D232"/>
    </row>
    <row r="233" spans="1:4" hidden="1" x14ac:dyDescent="0.2">
      <c r="A233" s="11" t="s">
        <v>25</v>
      </c>
      <c r="B233" s="12">
        <v>1</v>
      </c>
      <c r="D233"/>
    </row>
    <row r="234" spans="1:4" hidden="1" x14ac:dyDescent="0.2">
      <c r="A234" s="14" t="s">
        <v>24</v>
      </c>
      <c r="B234" s="12">
        <v>1</v>
      </c>
      <c r="D234"/>
    </row>
    <row r="235" spans="1:4" hidden="1" x14ac:dyDescent="0.2">
      <c r="A235" s="17" t="s">
        <v>13</v>
      </c>
      <c r="B235" s="12">
        <v>1</v>
      </c>
      <c r="D235"/>
    </row>
    <row r="236" spans="1:4" hidden="1" x14ac:dyDescent="0.2">
      <c r="A236" s="11" t="s">
        <v>72</v>
      </c>
      <c r="B236" s="12">
        <v>1</v>
      </c>
      <c r="D236"/>
    </row>
    <row r="237" spans="1:4" hidden="1" x14ac:dyDescent="0.2">
      <c r="A237" s="14" t="s">
        <v>24</v>
      </c>
      <c r="B237" s="12">
        <v>1</v>
      </c>
      <c r="D237"/>
    </row>
    <row r="238" spans="1:4" hidden="1" x14ac:dyDescent="0.2">
      <c r="A238" s="17" t="s">
        <v>13</v>
      </c>
      <c r="B238" s="12">
        <v>1</v>
      </c>
      <c r="D238"/>
    </row>
    <row r="239" spans="1:4" hidden="1" x14ac:dyDescent="0.2">
      <c r="A239" s="11" t="s">
        <v>50</v>
      </c>
      <c r="B239" s="12">
        <v>2</v>
      </c>
      <c r="C239" t="s">
        <v>173</v>
      </c>
      <c r="D239">
        <v>-1</v>
      </c>
    </row>
    <row r="240" spans="1:4" hidden="1" x14ac:dyDescent="0.2">
      <c r="A240" s="14" t="s">
        <v>24</v>
      </c>
      <c r="B240" s="12">
        <v>2</v>
      </c>
      <c r="D240"/>
    </row>
    <row r="241" spans="1:4" hidden="1" x14ac:dyDescent="0.2">
      <c r="A241" s="17" t="s">
        <v>13</v>
      </c>
      <c r="B241" s="12">
        <v>2</v>
      </c>
      <c r="D241"/>
    </row>
    <row r="242" spans="1:4" hidden="1" x14ac:dyDescent="0.2">
      <c r="A242" s="11" t="s">
        <v>39</v>
      </c>
      <c r="B242" s="12">
        <v>1</v>
      </c>
      <c r="D242"/>
    </row>
    <row r="243" spans="1:4" hidden="1" x14ac:dyDescent="0.2">
      <c r="A243" s="14" t="s">
        <v>24</v>
      </c>
      <c r="B243" s="12">
        <v>1</v>
      </c>
      <c r="D243"/>
    </row>
    <row r="244" spans="1:4" hidden="1" x14ac:dyDescent="0.2">
      <c r="A244" s="17" t="s">
        <v>13</v>
      </c>
      <c r="B244" s="12">
        <v>1</v>
      </c>
      <c r="D244"/>
    </row>
    <row r="245" spans="1:4" hidden="1" x14ac:dyDescent="0.2">
      <c r="A245" s="11" t="s">
        <v>33</v>
      </c>
      <c r="B245" s="12">
        <v>1</v>
      </c>
      <c r="D245"/>
    </row>
    <row r="246" spans="1:4" hidden="1" x14ac:dyDescent="0.2">
      <c r="A246" s="14" t="s">
        <v>24</v>
      </c>
      <c r="B246" s="12">
        <v>1</v>
      </c>
      <c r="D246"/>
    </row>
    <row r="247" spans="1:4" hidden="1" x14ac:dyDescent="0.2">
      <c r="A247" s="17" t="s">
        <v>13</v>
      </c>
      <c r="B247" s="12">
        <v>1</v>
      </c>
      <c r="D247"/>
    </row>
    <row r="248" spans="1:4" hidden="1" x14ac:dyDescent="0.2">
      <c r="A248" s="11" t="s">
        <v>83</v>
      </c>
      <c r="B248" s="12">
        <v>2</v>
      </c>
      <c r="C248" t="s">
        <v>173</v>
      </c>
      <c r="D248">
        <v>-1</v>
      </c>
    </row>
    <row r="249" spans="1:4" hidden="1" x14ac:dyDescent="0.2">
      <c r="A249" s="14" t="s">
        <v>24</v>
      </c>
      <c r="B249" s="12">
        <v>2</v>
      </c>
      <c r="D249"/>
    </row>
    <row r="250" spans="1:4" hidden="1" x14ac:dyDescent="0.2">
      <c r="A250" s="17" t="s">
        <v>13</v>
      </c>
      <c r="B250" s="12">
        <v>2</v>
      </c>
      <c r="D250"/>
    </row>
    <row r="251" spans="1:4" hidden="1" x14ac:dyDescent="0.2">
      <c r="A251" s="11" t="s">
        <v>0</v>
      </c>
      <c r="B251" s="12">
        <v>3</v>
      </c>
      <c r="C251" t="s">
        <v>173</v>
      </c>
      <c r="D251">
        <v>-2</v>
      </c>
    </row>
    <row r="252" spans="1:4" hidden="1" x14ac:dyDescent="0.2">
      <c r="A252" s="14" t="s">
        <v>24</v>
      </c>
      <c r="B252" s="12">
        <v>3</v>
      </c>
      <c r="D252"/>
    </row>
    <row r="253" spans="1:4" hidden="1" x14ac:dyDescent="0.2">
      <c r="A253" s="17" t="s">
        <v>13</v>
      </c>
      <c r="B253" s="12">
        <v>3</v>
      </c>
      <c r="D253"/>
    </row>
    <row r="254" spans="1:4" hidden="1" x14ac:dyDescent="0.2">
      <c r="A254" s="11" t="s">
        <v>70</v>
      </c>
      <c r="B254" s="12">
        <v>1</v>
      </c>
      <c r="D254"/>
    </row>
    <row r="255" spans="1:4" hidden="1" x14ac:dyDescent="0.2">
      <c r="A255" s="14" t="s">
        <v>24</v>
      </c>
      <c r="B255" s="12">
        <v>1</v>
      </c>
      <c r="D255"/>
    </row>
    <row r="256" spans="1:4" hidden="1" x14ac:dyDescent="0.2">
      <c r="A256" s="17" t="s">
        <v>13</v>
      </c>
      <c r="B256" s="12">
        <v>1</v>
      </c>
      <c r="D256"/>
    </row>
    <row r="257" spans="1:4" hidden="1" x14ac:dyDescent="0.2">
      <c r="A257" s="11" t="s">
        <v>17</v>
      </c>
      <c r="B257" s="12">
        <v>2</v>
      </c>
      <c r="C257" t="s">
        <v>173</v>
      </c>
      <c r="D257">
        <v>-1</v>
      </c>
    </row>
    <row r="258" spans="1:4" hidden="1" x14ac:dyDescent="0.2">
      <c r="A258" s="14" t="s">
        <v>24</v>
      </c>
      <c r="B258" s="12">
        <v>2</v>
      </c>
      <c r="D258"/>
    </row>
    <row r="259" spans="1:4" hidden="1" x14ac:dyDescent="0.2">
      <c r="A259" s="17" t="s">
        <v>13</v>
      </c>
      <c r="B259" s="12">
        <v>2</v>
      </c>
      <c r="D259"/>
    </row>
    <row r="260" spans="1:4" hidden="1" x14ac:dyDescent="0.2">
      <c r="A260" s="11" t="s">
        <v>26</v>
      </c>
      <c r="B260" s="12">
        <v>1</v>
      </c>
      <c r="D260"/>
    </row>
    <row r="261" spans="1:4" hidden="1" x14ac:dyDescent="0.2">
      <c r="A261" s="14" t="s">
        <v>24</v>
      </c>
      <c r="B261" s="12">
        <v>1</v>
      </c>
      <c r="D261"/>
    </row>
    <row r="262" spans="1:4" hidden="1" x14ac:dyDescent="0.2">
      <c r="A262" s="17" t="s">
        <v>13</v>
      </c>
      <c r="B262" s="12">
        <v>1</v>
      </c>
      <c r="D262"/>
    </row>
    <row r="263" spans="1:4" s="21" customFormat="1" x14ac:dyDescent="0.2">
      <c r="A263" s="19" t="s">
        <v>21</v>
      </c>
      <c r="B263" s="20">
        <v>7</v>
      </c>
      <c r="D263" s="24">
        <f>GETPIVOTDATA("Departure Time",$A$1,"Flight ID","HUR0974O")+SUM(D264:D281)</f>
        <v>6</v>
      </c>
    </row>
    <row r="264" spans="1:4" hidden="1" x14ac:dyDescent="0.2">
      <c r="A264" s="11" t="s">
        <v>64</v>
      </c>
      <c r="B264" s="12">
        <v>1</v>
      </c>
      <c r="D264"/>
    </row>
    <row r="265" spans="1:4" hidden="1" x14ac:dyDescent="0.2">
      <c r="A265" s="14" t="s">
        <v>2</v>
      </c>
      <c r="B265" s="12">
        <v>1</v>
      </c>
      <c r="D265"/>
    </row>
    <row r="266" spans="1:4" hidden="1" x14ac:dyDescent="0.2">
      <c r="A266" s="17" t="s">
        <v>22</v>
      </c>
      <c r="B266" s="12">
        <v>1</v>
      </c>
      <c r="D266"/>
    </row>
    <row r="267" spans="1:4" hidden="1" x14ac:dyDescent="0.2">
      <c r="A267" s="11" t="s">
        <v>11</v>
      </c>
      <c r="B267" s="12">
        <v>2</v>
      </c>
      <c r="C267" t="s">
        <v>173</v>
      </c>
      <c r="D267">
        <v>-1</v>
      </c>
    </row>
    <row r="268" spans="1:4" hidden="1" x14ac:dyDescent="0.2">
      <c r="A268" s="14" t="s">
        <v>2</v>
      </c>
      <c r="B268" s="12">
        <v>2</v>
      </c>
      <c r="D268"/>
    </row>
    <row r="269" spans="1:4" hidden="1" x14ac:dyDescent="0.2">
      <c r="A269" s="17" t="s">
        <v>22</v>
      </c>
      <c r="B269" s="12">
        <v>2</v>
      </c>
      <c r="D269"/>
    </row>
    <row r="270" spans="1:4" hidden="1" x14ac:dyDescent="0.2">
      <c r="A270" s="11" t="s">
        <v>20</v>
      </c>
      <c r="B270" s="12">
        <v>1</v>
      </c>
      <c r="D270"/>
    </row>
    <row r="271" spans="1:4" hidden="1" x14ac:dyDescent="0.2">
      <c r="A271" s="14" t="s">
        <v>2</v>
      </c>
      <c r="B271" s="12">
        <v>1</v>
      </c>
      <c r="D271"/>
    </row>
    <row r="272" spans="1:4" hidden="1" x14ac:dyDescent="0.2">
      <c r="A272" s="17" t="s">
        <v>22</v>
      </c>
      <c r="B272" s="12">
        <v>1</v>
      </c>
      <c r="D272"/>
    </row>
    <row r="273" spans="1:4" hidden="1" x14ac:dyDescent="0.2">
      <c r="A273" s="11" t="s">
        <v>39</v>
      </c>
      <c r="B273" s="12">
        <v>1</v>
      </c>
      <c r="D273"/>
    </row>
    <row r="274" spans="1:4" hidden="1" x14ac:dyDescent="0.2">
      <c r="A274" s="14" t="s">
        <v>2</v>
      </c>
      <c r="B274" s="12">
        <v>1</v>
      </c>
      <c r="D274"/>
    </row>
    <row r="275" spans="1:4" hidden="1" x14ac:dyDescent="0.2">
      <c r="A275" s="17" t="s">
        <v>22</v>
      </c>
      <c r="B275" s="12">
        <v>1</v>
      </c>
      <c r="D275"/>
    </row>
    <row r="276" spans="1:4" hidden="1" x14ac:dyDescent="0.2">
      <c r="A276" s="11" t="s">
        <v>30</v>
      </c>
      <c r="B276" s="12">
        <v>1</v>
      </c>
      <c r="D276"/>
    </row>
    <row r="277" spans="1:4" hidden="1" x14ac:dyDescent="0.2">
      <c r="A277" s="14" t="s">
        <v>2</v>
      </c>
      <c r="B277" s="12">
        <v>1</v>
      </c>
      <c r="D277"/>
    </row>
    <row r="278" spans="1:4" hidden="1" x14ac:dyDescent="0.2">
      <c r="A278" s="17" t="s">
        <v>22</v>
      </c>
      <c r="B278" s="12">
        <v>1</v>
      </c>
      <c r="D278"/>
    </row>
    <row r="279" spans="1:4" hidden="1" x14ac:dyDescent="0.2">
      <c r="A279" s="11" t="s">
        <v>95</v>
      </c>
      <c r="B279" s="12">
        <v>1</v>
      </c>
      <c r="D279"/>
    </row>
    <row r="280" spans="1:4" hidden="1" x14ac:dyDescent="0.2">
      <c r="A280" s="14" t="s">
        <v>2</v>
      </c>
      <c r="B280" s="12">
        <v>1</v>
      </c>
      <c r="D280"/>
    </row>
    <row r="281" spans="1:4" hidden="1" x14ac:dyDescent="0.2">
      <c r="A281" s="17" t="s">
        <v>22</v>
      </c>
      <c r="B281" s="12">
        <v>1</v>
      </c>
      <c r="D281"/>
    </row>
    <row r="282" spans="1:4" s="21" customFormat="1" x14ac:dyDescent="0.2">
      <c r="A282" s="19" t="s">
        <v>54</v>
      </c>
      <c r="B282" s="20">
        <v>14</v>
      </c>
      <c r="D282" s="24">
        <f>GETPIVOTDATA("Departure Time",$A$1,"Flight ID","HZT2506M")+SUM(D283:D312)</f>
        <v>9</v>
      </c>
    </row>
    <row r="283" spans="1:4" hidden="1" x14ac:dyDescent="0.2">
      <c r="A283" s="11" t="s">
        <v>44</v>
      </c>
      <c r="B283" s="12">
        <v>2</v>
      </c>
      <c r="C283" t="s">
        <v>173</v>
      </c>
      <c r="D283">
        <v>-1</v>
      </c>
    </row>
    <row r="284" spans="1:4" hidden="1" x14ac:dyDescent="0.2">
      <c r="A284" s="14" t="s">
        <v>55</v>
      </c>
      <c r="B284" s="12">
        <v>2</v>
      </c>
      <c r="D284"/>
    </row>
    <row r="285" spans="1:4" hidden="1" x14ac:dyDescent="0.2">
      <c r="A285" s="17" t="s">
        <v>35</v>
      </c>
      <c r="B285" s="12">
        <v>2</v>
      </c>
      <c r="D285"/>
    </row>
    <row r="286" spans="1:4" hidden="1" x14ac:dyDescent="0.2">
      <c r="A286" s="11" t="s">
        <v>77</v>
      </c>
      <c r="B286" s="12">
        <v>2</v>
      </c>
      <c r="C286" t="s">
        <v>173</v>
      </c>
      <c r="D286">
        <v>-1</v>
      </c>
    </row>
    <row r="287" spans="1:4" hidden="1" x14ac:dyDescent="0.2">
      <c r="A287" s="14" t="s">
        <v>55</v>
      </c>
      <c r="B287" s="12">
        <v>2</v>
      </c>
      <c r="D287"/>
    </row>
    <row r="288" spans="1:4" hidden="1" x14ac:dyDescent="0.2">
      <c r="A288" s="17" t="s">
        <v>35</v>
      </c>
      <c r="B288" s="12">
        <v>2</v>
      </c>
      <c r="D288"/>
    </row>
    <row r="289" spans="1:4" hidden="1" x14ac:dyDescent="0.2">
      <c r="A289" s="11" t="s">
        <v>64</v>
      </c>
      <c r="B289" s="12">
        <v>1</v>
      </c>
      <c r="D289"/>
    </row>
    <row r="290" spans="1:4" hidden="1" x14ac:dyDescent="0.2">
      <c r="A290" s="14" t="s">
        <v>55</v>
      </c>
      <c r="B290" s="12">
        <v>1</v>
      </c>
      <c r="D290"/>
    </row>
    <row r="291" spans="1:4" hidden="1" x14ac:dyDescent="0.2">
      <c r="A291" s="17" t="s">
        <v>35</v>
      </c>
      <c r="B291" s="12">
        <v>1</v>
      </c>
      <c r="D291"/>
    </row>
    <row r="292" spans="1:4" hidden="1" x14ac:dyDescent="0.2">
      <c r="A292" s="11" t="s">
        <v>6</v>
      </c>
      <c r="B292" s="12">
        <v>1</v>
      </c>
      <c r="D292"/>
    </row>
    <row r="293" spans="1:4" hidden="1" x14ac:dyDescent="0.2">
      <c r="A293" s="14" t="s">
        <v>55</v>
      </c>
      <c r="B293" s="12">
        <v>1</v>
      </c>
      <c r="D293"/>
    </row>
    <row r="294" spans="1:4" hidden="1" x14ac:dyDescent="0.2">
      <c r="A294" s="17" t="s">
        <v>35</v>
      </c>
      <c r="B294" s="12">
        <v>1</v>
      </c>
      <c r="D294"/>
    </row>
    <row r="295" spans="1:4" hidden="1" x14ac:dyDescent="0.2">
      <c r="A295" s="11" t="s">
        <v>41</v>
      </c>
      <c r="B295" s="12">
        <v>2</v>
      </c>
      <c r="C295" t="s">
        <v>173</v>
      </c>
      <c r="D295">
        <v>-1</v>
      </c>
    </row>
    <row r="296" spans="1:4" hidden="1" x14ac:dyDescent="0.2">
      <c r="A296" s="14" t="s">
        <v>55</v>
      </c>
      <c r="B296" s="12">
        <v>2</v>
      </c>
      <c r="D296"/>
    </row>
    <row r="297" spans="1:4" hidden="1" x14ac:dyDescent="0.2">
      <c r="A297" s="17" t="s">
        <v>35</v>
      </c>
      <c r="B297" s="12">
        <v>2</v>
      </c>
      <c r="D297"/>
    </row>
    <row r="298" spans="1:4" hidden="1" x14ac:dyDescent="0.2">
      <c r="A298" s="11" t="s">
        <v>50</v>
      </c>
      <c r="B298" s="12">
        <v>1</v>
      </c>
      <c r="D298"/>
    </row>
    <row r="299" spans="1:4" hidden="1" x14ac:dyDescent="0.2">
      <c r="A299" s="14" t="s">
        <v>55</v>
      </c>
      <c r="B299" s="12">
        <v>1</v>
      </c>
      <c r="D299"/>
    </row>
    <row r="300" spans="1:4" hidden="1" x14ac:dyDescent="0.2">
      <c r="A300" s="17" t="s">
        <v>35</v>
      </c>
      <c r="B300" s="12">
        <v>1</v>
      </c>
      <c r="D300"/>
    </row>
    <row r="301" spans="1:4" hidden="1" x14ac:dyDescent="0.2">
      <c r="A301" s="11" t="s">
        <v>39</v>
      </c>
      <c r="B301" s="12">
        <v>2</v>
      </c>
      <c r="C301" t="s">
        <v>173</v>
      </c>
      <c r="D301">
        <v>-1</v>
      </c>
    </row>
    <row r="302" spans="1:4" hidden="1" x14ac:dyDescent="0.2">
      <c r="A302" s="14" t="s">
        <v>55</v>
      </c>
      <c r="B302" s="12">
        <v>2</v>
      </c>
      <c r="D302"/>
    </row>
    <row r="303" spans="1:4" hidden="1" x14ac:dyDescent="0.2">
      <c r="A303" s="17" t="s">
        <v>35</v>
      </c>
      <c r="B303" s="12">
        <v>2</v>
      </c>
      <c r="D303"/>
    </row>
    <row r="304" spans="1:4" hidden="1" x14ac:dyDescent="0.2">
      <c r="A304" s="11" t="s">
        <v>79</v>
      </c>
      <c r="B304" s="12">
        <v>1</v>
      </c>
      <c r="D304"/>
    </row>
    <row r="305" spans="1:4" hidden="1" x14ac:dyDescent="0.2">
      <c r="A305" s="14" t="s">
        <v>55</v>
      </c>
      <c r="B305" s="12">
        <v>1</v>
      </c>
      <c r="D305"/>
    </row>
    <row r="306" spans="1:4" hidden="1" x14ac:dyDescent="0.2">
      <c r="A306" s="17" t="s">
        <v>35</v>
      </c>
      <c r="B306" s="12">
        <v>1</v>
      </c>
      <c r="D306"/>
    </row>
    <row r="307" spans="1:4" hidden="1" x14ac:dyDescent="0.2">
      <c r="A307" s="11" t="s">
        <v>14</v>
      </c>
      <c r="B307" s="12">
        <v>1</v>
      </c>
      <c r="D307"/>
    </row>
    <row r="308" spans="1:4" hidden="1" x14ac:dyDescent="0.2">
      <c r="A308" s="14" t="s">
        <v>55</v>
      </c>
      <c r="B308" s="12">
        <v>1</v>
      </c>
      <c r="D308"/>
    </row>
    <row r="309" spans="1:4" hidden="1" x14ac:dyDescent="0.2">
      <c r="A309" s="17" t="s">
        <v>35</v>
      </c>
      <c r="B309" s="12">
        <v>1</v>
      </c>
      <c r="D309"/>
    </row>
    <row r="310" spans="1:4" hidden="1" x14ac:dyDescent="0.2">
      <c r="A310" s="11" t="s">
        <v>75</v>
      </c>
      <c r="B310" s="12">
        <v>1</v>
      </c>
      <c r="C310" t="s">
        <v>169</v>
      </c>
      <c r="D310">
        <v>-1</v>
      </c>
    </row>
    <row r="311" spans="1:4" hidden="1" x14ac:dyDescent="0.2">
      <c r="A311" s="14" t="s">
        <v>55</v>
      </c>
      <c r="B311" s="12">
        <v>1</v>
      </c>
      <c r="D311"/>
    </row>
    <row r="312" spans="1:4" hidden="1" x14ac:dyDescent="0.2">
      <c r="A312" s="17" t="s">
        <v>104</v>
      </c>
      <c r="B312" s="12">
        <v>1</v>
      </c>
      <c r="D312"/>
    </row>
    <row r="313" spans="1:4" s="21" customFormat="1" x14ac:dyDescent="0.2">
      <c r="A313" s="19" t="s">
        <v>73</v>
      </c>
      <c r="B313" s="20">
        <v>20</v>
      </c>
      <c r="D313" s="24">
        <f>GETPIVOTDATA("Departure Time",$A$1,"Flight ID","JVY9791G")+SUM(D314:D364)</f>
        <v>17</v>
      </c>
    </row>
    <row r="314" spans="1:4" hidden="1" x14ac:dyDescent="0.2">
      <c r="A314" s="11" t="s">
        <v>44</v>
      </c>
      <c r="B314" s="12">
        <v>2</v>
      </c>
      <c r="C314" t="s">
        <v>173</v>
      </c>
      <c r="D314">
        <v>-1</v>
      </c>
    </row>
    <row r="315" spans="1:4" hidden="1" x14ac:dyDescent="0.2">
      <c r="A315" s="14" t="s">
        <v>22</v>
      </c>
      <c r="B315" s="12">
        <v>2</v>
      </c>
      <c r="D315"/>
    </row>
    <row r="316" spans="1:4" hidden="1" x14ac:dyDescent="0.2">
      <c r="A316" s="17" t="s">
        <v>74</v>
      </c>
      <c r="B316" s="12">
        <v>2</v>
      </c>
      <c r="D316"/>
    </row>
    <row r="317" spans="1:4" hidden="1" x14ac:dyDescent="0.2">
      <c r="A317" s="11" t="s">
        <v>77</v>
      </c>
      <c r="B317" s="12">
        <v>1</v>
      </c>
      <c r="D317"/>
    </row>
    <row r="318" spans="1:4" hidden="1" x14ac:dyDescent="0.2">
      <c r="A318" s="14" t="s">
        <v>22</v>
      </c>
      <c r="B318" s="12">
        <v>1</v>
      </c>
      <c r="D318"/>
    </row>
    <row r="319" spans="1:4" hidden="1" x14ac:dyDescent="0.2">
      <c r="A319" s="17" t="s">
        <v>74</v>
      </c>
      <c r="B319" s="12">
        <v>1</v>
      </c>
      <c r="D319"/>
    </row>
    <row r="320" spans="1:4" hidden="1" x14ac:dyDescent="0.2">
      <c r="A320" s="11" t="s">
        <v>64</v>
      </c>
      <c r="B320" s="12">
        <v>1</v>
      </c>
      <c r="D320"/>
    </row>
    <row r="321" spans="1:4" hidden="1" x14ac:dyDescent="0.2">
      <c r="A321" s="14" t="s">
        <v>22</v>
      </c>
      <c r="B321" s="12">
        <v>1</v>
      </c>
      <c r="D321"/>
    </row>
    <row r="322" spans="1:4" hidden="1" x14ac:dyDescent="0.2">
      <c r="A322" s="17" t="s">
        <v>74</v>
      </c>
      <c r="B322" s="12">
        <v>1</v>
      </c>
      <c r="D322"/>
    </row>
    <row r="323" spans="1:4" hidden="1" x14ac:dyDescent="0.2">
      <c r="A323" s="11" t="s">
        <v>68</v>
      </c>
      <c r="B323" s="12">
        <v>1</v>
      </c>
      <c r="D323"/>
    </row>
    <row r="324" spans="1:4" hidden="1" x14ac:dyDescent="0.2">
      <c r="A324" s="14" t="s">
        <v>22</v>
      </c>
      <c r="B324" s="12">
        <v>1</v>
      </c>
      <c r="D324"/>
    </row>
    <row r="325" spans="1:4" hidden="1" x14ac:dyDescent="0.2">
      <c r="A325" s="17" t="s">
        <v>74</v>
      </c>
      <c r="B325" s="12">
        <v>1</v>
      </c>
      <c r="D325"/>
    </row>
    <row r="326" spans="1:4" hidden="1" x14ac:dyDescent="0.2">
      <c r="A326" s="11" t="s">
        <v>6</v>
      </c>
      <c r="B326" s="12">
        <v>1</v>
      </c>
      <c r="D326"/>
    </row>
    <row r="327" spans="1:4" hidden="1" x14ac:dyDescent="0.2">
      <c r="A327" s="14" t="s">
        <v>22</v>
      </c>
      <c r="B327" s="12">
        <v>1</v>
      </c>
      <c r="D327"/>
    </row>
    <row r="328" spans="1:4" hidden="1" x14ac:dyDescent="0.2">
      <c r="A328" s="17" t="s">
        <v>74</v>
      </c>
      <c r="B328" s="12">
        <v>1</v>
      </c>
      <c r="D328"/>
    </row>
    <row r="329" spans="1:4" hidden="1" x14ac:dyDescent="0.2">
      <c r="A329" s="11" t="s">
        <v>25</v>
      </c>
      <c r="B329" s="12">
        <v>1</v>
      </c>
      <c r="D329"/>
    </row>
    <row r="330" spans="1:4" hidden="1" x14ac:dyDescent="0.2">
      <c r="A330" s="14" t="s">
        <v>22</v>
      </c>
      <c r="B330" s="12">
        <v>1</v>
      </c>
      <c r="D330"/>
    </row>
    <row r="331" spans="1:4" hidden="1" x14ac:dyDescent="0.2">
      <c r="A331" s="17" t="s">
        <v>74</v>
      </c>
      <c r="B331" s="12">
        <v>1</v>
      </c>
      <c r="D331"/>
    </row>
    <row r="332" spans="1:4" hidden="1" x14ac:dyDescent="0.2">
      <c r="A332" s="11" t="s">
        <v>41</v>
      </c>
      <c r="B332" s="12">
        <v>1</v>
      </c>
      <c r="D332"/>
    </row>
    <row r="333" spans="1:4" hidden="1" x14ac:dyDescent="0.2">
      <c r="A333" s="14" t="s">
        <v>22</v>
      </c>
      <c r="B333" s="12">
        <v>1</v>
      </c>
      <c r="D333"/>
    </row>
    <row r="334" spans="1:4" hidden="1" x14ac:dyDescent="0.2">
      <c r="A334" s="17" t="s">
        <v>74</v>
      </c>
      <c r="B334" s="12">
        <v>1</v>
      </c>
      <c r="D334"/>
    </row>
    <row r="335" spans="1:4" hidden="1" x14ac:dyDescent="0.2">
      <c r="A335" s="11" t="s">
        <v>50</v>
      </c>
      <c r="B335" s="12">
        <v>2</v>
      </c>
      <c r="C335" t="s">
        <v>173</v>
      </c>
      <c r="D335">
        <v>-1</v>
      </c>
    </row>
    <row r="336" spans="1:4" hidden="1" x14ac:dyDescent="0.2">
      <c r="A336" s="14" t="s">
        <v>22</v>
      </c>
      <c r="B336" s="12">
        <v>2</v>
      </c>
      <c r="D336"/>
    </row>
    <row r="337" spans="1:4" hidden="1" x14ac:dyDescent="0.2">
      <c r="A337" s="17" t="s">
        <v>74</v>
      </c>
      <c r="B337" s="12">
        <v>2</v>
      </c>
      <c r="D337"/>
    </row>
    <row r="338" spans="1:4" hidden="1" x14ac:dyDescent="0.2">
      <c r="A338" s="11" t="s">
        <v>91</v>
      </c>
      <c r="B338" s="12">
        <v>1</v>
      </c>
      <c r="D338"/>
    </row>
    <row r="339" spans="1:4" hidden="1" x14ac:dyDescent="0.2">
      <c r="A339" s="14" t="s">
        <v>22</v>
      </c>
      <c r="B339" s="12">
        <v>1</v>
      </c>
      <c r="D339"/>
    </row>
    <row r="340" spans="1:4" hidden="1" x14ac:dyDescent="0.2">
      <c r="A340" s="17" t="s">
        <v>74</v>
      </c>
      <c r="B340" s="12">
        <v>1</v>
      </c>
      <c r="D340"/>
    </row>
    <row r="341" spans="1:4" hidden="1" x14ac:dyDescent="0.2">
      <c r="A341" s="11" t="s">
        <v>40</v>
      </c>
      <c r="B341" s="12">
        <v>1</v>
      </c>
      <c r="D341"/>
    </row>
    <row r="342" spans="1:4" hidden="1" x14ac:dyDescent="0.2">
      <c r="A342" s="14" t="s">
        <v>22</v>
      </c>
      <c r="B342" s="12">
        <v>1</v>
      </c>
      <c r="D342"/>
    </row>
    <row r="343" spans="1:4" hidden="1" x14ac:dyDescent="0.2">
      <c r="A343" s="17" t="s">
        <v>74</v>
      </c>
      <c r="B343" s="12">
        <v>1</v>
      </c>
      <c r="D343"/>
    </row>
    <row r="344" spans="1:4" hidden="1" x14ac:dyDescent="0.2">
      <c r="A344" s="11" t="s">
        <v>14</v>
      </c>
      <c r="B344" s="12">
        <v>2</v>
      </c>
      <c r="C344" t="s">
        <v>173</v>
      </c>
      <c r="D344">
        <v>-1</v>
      </c>
    </row>
    <row r="345" spans="1:4" hidden="1" x14ac:dyDescent="0.2">
      <c r="A345" s="14" t="s">
        <v>22</v>
      </c>
      <c r="B345" s="12">
        <v>2</v>
      </c>
      <c r="D345"/>
    </row>
    <row r="346" spans="1:4" hidden="1" x14ac:dyDescent="0.2">
      <c r="A346" s="17" t="s">
        <v>74</v>
      </c>
      <c r="B346" s="12">
        <v>2</v>
      </c>
      <c r="D346"/>
    </row>
    <row r="347" spans="1:4" hidden="1" x14ac:dyDescent="0.2">
      <c r="A347" s="11" t="s">
        <v>83</v>
      </c>
      <c r="B347" s="12">
        <v>1</v>
      </c>
      <c r="D347"/>
    </row>
    <row r="348" spans="1:4" hidden="1" x14ac:dyDescent="0.2">
      <c r="A348" s="14" t="s">
        <v>22</v>
      </c>
      <c r="B348" s="12">
        <v>1</v>
      </c>
      <c r="D348"/>
    </row>
    <row r="349" spans="1:4" hidden="1" x14ac:dyDescent="0.2">
      <c r="A349" s="17" t="s">
        <v>74</v>
      </c>
      <c r="B349" s="12">
        <v>1</v>
      </c>
      <c r="D349"/>
    </row>
    <row r="350" spans="1:4" hidden="1" x14ac:dyDescent="0.2">
      <c r="A350" s="11" t="s">
        <v>0</v>
      </c>
      <c r="B350" s="12">
        <v>1</v>
      </c>
      <c r="D350"/>
    </row>
    <row r="351" spans="1:4" hidden="1" x14ac:dyDescent="0.2">
      <c r="A351" s="14" t="s">
        <v>22</v>
      </c>
      <c r="B351" s="12">
        <v>1</v>
      </c>
      <c r="D351"/>
    </row>
    <row r="352" spans="1:4" hidden="1" x14ac:dyDescent="0.2">
      <c r="A352" s="17" t="s">
        <v>74</v>
      </c>
      <c r="B352" s="12">
        <v>1</v>
      </c>
      <c r="D352"/>
    </row>
    <row r="353" spans="1:4" hidden="1" x14ac:dyDescent="0.2">
      <c r="A353" s="11" t="s">
        <v>85</v>
      </c>
      <c r="B353" s="12">
        <v>1</v>
      </c>
      <c r="D353"/>
    </row>
    <row r="354" spans="1:4" hidden="1" x14ac:dyDescent="0.2">
      <c r="A354" s="14" t="s">
        <v>22</v>
      </c>
      <c r="B354" s="12">
        <v>1</v>
      </c>
      <c r="D354"/>
    </row>
    <row r="355" spans="1:4" hidden="1" x14ac:dyDescent="0.2">
      <c r="A355" s="17" t="s">
        <v>74</v>
      </c>
      <c r="B355" s="12">
        <v>1</v>
      </c>
      <c r="D355"/>
    </row>
    <row r="356" spans="1:4" hidden="1" x14ac:dyDescent="0.2">
      <c r="A356" s="11" t="s">
        <v>70</v>
      </c>
      <c r="B356" s="12">
        <v>1</v>
      </c>
      <c r="D356"/>
    </row>
    <row r="357" spans="1:4" hidden="1" x14ac:dyDescent="0.2">
      <c r="A357" s="14" t="s">
        <v>22</v>
      </c>
      <c r="B357" s="12">
        <v>1</v>
      </c>
      <c r="D357"/>
    </row>
    <row r="358" spans="1:4" hidden="1" x14ac:dyDescent="0.2">
      <c r="A358" s="17" t="s">
        <v>74</v>
      </c>
      <c r="B358" s="12">
        <v>1</v>
      </c>
      <c r="D358"/>
    </row>
    <row r="359" spans="1:4" hidden="1" x14ac:dyDescent="0.2">
      <c r="A359" s="11" t="s">
        <v>38</v>
      </c>
      <c r="B359" s="12">
        <v>1</v>
      </c>
      <c r="D359"/>
    </row>
    <row r="360" spans="1:4" hidden="1" x14ac:dyDescent="0.2">
      <c r="A360" s="14" t="s">
        <v>22</v>
      </c>
      <c r="B360" s="12">
        <v>1</v>
      </c>
      <c r="D360"/>
    </row>
    <row r="361" spans="1:4" hidden="1" x14ac:dyDescent="0.2">
      <c r="A361" s="17" t="s">
        <v>74</v>
      </c>
      <c r="B361" s="12">
        <v>1</v>
      </c>
      <c r="D361"/>
    </row>
    <row r="362" spans="1:4" hidden="1" x14ac:dyDescent="0.2">
      <c r="A362" s="11" t="s">
        <v>26</v>
      </c>
      <c r="B362" s="12">
        <v>1</v>
      </c>
      <c r="D362"/>
    </row>
    <row r="363" spans="1:4" hidden="1" x14ac:dyDescent="0.2">
      <c r="A363" s="14" t="s">
        <v>22</v>
      </c>
      <c r="B363" s="12">
        <v>1</v>
      </c>
      <c r="D363"/>
    </row>
    <row r="364" spans="1:4" hidden="1" x14ac:dyDescent="0.2">
      <c r="A364" s="17" t="s">
        <v>74</v>
      </c>
      <c r="B364" s="12">
        <v>1</v>
      </c>
      <c r="D364"/>
    </row>
    <row r="365" spans="1:4" s="21" customFormat="1" x14ac:dyDescent="0.2">
      <c r="A365" s="19" t="s">
        <v>80</v>
      </c>
      <c r="B365" s="20">
        <v>23</v>
      </c>
      <c r="D365" s="24">
        <f>GETPIVOTDATA("Departure Time",$A$1,"Flight ID","KJR6646J")+SUM(D366:D410)</f>
        <v>15</v>
      </c>
    </row>
    <row r="366" spans="1:4" hidden="1" x14ac:dyDescent="0.2">
      <c r="A366" s="11" t="s">
        <v>44</v>
      </c>
      <c r="B366" s="12">
        <v>1</v>
      </c>
      <c r="D366"/>
    </row>
    <row r="367" spans="1:4" hidden="1" x14ac:dyDescent="0.2">
      <c r="A367" s="14" t="s">
        <v>55</v>
      </c>
      <c r="B367" s="12">
        <v>1</v>
      </c>
      <c r="D367"/>
    </row>
    <row r="368" spans="1:4" hidden="1" x14ac:dyDescent="0.2">
      <c r="A368" s="17" t="s">
        <v>81</v>
      </c>
      <c r="B368" s="12">
        <v>1</v>
      </c>
      <c r="D368"/>
    </row>
    <row r="369" spans="1:4" hidden="1" x14ac:dyDescent="0.2">
      <c r="A369" s="11" t="s">
        <v>77</v>
      </c>
      <c r="B369" s="12">
        <v>1</v>
      </c>
      <c r="D369"/>
    </row>
    <row r="370" spans="1:4" hidden="1" x14ac:dyDescent="0.2">
      <c r="A370" s="14" t="s">
        <v>55</v>
      </c>
      <c r="B370" s="12">
        <v>1</v>
      </c>
      <c r="D370"/>
    </row>
    <row r="371" spans="1:4" hidden="1" x14ac:dyDescent="0.2">
      <c r="A371" s="17" t="s">
        <v>81</v>
      </c>
      <c r="B371" s="12">
        <v>1</v>
      </c>
      <c r="D371"/>
    </row>
    <row r="372" spans="1:4" hidden="1" x14ac:dyDescent="0.2">
      <c r="A372" s="11" t="s">
        <v>56</v>
      </c>
      <c r="B372" s="12">
        <v>1</v>
      </c>
      <c r="D372"/>
    </row>
    <row r="373" spans="1:4" hidden="1" x14ac:dyDescent="0.2">
      <c r="A373" s="14" t="s">
        <v>55</v>
      </c>
      <c r="B373" s="12">
        <v>1</v>
      </c>
      <c r="D373"/>
    </row>
    <row r="374" spans="1:4" hidden="1" x14ac:dyDescent="0.2">
      <c r="A374" s="17" t="s">
        <v>81</v>
      </c>
      <c r="B374" s="12">
        <v>1</v>
      </c>
      <c r="D374"/>
    </row>
    <row r="375" spans="1:4" hidden="1" x14ac:dyDescent="0.2">
      <c r="A375" s="11" t="s">
        <v>20</v>
      </c>
      <c r="B375" s="12">
        <v>1</v>
      </c>
      <c r="D375"/>
    </row>
    <row r="376" spans="1:4" hidden="1" x14ac:dyDescent="0.2">
      <c r="A376" s="14" t="s">
        <v>55</v>
      </c>
      <c r="B376" s="12">
        <v>1</v>
      </c>
      <c r="D376"/>
    </row>
    <row r="377" spans="1:4" hidden="1" x14ac:dyDescent="0.2">
      <c r="A377" s="17" t="s">
        <v>81</v>
      </c>
      <c r="B377" s="12">
        <v>1</v>
      </c>
      <c r="D377"/>
    </row>
    <row r="378" spans="1:4" hidden="1" x14ac:dyDescent="0.2">
      <c r="A378" s="11" t="s">
        <v>25</v>
      </c>
      <c r="B378" s="12">
        <v>1</v>
      </c>
      <c r="D378"/>
    </row>
    <row r="379" spans="1:4" hidden="1" x14ac:dyDescent="0.2">
      <c r="A379" s="14" t="s">
        <v>55</v>
      </c>
      <c r="B379" s="12">
        <v>1</v>
      </c>
      <c r="D379"/>
    </row>
    <row r="380" spans="1:4" hidden="1" x14ac:dyDescent="0.2">
      <c r="A380" s="17" t="s">
        <v>81</v>
      </c>
      <c r="B380" s="12">
        <v>1</v>
      </c>
      <c r="D380"/>
    </row>
    <row r="381" spans="1:4" hidden="1" x14ac:dyDescent="0.2">
      <c r="A381" s="11" t="s">
        <v>50</v>
      </c>
      <c r="B381" s="12">
        <v>1</v>
      </c>
      <c r="D381"/>
    </row>
    <row r="382" spans="1:4" hidden="1" x14ac:dyDescent="0.2">
      <c r="A382" s="14" t="s">
        <v>55</v>
      </c>
      <c r="B382" s="12">
        <v>1</v>
      </c>
      <c r="D382"/>
    </row>
    <row r="383" spans="1:4" hidden="1" x14ac:dyDescent="0.2">
      <c r="A383" s="17" t="s">
        <v>81</v>
      </c>
      <c r="B383" s="12">
        <v>1</v>
      </c>
      <c r="D383"/>
    </row>
    <row r="384" spans="1:4" hidden="1" x14ac:dyDescent="0.2">
      <c r="A384" s="11" t="s">
        <v>79</v>
      </c>
      <c r="B384" s="12">
        <v>2</v>
      </c>
      <c r="C384" t="s">
        <v>173</v>
      </c>
      <c r="D384">
        <v>-1</v>
      </c>
    </row>
    <row r="385" spans="1:4" hidden="1" x14ac:dyDescent="0.2">
      <c r="A385" s="14" t="s">
        <v>55</v>
      </c>
      <c r="B385" s="12">
        <v>2</v>
      </c>
      <c r="D385"/>
    </row>
    <row r="386" spans="1:4" hidden="1" x14ac:dyDescent="0.2">
      <c r="A386" s="17" t="s">
        <v>81</v>
      </c>
      <c r="B386" s="12">
        <v>2</v>
      </c>
      <c r="D386"/>
    </row>
    <row r="387" spans="1:4" hidden="1" x14ac:dyDescent="0.2">
      <c r="A387" s="11" t="s">
        <v>10</v>
      </c>
      <c r="B387" s="12">
        <v>2</v>
      </c>
      <c r="C387" t="s">
        <v>173</v>
      </c>
      <c r="D387">
        <v>-1</v>
      </c>
    </row>
    <row r="388" spans="1:4" hidden="1" x14ac:dyDescent="0.2">
      <c r="A388" s="14" t="s">
        <v>55</v>
      </c>
      <c r="B388" s="12">
        <v>2</v>
      </c>
      <c r="D388"/>
    </row>
    <row r="389" spans="1:4" hidden="1" x14ac:dyDescent="0.2">
      <c r="A389" s="17" t="s">
        <v>81</v>
      </c>
      <c r="B389" s="12">
        <v>2</v>
      </c>
      <c r="D389"/>
    </row>
    <row r="390" spans="1:4" hidden="1" x14ac:dyDescent="0.2">
      <c r="A390" s="11" t="s">
        <v>14</v>
      </c>
      <c r="B390" s="12">
        <v>2</v>
      </c>
      <c r="C390" t="s">
        <v>173</v>
      </c>
      <c r="D390">
        <v>-1</v>
      </c>
    </row>
    <row r="391" spans="1:4" hidden="1" x14ac:dyDescent="0.2">
      <c r="A391" s="14" t="s">
        <v>55</v>
      </c>
      <c r="B391" s="12">
        <v>2</v>
      </c>
      <c r="D391"/>
    </row>
    <row r="392" spans="1:4" hidden="1" x14ac:dyDescent="0.2">
      <c r="A392" s="17" t="s">
        <v>81</v>
      </c>
      <c r="B392" s="12">
        <v>2</v>
      </c>
      <c r="D392"/>
    </row>
    <row r="393" spans="1:4" hidden="1" x14ac:dyDescent="0.2">
      <c r="A393" s="11" t="s">
        <v>30</v>
      </c>
      <c r="B393" s="12">
        <v>2</v>
      </c>
      <c r="C393" t="s">
        <v>173</v>
      </c>
      <c r="D393">
        <v>-1</v>
      </c>
    </row>
    <row r="394" spans="1:4" hidden="1" x14ac:dyDescent="0.2">
      <c r="A394" s="14" t="s">
        <v>55</v>
      </c>
      <c r="B394" s="12">
        <v>2</v>
      </c>
      <c r="D394"/>
    </row>
    <row r="395" spans="1:4" hidden="1" x14ac:dyDescent="0.2">
      <c r="A395" s="17" t="s">
        <v>81</v>
      </c>
      <c r="B395" s="12">
        <v>2</v>
      </c>
      <c r="D395"/>
    </row>
    <row r="396" spans="1:4" hidden="1" x14ac:dyDescent="0.2">
      <c r="A396" s="11" t="s">
        <v>83</v>
      </c>
      <c r="B396" s="12">
        <v>3</v>
      </c>
      <c r="C396" t="s">
        <v>173</v>
      </c>
      <c r="D396">
        <v>-2</v>
      </c>
    </row>
    <row r="397" spans="1:4" hidden="1" x14ac:dyDescent="0.2">
      <c r="A397" s="14" t="s">
        <v>55</v>
      </c>
      <c r="B397" s="12">
        <v>3</v>
      </c>
      <c r="D397"/>
    </row>
    <row r="398" spans="1:4" hidden="1" x14ac:dyDescent="0.2">
      <c r="A398" s="17" t="s">
        <v>81</v>
      </c>
      <c r="B398" s="12">
        <v>3</v>
      </c>
      <c r="D398"/>
    </row>
    <row r="399" spans="1:4" hidden="1" x14ac:dyDescent="0.2">
      <c r="A399" s="11" t="s">
        <v>0</v>
      </c>
      <c r="B399" s="12">
        <v>3</v>
      </c>
      <c r="C399" t="s">
        <v>173</v>
      </c>
      <c r="D399">
        <v>-2</v>
      </c>
    </row>
    <row r="400" spans="1:4" hidden="1" x14ac:dyDescent="0.2">
      <c r="A400" s="14" t="s">
        <v>55</v>
      </c>
      <c r="B400" s="12">
        <v>3</v>
      </c>
      <c r="D400"/>
    </row>
    <row r="401" spans="1:4" hidden="1" x14ac:dyDescent="0.2">
      <c r="A401" s="17" t="s">
        <v>81</v>
      </c>
      <c r="B401" s="12">
        <v>3</v>
      </c>
      <c r="D401"/>
    </row>
    <row r="402" spans="1:4" hidden="1" x14ac:dyDescent="0.2">
      <c r="A402" s="11" t="s">
        <v>70</v>
      </c>
      <c r="B402" s="12">
        <v>1</v>
      </c>
      <c r="D402"/>
    </row>
    <row r="403" spans="1:4" hidden="1" x14ac:dyDescent="0.2">
      <c r="A403" s="14" t="s">
        <v>55</v>
      </c>
      <c r="B403" s="12">
        <v>1</v>
      </c>
      <c r="D403"/>
    </row>
    <row r="404" spans="1:4" hidden="1" x14ac:dyDescent="0.2">
      <c r="A404" s="17" t="s">
        <v>81</v>
      </c>
      <c r="B404" s="12">
        <v>1</v>
      </c>
      <c r="D404"/>
    </row>
    <row r="405" spans="1:4" hidden="1" x14ac:dyDescent="0.2">
      <c r="A405" s="11" t="s">
        <v>95</v>
      </c>
      <c r="B405" s="12">
        <v>1</v>
      </c>
      <c r="D405"/>
    </row>
    <row r="406" spans="1:4" hidden="1" x14ac:dyDescent="0.2">
      <c r="A406" s="14" t="s">
        <v>55</v>
      </c>
      <c r="B406" s="12">
        <v>1</v>
      </c>
      <c r="D406"/>
    </row>
    <row r="407" spans="1:4" hidden="1" x14ac:dyDescent="0.2">
      <c r="A407" s="17" t="s">
        <v>81</v>
      </c>
      <c r="B407" s="12">
        <v>1</v>
      </c>
      <c r="D407"/>
    </row>
    <row r="408" spans="1:4" hidden="1" x14ac:dyDescent="0.2">
      <c r="A408" s="11" t="s">
        <v>26</v>
      </c>
      <c r="B408" s="12">
        <v>1</v>
      </c>
      <c r="D408"/>
    </row>
    <row r="409" spans="1:4" hidden="1" x14ac:dyDescent="0.2">
      <c r="A409" s="14" t="s">
        <v>55</v>
      </c>
      <c r="B409" s="12">
        <v>1</v>
      </c>
      <c r="D409"/>
    </row>
    <row r="410" spans="1:4" hidden="1" x14ac:dyDescent="0.2">
      <c r="A410" s="17" t="s">
        <v>81</v>
      </c>
      <c r="B410" s="12">
        <v>1</v>
      </c>
      <c r="D410"/>
    </row>
    <row r="411" spans="1:4" s="21" customFormat="1" x14ac:dyDescent="0.2">
      <c r="A411" s="19" t="s">
        <v>42</v>
      </c>
      <c r="B411" s="20">
        <v>15</v>
      </c>
      <c r="D411" s="24">
        <f>GETPIVOTDATA("Departure Time",$A$1,"Flight ID","MBA8071P")+SUM(D412:D447)</f>
        <v>12</v>
      </c>
    </row>
    <row r="412" spans="1:4" hidden="1" x14ac:dyDescent="0.2">
      <c r="A412" s="11" t="s">
        <v>64</v>
      </c>
      <c r="B412" s="12">
        <v>1</v>
      </c>
      <c r="D412"/>
    </row>
    <row r="413" spans="1:4" hidden="1" x14ac:dyDescent="0.2">
      <c r="A413" s="14" t="s">
        <v>16</v>
      </c>
      <c r="B413" s="12">
        <v>1</v>
      </c>
      <c r="D413"/>
    </row>
    <row r="414" spans="1:4" hidden="1" x14ac:dyDescent="0.2">
      <c r="A414" s="17" t="s">
        <v>13</v>
      </c>
      <c r="B414" s="12">
        <v>1</v>
      </c>
      <c r="D414"/>
    </row>
    <row r="415" spans="1:4" hidden="1" x14ac:dyDescent="0.2">
      <c r="A415" s="11" t="s">
        <v>11</v>
      </c>
      <c r="B415" s="12">
        <v>1</v>
      </c>
      <c r="D415"/>
    </row>
    <row r="416" spans="1:4" hidden="1" x14ac:dyDescent="0.2">
      <c r="A416" s="14" t="s">
        <v>16</v>
      </c>
      <c r="B416" s="12">
        <v>1</v>
      </c>
      <c r="D416"/>
    </row>
    <row r="417" spans="1:4" hidden="1" x14ac:dyDescent="0.2">
      <c r="A417" s="17" t="s">
        <v>13</v>
      </c>
      <c r="B417" s="12">
        <v>1</v>
      </c>
      <c r="D417"/>
    </row>
    <row r="418" spans="1:4" hidden="1" x14ac:dyDescent="0.2">
      <c r="A418" s="11" t="s">
        <v>56</v>
      </c>
      <c r="B418" s="12">
        <v>2</v>
      </c>
      <c r="C418" t="s">
        <v>173</v>
      </c>
      <c r="D418">
        <v>-1</v>
      </c>
    </row>
    <row r="419" spans="1:4" hidden="1" x14ac:dyDescent="0.2">
      <c r="A419" s="14" t="s">
        <v>16</v>
      </c>
      <c r="B419" s="12">
        <v>2</v>
      </c>
      <c r="D419"/>
    </row>
    <row r="420" spans="1:4" hidden="1" x14ac:dyDescent="0.2">
      <c r="A420" s="17" t="s">
        <v>13</v>
      </c>
      <c r="B420" s="12">
        <v>2</v>
      </c>
      <c r="D420"/>
    </row>
    <row r="421" spans="1:4" hidden="1" x14ac:dyDescent="0.2">
      <c r="A421" s="11" t="s">
        <v>6</v>
      </c>
      <c r="B421" s="12">
        <v>1</v>
      </c>
      <c r="D421"/>
    </row>
    <row r="422" spans="1:4" hidden="1" x14ac:dyDescent="0.2">
      <c r="A422" s="14" t="s">
        <v>16</v>
      </c>
      <c r="B422" s="12">
        <v>1</v>
      </c>
      <c r="D422"/>
    </row>
    <row r="423" spans="1:4" hidden="1" x14ac:dyDescent="0.2">
      <c r="A423" s="17" t="s">
        <v>13</v>
      </c>
      <c r="B423" s="12">
        <v>1</v>
      </c>
      <c r="D423"/>
    </row>
    <row r="424" spans="1:4" hidden="1" x14ac:dyDescent="0.2">
      <c r="A424" s="11" t="s">
        <v>25</v>
      </c>
      <c r="B424" s="12">
        <v>1</v>
      </c>
      <c r="D424"/>
    </row>
    <row r="425" spans="1:4" hidden="1" x14ac:dyDescent="0.2">
      <c r="A425" s="14" t="s">
        <v>16</v>
      </c>
      <c r="B425" s="12">
        <v>1</v>
      </c>
      <c r="D425"/>
    </row>
    <row r="426" spans="1:4" hidden="1" x14ac:dyDescent="0.2">
      <c r="A426" s="17" t="s">
        <v>13</v>
      </c>
      <c r="B426" s="12">
        <v>1</v>
      </c>
      <c r="D426"/>
    </row>
    <row r="427" spans="1:4" hidden="1" x14ac:dyDescent="0.2">
      <c r="A427" s="11" t="s">
        <v>39</v>
      </c>
      <c r="B427" s="12">
        <v>1</v>
      </c>
      <c r="D427"/>
    </row>
    <row r="428" spans="1:4" hidden="1" x14ac:dyDescent="0.2">
      <c r="A428" s="14" t="s">
        <v>16</v>
      </c>
      <c r="B428" s="12">
        <v>1</v>
      </c>
      <c r="D428"/>
    </row>
    <row r="429" spans="1:4" hidden="1" x14ac:dyDescent="0.2">
      <c r="A429" s="17" t="s">
        <v>13</v>
      </c>
      <c r="B429" s="12">
        <v>1</v>
      </c>
      <c r="D429"/>
    </row>
    <row r="430" spans="1:4" hidden="1" x14ac:dyDescent="0.2">
      <c r="A430" s="11" t="s">
        <v>91</v>
      </c>
      <c r="B430" s="12">
        <v>2</v>
      </c>
      <c r="C430" t="s">
        <v>173</v>
      </c>
      <c r="D430">
        <v>-1</v>
      </c>
    </row>
    <row r="431" spans="1:4" hidden="1" x14ac:dyDescent="0.2">
      <c r="A431" s="14" t="s">
        <v>16</v>
      </c>
      <c r="B431" s="12">
        <v>2</v>
      </c>
      <c r="D431"/>
    </row>
    <row r="432" spans="1:4" hidden="1" x14ac:dyDescent="0.2">
      <c r="A432" s="17" t="s">
        <v>13</v>
      </c>
      <c r="B432" s="12">
        <v>2</v>
      </c>
      <c r="D432"/>
    </row>
    <row r="433" spans="1:4" hidden="1" x14ac:dyDescent="0.2">
      <c r="A433" s="11" t="s">
        <v>10</v>
      </c>
      <c r="B433" s="12">
        <v>1</v>
      </c>
      <c r="D433"/>
    </row>
    <row r="434" spans="1:4" hidden="1" x14ac:dyDescent="0.2">
      <c r="A434" s="14" t="s">
        <v>16</v>
      </c>
      <c r="B434" s="12">
        <v>1</v>
      </c>
      <c r="D434"/>
    </row>
    <row r="435" spans="1:4" hidden="1" x14ac:dyDescent="0.2">
      <c r="A435" s="17" t="s">
        <v>13</v>
      </c>
      <c r="B435" s="12">
        <v>1</v>
      </c>
      <c r="D435"/>
    </row>
    <row r="436" spans="1:4" hidden="1" x14ac:dyDescent="0.2">
      <c r="A436" s="11" t="s">
        <v>33</v>
      </c>
      <c r="B436" s="12">
        <v>1</v>
      </c>
      <c r="D436"/>
    </row>
    <row r="437" spans="1:4" hidden="1" x14ac:dyDescent="0.2">
      <c r="A437" s="14" t="s">
        <v>16</v>
      </c>
      <c r="B437" s="12">
        <v>1</v>
      </c>
      <c r="D437"/>
    </row>
    <row r="438" spans="1:4" hidden="1" x14ac:dyDescent="0.2">
      <c r="A438" s="17" t="s">
        <v>13</v>
      </c>
      <c r="B438" s="12">
        <v>1</v>
      </c>
      <c r="D438"/>
    </row>
    <row r="439" spans="1:4" hidden="1" x14ac:dyDescent="0.2">
      <c r="A439" s="11" t="s">
        <v>30</v>
      </c>
      <c r="B439" s="12">
        <v>2</v>
      </c>
      <c r="C439" t="s">
        <v>173</v>
      </c>
      <c r="D439">
        <v>-1</v>
      </c>
    </row>
    <row r="440" spans="1:4" hidden="1" x14ac:dyDescent="0.2">
      <c r="A440" s="14" t="s">
        <v>16</v>
      </c>
      <c r="B440" s="12">
        <v>2</v>
      </c>
      <c r="D440"/>
    </row>
    <row r="441" spans="1:4" hidden="1" x14ac:dyDescent="0.2">
      <c r="A441" s="17" t="s">
        <v>13</v>
      </c>
      <c r="B441" s="12">
        <v>2</v>
      </c>
      <c r="D441"/>
    </row>
    <row r="442" spans="1:4" hidden="1" x14ac:dyDescent="0.2">
      <c r="A442" s="11" t="s">
        <v>83</v>
      </c>
      <c r="B442" s="12">
        <v>1</v>
      </c>
      <c r="D442"/>
    </row>
    <row r="443" spans="1:4" hidden="1" x14ac:dyDescent="0.2">
      <c r="A443" s="14" t="s">
        <v>16</v>
      </c>
      <c r="B443" s="12">
        <v>1</v>
      </c>
      <c r="D443"/>
    </row>
    <row r="444" spans="1:4" hidden="1" x14ac:dyDescent="0.2">
      <c r="A444" s="17" t="s">
        <v>13</v>
      </c>
      <c r="B444" s="12">
        <v>1</v>
      </c>
      <c r="D444"/>
    </row>
    <row r="445" spans="1:4" hidden="1" x14ac:dyDescent="0.2">
      <c r="A445" s="11" t="s">
        <v>17</v>
      </c>
      <c r="B445" s="12">
        <v>1</v>
      </c>
      <c r="D445"/>
    </row>
    <row r="446" spans="1:4" hidden="1" x14ac:dyDescent="0.2">
      <c r="A446" s="14" t="s">
        <v>16</v>
      </c>
      <c r="B446" s="12">
        <v>1</v>
      </c>
      <c r="D446"/>
    </row>
    <row r="447" spans="1:4" hidden="1" x14ac:dyDescent="0.2">
      <c r="A447" s="17" t="s">
        <v>13</v>
      </c>
      <c r="B447" s="12">
        <v>1</v>
      </c>
      <c r="D447"/>
    </row>
    <row r="448" spans="1:4" hidden="1" x14ac:dyDescent="0.2">
      <c r="A448" s="10" t="s">
        <v>15</v>
      </c>
      <c r="B448" s="12">
        <v>1</v>
      </c>
      <c r="C448" t="s">
        <v>170</v>
      </c>
      <c r="D448"/>
    </row>
    <row r="449" spans="1:4" hidden="1" x14ac:dyDescent="0.2">
      <c r="A449" s="11" t="s">
        <v>14</v>
      </c>
      <c r="B449" s="12">
        <v>1</v>
      </c>
      <c r="D449"/>
    </row>
    <row r="450" spans="1:4" hidden="1" x14ac:dyDescent="0.2">
      <c r="A450" s="14" t="s">
        <v>16</v>
      </c>
      <c r="B450" s="12">
        <v>1</v>
      </c>
      <c r="D450"/>
    </row>
    <row r="451" spans="1:4" hidden="1" x14ac:dyDescent="0.2">
      <c r="A451" s="17" t="s">
        <v>13</v>
      </c>
      <c r="B451" s="12">
        <v>1</v>
      </c>
      <c r="D451"/>
    </row>
    <row r="452" spans="1:4" s="21" customFormat="1" x14ac:dyDescent="0.2">
      <c r="A452" s="19" t="s">
        <v>18</v>
      </c>
      <c r="B452" s="20">
        <v>13</v>
      </c>
      <c r="D452" s="24">
        <f>GETPIVOTDATA("Departure Time",$A$1,"Flight ID","MOO1786A")+SUM(D453:D485)</f>
        <v>10</v>
      </c>
    </row>
    <row r="453" spans="1:4" hidden="1" x14ac:dyDescent="0.2">
      <c r="A453" s="11" t="s">
        <v>44</v>
      </c>
      <c r="B453" s="12">
        <v>1</v>
      </c>
      <c r="D453"/>
    </row>
    <row r="454" spans="1:4" hidden="1" x14ac:dyDescent="0.2">
      <c r="A454" s="14" t="s">
        <v>19</v>
      </c>
      <c r="B454" s="12">
        <v>1</v>
      </c>
      <c r="D454"/>
    </row>
    <row r="455" spans="1:4" hidden="1" x14ac:dyDescent="0.2">
      <c r="A455" s="17" t="s">
        <v>3</v>
      </c>
      <c r="B455" s="12">
        <v>1</v>
      </c>
      <c r="D455"/>
    </row>
    <row r="456" spans="1:4" hidden="1" x14ac:dyDescent="0.2">
      <c r="A456" s="11" t="s">
        <v>68</v>
      </c>
      <c r="B456" s="12">
        <v>1</v>
      </c>
      <c r="D456"/>
    </row>
    <row r="457" spans="1:4" hidden="1" x14ac:dyDescent="0.2">
      <c r="A457" s="14" t="s">
        <v>19</v>
      </c>
      <c r="B457" s="12">
        <v>1</v>
      </c>
      <c r="D457"/>
    </row>
    <row r="458" spans="1:4" hidden="1" x14ac:dyDescent="0.2">
      <c r="A458" s="17" t="s">
        <v>3</v>
      </c>
      <c r="B458" s="12">
        <v>1</v>
      </c>
      <c r="D458"/>
    </row>
    <row r="459" spans="1:4" hidden="1" x14ac:dyDescent="0.2">
      <c r="A459" s="11" t="s">
        <v>25</v>
      </c>
      <c r="B459" s="12">
        <v>1</v>
      </c>
      <c r="D459"/>
    </row>
    <row r="460" spans="1:4" hidden="1" x14ac:dyDescent="0.2">
      <c r="A460" s="14" t="s">
        <v>19</v>
      </c>
      <c r="B460" s="12">
        <v>1</v>
      </c>
      <c r="D460"/>
    </row>
    <row r="461" spans="1:4" hidden="1" x14ac:dyDescent="0.2">
      <c r="A461" s="17" t="s">
        <v>3</v>
      </c>
      <c r="B461" s="12">
        <v>1</v>
      </c>
      <c r="D461"/>
    </row>
    <row r="462" spans="1:4" hidden="1" x14ac:dyDescent="0.2">
      <c r="A462" s="11" t="s">
        <v>72</v>
      </c>
      <c r="B462" s="12">
        <v>1</v>
      </c>
      <c r="D462"/>
    </row>
    <row r="463" spans="1:4" hidden="1" x14ac:dyDescent="0.2">
      <c r="A463" s="14" t="s">
        <v>19</v>
      </c>
      <c r="B463" s="12">
        <v>1</v>
      </c>
      <c r="D463"/>
    </row>
    <row r="464" spans="1:4" hidden="1" x14ac:dyDescent="0.2">
      <c r="A464" s="17" t="s">
        <v>3</v>
      </c>
      <c r="B464" s="12">
        <v>1</v>
      </c>
      <c r="D464"/>
    </row>
    <row r="465" spans="1:4" hidden="1" x14ac:dyDescent="0.2">
      <c r="A465" s="11" t="s">
        <v>50</v>
      </c>
      <c r="B465" s="12">
        <v>1</v>
      </c>
      <c r="D465"/>
    </row>
    <row r="466" spans="1:4" hidden="1" x14ac:dyDescent="0.2">
      <c r="A466" s="14" t="s">
        <v>19</v>
      </c>
      <c r="B466" s="12">
        <v>1</v>
      </c>
      <c r="D466"/>
    </row>
    <row r="467" spans="1:4" hidden="1" x14ac:dyDescent="0.2">
      <c r="A467" s="17" t="s">
        <v>3</v>
      </c>
      <c r="B467" s="12">
        <v>1</v>
      </c>
      <c r="D467"/>
    </row>
    <row r="468" spans="1:4" hidden="1" x14ac:dyDescent="0.2">
      <c r="A468" s="11" t="s">
        <v>40</v>
      </c>
      <c r="B468" s="12">
        <v>1</v>
      </c>
      <c r="C468" t="s">
        <v>169</v>
      </c>
      <c r="D468">
        <v>-1</v>
      </c>
    </row>
    <row r="469" spans="1:4" hidden="1" x14ac:dyDescent="0.2">
      <c r="A469" s="14" t="s">
        <v>19</v>
      </c>
      <c r="B469" s="12">
        <v>1</v>
      </c>
      <c r="D469"/>
    </row>
    <row r="470" spans="1:4" hidden="1" x14ac:dyDescent="0.2">
      <c r="A470" s="17" t="s">
        <v>103</v>
      </c>
      <c r="B470" s="12">
        <v>1</v>
      </c>
      <c r="D470"/>
    </row>
    <row r="471" spans="1:4" hidden="1" x14ac:dyDescent="0.2">
      <c r="A471" s="11" t="s">
        <v>33</v>
      </c>
      <c r="B471" s="12">
        <v>3</v>
      </c>
      <c r="C471" t="s">
        <v>173</v>
      </c>
      <c r="D471">
        <v>-2</v>
      </c>
    </row>
    <row r="472" spans="1:4" hidden="1" x14ac:dyDescent="0.2">
      <c r="A472" s="14" t="s">
        <v>19</v>
      </c>
      <c r="B472" s="12">
        <v>3</v>
      </c>
      <c r="D472"/>
    </row>
    <row r="473" spans="1:4" hidden="1" x14ac:dyDescent="0.2">
      <c r="A473" s="17" t="s">
        <v>3</v>
      </c>
      <c r="B473" s="12">
        <v>3</v>
      </c>
      <c r="D473"/>
    </row>
    <row r="474" spans="1:4" hidden="1" x14ac:dyDescent="0.2">
      <c r="A474" s="11" t="s">
        <v>14</v>
      </c>
      <c r="B474" s="12">
        <v>1</v>
      </c>
      <c r="D474"/>
    </row>
    <row r="475" spans="1:4" hidden="1" x14ac:dyDescent="0.2">
      <c r="A475" s="14" t="s">
        <v>19</v>
      </c>
      <c r="B475" s="12">
        <v>1</v>
      </c>
      <c r="D475"/>
    </row>
    <row r="476" spans="1:4" hidden="1" x14ac:dyDescent="0.2">
      <c r="A476" s="17" t="s">
        <v>3</v>
      </c>
      <c r="B476" s="12">
        <v>1</v>
      </c>
      <c r="D476"/>
    </row>
    <row r="477" spans="1:4" hidden="1" x14ac:dyDescent="0.2">
      <c r="A477" s="11" t="s">
        <v>75</v>
      </c>
      <c r="B477" s="12">
        <v>1</v>
      </c>
      <c r="D477"/>
    </row>
    <row r="478" spans="1:4" hidden="1" x14ac:dyDescent="0.2">
      <c r="A478" s="14" t="s">
        <v>19</v>
      </c>
      <c r="B478" s="12">
        <v>1</v>
      </c>
      <c r="D478"/>
    </row>
    <row r="479" spans="1:4" hidden="1" x14ac:dyDescent="0.2">
      <c r="A479" s="17" t="s">
        <v>3</v>
      </c>
      <c r="B479" s="12">
        <v>1</v>
      </c>
      <c r="D479"/>
    </row>
    <row r="480" spans="1:4" hidden="1" x14ac:dyDescent="0.2">
      <c r="A480" s="11" t="s">
        <v>85</v>
      </c>
      <c r="B480" s="12">
        <v>1</v>
      </c>
      <c r="D480"/>
    </row>
    <row r="481" spans="1:4" hidden="1" x14ac:dyDescent="0.2">
      <c r="A481" s="14" t="s">
        <v>19</v>
      </c>
      <c r="B481" s="12">
        <v>1</v>
      </c>
      <c r="D481"/>
    </row>
    <row r="482" spans="1:4" hidden="1" x14ac:dyDescent="0.2">
      <c r="A482" s="17" t="s">
        <v>3</v>
      </c>
      <c r="B482" s="12">
        <v>1</v>
      </c>
      <c r="D482"/>
    </row>
    <row r="483" spans="1:4" hidden="1" x14ac:dyDescent="0.2">
      <c r="A483" s="11" t="s">
        <v>17</v>
      </c>
      <c r="B483" s="12">
        <v>1</v>
      </c>
      <c r="D483"/>
    </row>
    <row r="484" spans="1:4" hidden="1" x14ac:dyDescent="0.2">
      <c r="A484" s="14" t="s">
        <v>19</v>
      </c>
      <c r="B484" s="12">
        <v>1</v>
      </c>
      <c r="D484"/>
    </row>
    <row r="485" spans="1:4" hidden="1" x14ac:dyDescent="0.2">
      <c r="A485" s="17" t="s">
        <v>3</v>
      </c>
      <c r="B485" s="12">
        <v>1</v>
      </c>
      <c r="D485"/>
    </row>
    <row r="486" spans="1:4" s="21" customFormat="1" x14ac:dyDescent="0.2">
      <c r="A486" s="19" t="s">
        <v>12</v>
      </c>
      <c r="B486" s="20">
        <v>17</v>
      </c>
      <c r="D486" s="24">
        <f>GETPIVOTDATA("Departure Time",$A$1,"Flight ID","PME8178S")+SUM(D487:D528)</f>
        <v>14</v>
      </c>
    </row>
    <row r="487" spans="1:4" hidden="1" x14ac:dyDescent="0.2">
      <c r="A487" s="11" t="s">
        <v>77</v>
      </c>
      <c r="B487" s="12">
        <v>1</v>
      </c>
      <c r="D487"/>
    </row>
    <row r="488" spans="1:4" hidden="1" x14ac:dyDescent="0.2">
      <c r="A488" s="14" t="s">
        <v>2</v>
      </c>
      <c r="B488" s="12">
        <v>1</v>
      </c>
      <c r="D488"/>
    </row>
    <row r="489" spans="1:4" hidden="1" x14ac:dyDescent="0.2">
      <c r="A489" s="17" t="s">
        <v>13</v>
      </c>
      <c r="B489" s="12">
        <v>1</v>
      </c>
      <c r="D489"/>
    </row>
    <row r="490" spans="1:4" hidden="1" x14ac:dyDescent="0.2">
      <c r="A490" s="11" t="s">
        <v>64</v>
      </c>
      <c r="B490" s="12">
        <v>1</v>
      </c>
      <c r="D490"/>
    </row>
    <row r="491" spans="1:4" hidden="1" x14ac:dyDescent="0.2">
      <c r="A491" s="14" t="s">
        <v>2</v>
      </c>
      <c r="B491" s="12">
        <v>1</v>
      </c>
      <c r="D491"/>
    </row>
    <row r="492" spans="1:4" hidden="1" x14ac:dyDescent="0.2">
      <c r="A492" s="17" t="s">
        <v>13</v>
      </c>
      <c r="B492" s="12">
        <v>1</v>
      </c>
      <c r="D492"/>
    </row>
    <row r="493" spans="1:4" hidden="1" x14ac:dyDescent="0.2">
      <c r="A493" s="11" t="s">
        <v>68</v>
      </c>
      <c r="B493" s="12">
        <v>1</v>
      </c>
      <c r="D493"/>
    </row>
    <row r="494" spans="1:4" hidden="1" x14ac:dyDescent="0.2">
      <c r="A494" s="14" t="s">
        <v>2</v>
      </c>
      <c r="B494" s="12">
        <v>1</v>
      </c>
      <c r="D494"/>
    </row>
    <row r="495" spans="1:4" hidden="1" x14ac:dyDescent="0.2">
      <c r="A495" s="17" t="s">
        <v>13</v>
      </c>
      <c r="B495" s="12">
        <v>1</v>
      </c>
      <c r="D495"/>
    </row>
    <row r="496" spans="1:4" hidden="1" x14ac:dyDescent="0.2">
      <c r="A496" s="11" t="s">
        <v>11</v>
      </c>
      <c r="B496" s="12">
        <v>1</v>
      </c>
      <c r="D496"/>
    </row>
    <row r="497" spans="1:4" hidden="1" x14ac:dyDescent="0.2">
      <c r="A497" s="14" t="s">
        <v>2</v>
      </c>
      <c r="B497" s="12">
        <v>1</v>
      </c>
      <c r="D497"/>
    </row>
    <row r="498" spans="1:4" hidden="1" x14ac:dyDescent="0.2">
      <c r="A498" s="17" t="s">
        <v>13</v>
      </c>
      <c r="B498" s="12">
        <v>1</v>
      </c>
      <c r="D498"/>
    </row>
    <row r="499" spans="1:4" hidden="1" x14ac:dyDescent="0.2">
      <c r="A499" s="11" t="s">
        <v>20</v>
      </c>
      <c r="B499" s="12">
        <v>2</v>
      </c>
      <c r="C499" t="s">
        <v>173</v>
      </c>
      <c r="D499">
        <v>-1</v>
      </c>
    </row>
    <row r="500" spans="1:4" hidden="1" x14ac:dyDescent="0.2">
      <c r="A500" s="14" t="s">
        <v>2</v>
      </c>
      <c r="B500" s="12">
        <v>2</v>
      </c>
      <c r="D500"/>
    </row>
    <row r="501" spans="1:4" hidden="1" x14ac:dyDescent="0.2">
      <c r="A501" s="17" t="s">
        <v>13</v>
      </c>
      <c r="B501" s="12">
        <v>2</v>
      </c>
      <c r="D501"/>
    </row>
    <row r="502" spans="1:4" hidden="1" x14ac:dyDescent="0.2">
      <c r="A502" s="11" t="s">
        <v>25</v>
      </c>
      <c r="B502" s="12">
        <v>1</v>
      </c>
      <c r="D502"/>
    </row>
    <row r="503" spans="1:4" hidden="1" x14ac:dyDescent="0.2">
      <c r="A503" s="14" t="s">
        <v>2</v>
      </c>
      <c r="B503" s="12">
        <v>1</v>
      </c>
      <c r="D503"/>
    </row>
    <row r="504" spans="1:4" hidden="1" x14ac:dyDescent="0.2">
      <c r="A504" s="17" t="s">
        <v>13</v>
      </c>
      <c r="B504" s="12">
        <v>1</v>
      </c>
      <c r="D504"/>
    </row>
    <row r="505" spans="1:4" hidden="1" x14ac:dyDescent="0.2">
      <c r="A505" s="11" t="s">
        <v>41</v>
      </c>
      <c r="B505" s="12">
        <v>1</v>
      </c>
      <c r="D505"/>
    </row>
    <row r="506" spans="1:4" hidden="1" x14ac:dyDescent="0.2">
      <c r="A506" s="14" t="s">
        <v>2</v>
      </c>
      <c r="B506" s="12">
        <v>1</v>
      </c>
      <c r="D506"/>
    </row>
    <row r="507" spans="1:4" hidden="1" x14ac:dyDescent="0.2">
      <c r="A507" s="17" t="s">
        <v>13</v>
      </c>
      <c r="B507" s="12">
        <v>1</v>
      </c>
      <c r="D507"/>
    </row>
    <row r="508" spans="1:4" hidden="1" x14ac:dyDescent="0.2">
      <c r="A508" s="11" t="s">
        <v>39</v>
      </c>
      <c r="B508" s="12">
        <v>1</v>
      </c>
      <c r="D508"/>
    </row>
    <row r="509" spans="1:4" hidden="1" x14ac:dyDescent="0.2">
      <c r="A509" s="14" t="s">
        <v>2</v>
      </c>
      <c r="B509" s="12">
        <v>1</v>
      </c>
      <c r="D509"/>
    </row>
    <row r="510" spans="1:4" hidden="1" x14ac:dyDescent="0.2">
      <c r="A510" s="17" t="s">
        <v>13</v>
      </c>
      <c r="B510" s="12">
        <v>1</v>
      </c>
      <c r="D510"/>
    </row>
    <row r="511" spans="1:4" hidden="1" x14ac:dyDescent="0.2">
      <c r="A511" s="11" t="s">
        <v>79</v>
      </c>
      <c r="B511" s="12">
        <v>1</v>
      </c>
      <c r="D511"/>
    </row>
    <row r="512" spans="1:4" hidden="1" x14ac:dyDescent="0.2">
      <c r="A512" s="14" t="s">
        <v>2</v>
      </c>
      <c r="B512" s="12">
        <v>1</v>
      </c>
      <c r="D512"/>
    </row>
    <row r="513" spans="1:4" hidden="1" x14ac:dyDescent="0.2">
      <c r="A513" s="17" t="s">
        <v>13</v>
      </c>
      <c r="B513" s="12">
        <v>1</v>
      </c>
      <c r="D513"/>
    </row>
    <row r="514" spans="1:4" hidden="1" x14ac:dyDescent="0.2">
      <c r="A514" s="11" t="s">
        <v>30</v>
      </c>
      <c r="B514" s="12">
        <v>1</v>
      </c>
      <c r="D514"/>
    </row>
    <row r="515" spans="1:4" hidden="1" x14ac:dyDescent="0.2">
      <c r="A515" s="14" t="s">
        <v>2</v>
      </c>
      <c r="B515" s="12">
        <v>1</v>
      </c>
      <c r="D515"/>
    </row>
    <row r="516" spans="1:4" hidden="1" x14ac:dyDescent="0.2">
      <c r="A516" s="17" t="s">
        <v>13</v>
      </c>
      <c r="B516" s="12">
        <v>1</v>
      </c>
      <c r="D516"/>
    </row>
    <row r="517" spans="1:4" hidden="1" x14ac:dyDescent="0.2">
      <c r="A517" s="11" t="s">
        <v>0</v>
      </c>
      <c r="B517" s="12">
        <v>1</v>
      </c>
      <c r="D517"/>
    </row>
    <row r="518" spans="1:4" hidden="1" x14ac:dyDescent="0.2">
      <c r="A518" s="14" t="s">
        <v>2</v>
      </c>
      <c r="B518" s="12">
        <v>1</v>
      </c>
      <c r="D518"/>
    </row>
    <row r="519" spans="1:4" hidden="1" x14ac:dyDescent="0.2">
      <c r="A519" s="17" t="s">
        <v>13</v>
      </c>
      <c r="B519" s="12">
        <v>1</v>
      </c>
      <c r="D519"/>
    </row>
    <row r="520" spans="1:4" hidden="1" x14ac:dyDescent="0.2">
      <c r="A520" s="11" t="s">
        <v>38</v>
      </c>
      <c r="B520" s="12">
        <v>3</v>
      </c>
      <c r="C520" t="s">
        <v>173</v>
      </c>
      <c r="D520">
        <v>-2</v>
      </c>
    </row>
    <row r="521" spans="1:4" hidden="1" x14ac:dyDescent="0.2">
      <c r="A521" s="14" t="s">
        <v>2</v>
      </c>
      <c r="B521" s="12">
        <v>3</v>
      </c>
      <c r="D521"/>
    </row>
    <row r="522" spans="1:4" hidden="1" x14ac:dyDescent="0.2">
      <c r="A522" s="17" t="s">
        <v>13</v>
      </c>
      <c r="B522" s="12">
        <v>3</v>
      </c>
      <c r="D522"/>
    </row>
    <row r="523" spans="1:4" hidden="1" x14ac:dyDescent="0.2">
      <c r="A523" s="11" t="s">
        <v>95</v>
      </c>
      <c r="B523" s="12">
        <v>1</v>
      </c>
      <c r="D523"/>
    </row>
    <row r="524" spans="1:4" hidden="1" x14ac:dyDescent="0.2">
      <c r="A524" s="14" t="s">
        <v>2</v>
      </c>
      <c r="B524" s="12">
        <v>1</v>
      </c>
      <c r="D524"/>
    </row>
    <row r="525" spans="1:4" hidden="1" x14ac:dyDescent="0.2">
      <c r="A525" s="17" t="s">
        <v>13</v>
      </c>
      <c r="B525" s="12">
        <v>1</v>
      </c>
      <c r="D525"/>
    </row>
    <row r="526" spans="1:4" hidden="1" x14ac:dyDescent="0.2">
      <c r="A526" s="11" t="s">
        <v>26</v>
      </c>
      <c r="B526" s="12">
        <v>1</v>
      </c>
      <c r="D526"/>
    </row>
    <row r="527" spans="1:4" hidden="1" x14ac:dyDescent="0.2">
      <c r="A527" s="14" t="s">
        <v>2</v>
      </c>
      <c r="B527" s="12">
        <v>1</v>
      </c>
      <c r="D527"/>
    </row>
    <row r="528" spans="1:4" hidden="1" x14ac:dyDescent="0.2">
      <c r="A528" s="17" t="s">
        <v>13</v>
      </c>
      <c r="B528" s="12">
        <v>1</v>
      </c>
      <c r="D528"/>
    </row>
    <row r="529" spans="1:4" s="21" customFormat="1" x14ac:dyDescent="0.2">
      <c r="A529" s="19" t="s">
        <v>96</v>
      </c>
      <c r="B529" s="20">
        <v>1</v>
      </c>
      <c r="D529" s="24">
        <f>GETPIVOTDATA("Departure Time",$A$1,"Flight ID","PNE8178S")</f>
        <v>1</v>
      </c>
    </row>
    <row r="530" spans="1:4" hidden="1" x14ac:dyDescent="0.2">
      <c r="A530" s="11" t="s">
        <v>40</v>
      </c>
      <c r="B530" s="12">
        <v>1</v>
      </c>
      <c r="D530"/>
    </row>
    <row r="531" spans="1:4" hidden="1" x14ac:dyDescent="0.2">
      <c r="A531" s="14" t="s">
        <v>2</v>
      </c>
      <c r="B531" s="12">
        <v>1</v>
      </c>
      <c r="D531"/>
    </row>
    <row r="532" spans="1:4" hidden="1" x14ac:dyDescent="0.2">
      <c r="A532" s="17" t="s">
        <v>13</v>
      </c>
      <c r="B532" s="12">
        <v>1</v>
      </c>
      <c r="D532"/>
    </row>
    <row r="533" spans="1:4" s="21" customFormat="1" x14ac:dyDescent="0.2">
      <c r="A533" s="19" t="s">
        <v>45</v>
      </c>
      <c r="B533" s="20">
        <v>21</v>
      </c>
      <c r="D533" s="24">
        <f>GETPIVOTDATA("Departure Time",$A$1,"Flight ID","QHU1140O")+SUM(D534:D578)</f>
        <v>13</v>
      </c>
    </row>
    <row r="534" spans="1:4" hidden="1" x14ac:dyDescent="0.2">
      <c r="A534" s="11" t="s">
        <v>44</v>
      </c>
      <c r="B534" s="12">
        <v>2</v>
      </c>
      <c r="C534" t="s">
        <v>173</v>
      </c>
      <c r="D534">
        <v>-1</v>
      </c>
    </row>
    <row r="535" spans="1:4" hidden="1" x14ac:dyDescent="0.2">
      <c r="A535" s="14" t="s">
        <v>46</v>
      </c>
      <c r="B535" s="12">
        <v>2</v>
      </c>
      <c r="D535"/>
    </row>
    <row r="536" spans="1:4" hidden="1" x14ac:dyDescent="0.2">
      <c r="A536" s="17" t="s">
        <v>47</v>
      </c>
      <c r="B536" s="12">
        <v>2</v>
      </c>
      <c r="D536"/>
    </row>
    <row r="537" spans="1:4" hidden="1" x14ac:dyDescent="0.2">
      <c r="A537" s="11" t="s">
        <v>77</v>
      </c>
      <c r="B537" s="12">
        <v>1</v>
      </c>
      <c r="D537"/>
    </row>
    <row r="538" spans="1:4" hidden="1" x14ac:dyDescent="0.2">
      <c r="A538" s="14" t="s">
        <v>46</v>
      </c>
      <c r="B538" s="12">
        <v>1</v>
      </c>
      <c r="D538"/>
    </row>
    <row r="539" spans="1:4" hidden="1" x14ac:dyDescent="0.2">
      <c r="A539" s="17" t="s">
        <v>47</v>
      </c>
      <c r="B539" s="12">
        <v>1</v>
      </c>
      <c r="D539"/>
    </row>
    <row r="540" spans="1:4" hidden="1" x14ac:dyDescent="0.2">
      <c r="A540" s="11" t="s">
        <v>101</v>
      </c>
      <c r="B540" s="12">
        <v>1</v>
      </c>
      <c r="C540" t="s">
        <v>171</v>
      </c>
      <c r="D540">
        <v>-1</v>
      </c>
    </row>
    <row r="541" spans="1:4" hidden="1" x14ac:dyDescent="0.2">
      <c r="A541" s="14" t="s">
        <v>46</v>
      </c>
      <c r="B541" s="12">
        <v>1</v>
      </c>
      <c r="D541"/>
    </row>
    <row r="542" spans="1:4" hidden="1" x14ac:dyDescent="0.2">
      <c r="A542" s="17" t="s">
        <v>47</v>
      </c>
      <c r="B542" s="12">
        <v>1</v>
      </c>
      <c r="D542"/>
    </row>
    <row r="543" spans="1:4" hidden="1" x14ac:dyDescent="0.2">
      <c r="A543" s="11" t="s">
        <v>64</v>
      </c>
      <c r="B543" s="12">
        <v>1</v>
      </c>
      <c r="D543"/>
    </row>
    <row r="544" spans="1:4" hidden="1" x14ac:dyDescent="0.2">
      <c r="A544" s="14" t="s">
        <v>46</v>
      </c>
      <c r="B544" s="12">
        <v>1</v>
      </c>
      <c r="D544"/>
    </row>
    <row r="545" spans="1:4" hidden="1" x14ac:dyDescent="0.2">
      <c r="A545" s="17" t="s">
        <v>47</v>
      </c>
      <c r="B545" s="12">
        <v>1</v>
      </c>
      <c r="D545"/>
    </row>
    <row r="546" spans="1:4" hidden="1" x14ac:dyDescent="0.2">
      <c r="A546" s="11" t="s">
        <v>25</v>
      </c>
      <c r="B546" s="12">
        <v>1</v>
      </c>
      <c r="D546"/>
    </row>
    <row r="547" spans="1:4" hidden="1" x14ac:dyDescent="0.2">
      <c r="A547" s="14" t="s">
        <v>46</v>
      </c>
      <c r="B547" s="12">
        <v>1</v>
      </c>
      <c r="D547"/>
    </row>
    <row r="548" spans="1:4" hidden="1" x14ac:dyDescent="0.2">
      <c r="A548" s="17" t="s">
        <v>47</v>
      </c>
      <c r="B548" s="12">
        <v>1</v>
      </c>
      <c r="D548"/>
    </row>
    <row r="549" spans="1:4" hidden="1" x14ac:dyDescent="0.2">
      <c r="A549" s="11" t="s">
        <v>41</v>
      </c>
      <c r="B549" s="12">
        <v>1</v>
      </c>
      <c r="C549" t="s">
        <v>169</v>
      </c>
      <c r="D549">
        <v>-1</v>
      </c>
    </row>
    <row r="550" spans="1:4" hidden="1" x14ac:dyDescent="0.2">
      <c r="A550" s="14" t="s">
        <v>46</v>
      </c>
      <c r="B550" s="12">
        <v>1</v>
      </c>
      <c r="D550"/>
    </row>
    <row r="551" spans="1:4" hidden="1" x14ac:dyDescent="0.2">
      <c r="A551" s="17" t="s">
        <v>109</v>
      </c>
      <c r="B551" s="12">
        <v>1</v>
      </c>
      <c r="D551"/>
    </row>
    <row r="552" spans="1:4" hidden="1" x14ac:dyDescent="0.2">
      <c r="A552" s="11" t="s">
        <v>50</v>
      </c>
      <c r="B552" s="12">
        <v>1</v>
      </c>
      <c r="D552"/>
    </row>
    <row r="553" spans="1:4" hidden="1" x14ac:dyDescent="0.2">
      <c r="A553" s="14" t="s">
        <v>46</v>
      </c>
      <c r="B553" s="12">
        <v>1</v>
      </c>
      <c r="D553"/>
    </row>
    <row r="554" spans="1:4" hidden="1" x14ac:dyDescent="0.2">
      <c r="A554" s="17" t="s">
        <v>47</v>
      </c>
      <c r="B554" s="12">
        <v>1</v>
      </c>
      <c r="D554"/>
    </row>
    <row r="555" spans="1:4" hidden="1" x14ac:dyDescent="0.2">
      <c r="A555" s="11" t="s">
        <v>39</v>
      </c>
      <c r="B555" s="12">
        <v>1</v>
      </c>
      <c r="D555"/>
    </row>
    <row r="556" spans="1:4" hidden="1" x14ac:dyDescent="0.2">
      <c r="A556" s="14" t="s">
        <v>46</v>
      </c>
      <c r="B556" s="12">
        <v>1</v>
      </c>
      <c r="D556"/>
    </row>
    <row r="557" spans="1:4" hidden="1" x14ac:dyDescent="0.2">
      <c r="A557" s="17" t="s">
        <v>47</v>
      </c>
      <c r="B557" s="12">
        <v>1</v>
      </c>
      <c r="D557"/>
    </row>
    <row r="558" spans="1:4" hidden="1" x14ac:dyDescent="0.2">
      <c r="A558" s="11" t="s">
        <v>91</v>
      </c>
      <c r="B558" s="12">
        <v>3</v>
      </c>
      <c r="C558" t="s">
        <v>173</v>
      </c>
      <c r="D558">
        <v>-2</v>
      </c>
    </row>
    <row r="559" spans="1:4" hidden="1" x14ac:dyDescent="0.2">
      <c r="A559" s="14" t="s">
        <v>46</v>
      </c>
      <c r="B559" s="12">
        <v>3</v>
      </c>
      <c r="D559"/>
    </row>
    <row r="560" spans="1:4" hidden="1" x14ac:dyDescent="0.2">
      <c r="A560" s="17" t="s">
        <v>47</v>
      </c>
      <c r="B560" s="12">
        <v>3</v>
      </c>
      <c r="D560"/>
    </row>
    <row r="561" spans="1:4" hidden="1" x14ac:dyDescent="0.2">
      <c r="A561" s="11" t="s">
        <v>40</v>
      </c>
      <c r="B561" s="12">
        <v>2</v>
      </c>
      <c r="C561" t="s">
        <v>173</v>
      </c>
      <c r="D561">
        <v>-1</v>
      </c>
    </row>
    <row r="562" spans="1:4" hidden="1" x14ac:dyDescent="0.2">
      <c r="A562" s="14" t="s">
        <v>46</v>
      </c>
      <c r="B562" s="12">
        <v>2</v>
      </c>
      <c r="D562"/>
    </row>
    <row r="563" spans="1:4" hidden="1" x14ac:dyDescent="0.2">
      <c r="A563" s="17" t="s">
        <v>47</v>
      </c>
      <c r="B563" s="12">
        <v>2</v>
      </c>
      <c r="D563"/>
    </row>
    <row r="564" spans="1:4" hidden="1" x14ac:dyDescent="0.2">
      <c r="A564" s="11" t="s">
        <v>33</v>
      </c>
      <c r="B564" s="12">
        <v>1</v>
      </c>
      <c r="D564"/>
    </row>
    <row r="565" spans="1:4" hidden="1" x14ac:dyDescent="0.2">
      <c r="A565" s="14" t="s">
        <v>46</v>
      </c>
      <c r="B565" s="12">
        <v>1</v>
      </c>
      <c r="D565"/>
    </row>
    <row r="566" spans="1:4" hidden="1" x14ac:dyDescent="0.2">
      <c r="A566" s="17" t="s">
        <v>47</v>
      </c>
      <c r="B566" s="12">
        <v>1</v>
      </c>
      <c r="D566"/>
    </row>
    <row r="567" spans="1:4" hidden="1" x14ac:dyDescent="0.2">
      <c r="A567" s="11" t="s">
        <v>30</v>
      </c>
      <c r="B567" s="12">
        <v>1</v>
      </c>
      <c r="D567"/>
    </row>
    <row r="568" spans="1:4" hidden="1" x14ac:dyDescent="0.2">
      <c r="A568" s="14" t="s">
        <v>46</v>
      </c>
      <c r="B568" s="12">
        <v>1</v>
      </c>
      <c r="D568"/>
    </row>
    <row r="569" spans="1:4" hidden="1" x14ac:dyDescent="0.2">
      <c r="A569" s="17" t="s">
        <v>47</v>
      </c>
      <c r="B569" s="12">
        <v>1</v>
      </c>
      <c r="D569"/>
    </row>
    <row r="570" spans="1:4" hidden="1" x14ac:dyDescent="0.2">
      <c r="A570" s="11" t="s">
        <v>75</v>
      </c>
      <c r="B570" s="12">
        <v>2</v>
      </c>
      <c r="C570" t="s">
        <v>173</v>
      </c>
      <c r="D570">
        <v>-1</v>
      </c>
    </row>
    <row r="571" spans="1:4" hidden="1" x14ac:dyDescent="0.2">
      <c r="A571" s="14" t="s">
        <v>46</v>
      </c>
      <c r="B571" s="12">
        <v>2</v>
      </c>
      <c r="D571"/>
    </row>
    <row r="572" spans="1:4" hidden="1" x14ac:dyDescent="0.2">
      <c r="A572" s="17" t="s">
        <v>47</v>
      </c>
      <c r="B572" s="12">
        <v>2</v>
      </c>
      <c r="D572"/>
    </row>
    <row r="573" spans="1:4" hidden="1" x14ac:dyDescent="0.2">
      <c r="A573" s="11" t="s">
        <v>0</v>
      </c>
      <c r="B573" s="12">
        <v>1</v>
      </c>
      <c r="D573"/>
    </row>
    <row r="574" spans="1:4" hidden="1" x14ac:dyDescent="0.2">
      <c r="A574" s="14" t="s">
        <v>46</v>
      </c>
      <c r="B574" s="12">
        <v>1</v>
      </c>
      <c r="D574"/>
    </row>
    <row r="575" spans="1:4" hidden="1" x14ac:dyDescent="0.2">
      <c r="A575" s="17" t="s">
        <v>47</v>
      </c>
      <c r="B575" s="12">
        <v>1</v>
      </c>
      <c r="D575"/>
    </row>
    <row r="576" spans="1:4" hidden="1" x14ac:dyDescent="0.2">
      <c r="A576" s="11" t="s">
        <v>70</v>
      </c>
      <c r="B576" s="12">
        <v>2</v>
      </c>
      <c r="C576" t="s">
        <v>173</v>
      </c>
      <c r="D576">
        <v>-1</v>
      </c>
    </row>
    <row r="577" spans="1:4" hidden="1" x14ac:dyDescent="0.2">
      <c r="A577" s="14" t="s">
        <v>46</v>
      </c>
      <c r="B577" s="12">
        <v>2</v>
      </c>
      <c r="D577"/>
    </row>
    <row r="578" spans="1:4" hidden="1" x14ac:dyDescent="0.2">
      <c r="A578" s="17" t="s">
        <v>47</v>
      </c>
      <c r="B578" s="12">
        <v>2</v>
      </c>
      <c r="D578"/>
    </row>
    <row r="579" spans="1:4" s="21" customFormat="1" x14ac:dyDescent="0.2">
      <c r="A579" s="19" t="s">
        <v>89</v>
      </c>
      <c r="B579" s="20">
        <v>13</v>
      </c>
      <c r="D579" s="24">
        <f>GETPIVOTDATA("Departure Time",$A$1,"Flight ID","RPG3351U")+SUM(D580:D612)</f>
        <v>11</v>
      </c>
    </row>
    <row r="580" spans="1:4" hidden="1" x14ac:dyDescent="0.2">
      <c r="A580" s="11" t="s">
        <v>68</v>
      </c>
      <c r="B580" s="12">
        <v>1</v>
      </c>
      <c r="D580"/>
    </row>
    <row r="581" spans="1:4" hidden="1" x14ac:dyDescent="0.2">
      <c r="A581" s="14" t="s">
        <v>90</v>
      </c>
      <c r="B581" s="12">
        <v>1</v>
      </c>
      <c r="D581"/>
    </row>
    <row r="582" spans="1:4" hidden="1" x14ac:dyDescent="0.2">
      <c r="A582" s="17" t="s">
        <v>49</v>
      </c>
      <c r="B582" s="12">
        <v>1</v>
      </c>
      <c r="D582"/>
    </row>
    <row r="583" spans="1:4" hidden="1" x14ac:dyDescent="0.2">
      <c r="A583" s="11" t="s">
        <v>6</v>
      </c>
      <c r="B583" s="12">
        <v>1</v>
      </c>
      <c r="D583"/>
    </row>
    <row r="584" spans="1:4" hidden="1" x14ac:dyDescent="0.2">
      <c r="A584" s="14" t="s">
        <v>90</v>
      </c>
      <c r="B584" s="12">
        <v>1</v>
      </c>
      <c r="D584"/>
    </row>
    <row r="585" spans="1:4" hidden="1" x14ac:dyDescent="0.2">
      <c r="A585" s="17" t="s">
        <v>49</v>
      </c>
      <c r="B585" s="12">
        <v>1</v>
      </c>
      <c r="D585"/>
    </row>
    <row r="586" spans="1:4" hidden="1" x14ac:dyDescent="0.2">
      <c r="A586" s="11" t="s">
        <v>25</v>
      </c>
      <c r="B586" s="12">
        <v>1</v>
      </c>
      <c r="D586"/>
    </row>
    <row r="587" spans="1:4" hidden="1" x14ac:dyDescent="0.2">
      <c r="A587" s="14" t="s">
        <v>90</v>
      </c>
      <c r="B587" s="12">
        <v>1</v>
      </c>
      <c r="D587"/>
    </row>
    <row r="588" spans="1:4" hidden="1" x14ac:dyDescent="0.2">
      <c r="A588" s="17" t="s">
        <v>49</v>
      </c>
      <c r="B588" s="12">
        <v>1</v>
      </c>
      <c r="D588"/>
    </row>
    <row r="589" spans="1:4" hidden="1" x14ac:dyDescent="0.2">
      <c r="A589" s="11" t="s">
        <v>50</v>
      </c>
      <c r="B589" s="12">
        <v>2</v>
      </c>
      <c r="C589" t="s">
        <v>173</v>
      </c>
      <c r="D589">
        <v>-1</v>
      </c>
    </row>
    <row r="590" spans="1:4" hidden="1" x14ac:dyDescent="0.2">
      <c r="A590" s="14" t="s">
        <v>90</v>
      </c>
      <c r="B590" s="12">
        <v>2</v>
      </c>
      <c r="D590"/>
    </row>
    <row r="591" spans="1:4" hidden="1" x14ac:dyDescent="0.2">
      <c r="A591" s="17" t="s">
        <v>49</v>
      </c>
      <c r="B591" s="12">
        <v>2</v>
      </c>
      <c r="D591"/>
    </row>
    <row r="592" spans="1:4" hidden="1" x14ac:dyDescent="0.2">
      <c r="A592" s="11" t="s">
        <v>10</v>
      </c>
      <c r="B592" s="12">
        <v>1</v>
      </c>
      <c r="D592"/>
    </row>
    <row r="593" spans="1:4" hidden="1" x14ac:dyDescent="0.2">
      <c r="A593" s="14" t="s">
        <v>90</v>
      </c>
      <c r="B593" s="12">
        <v>1</v>
      </c>
      <c r="D593"/>
    </row>
    <row r="594" spans="1:4" hidden="1" x14ac:dyDescent="0.2">
      <c r="A594" s="17" t="s">
        <v>49</v>
      </c>
      <c r="B594" s="12">
        <v>1</v>
      </c>
      <c r="D594"/>
    </row>
    <row r="595" spans="1:4" hidden="1" x14ac:dyDescent="0.2">
      <c r="A595" s="11" t="s">
        <v>33</v>
      </c>
      <c r="B595" s="12">
        <v>1</v>
      </c>
      <c r="D595"/>
    </row>
    <row r="596" spans="1:4" hidden="1" x14ac:dyDescent="0.2">
      <c r="A596" s="14" t="s">
        <v>90</v>
      </c>
      <c r="B596" s="12">
        <v>1</v>
      </c>
      <c r="D596"/>
    </row>
    <row r="597" spans="1:4" hidden="1" x14ac:dyDescent="0.2">
      <c r="A597" s="17" t="s">
        <v>49</v>
      </c>
      <c r="B597" s="12">
        <v>1</v>
      </c>
      <c r="D597"/>
    </row>
    <row r="598" spans="1:4" hidden="1" x14ac:dyDescent="0.2">
      <c r="A598" s="11" t="s">
        <v>14</v>
      </c>
      <c r="B598" s="12">
        <v>2</v>
      </c>
      <c r="C598" t="s">
        <v>173</v>
      </c>
      <c r="D598">
        <v>-1</v>
      </c>
    </row>
    <row r="599" spans="1:4" hidden="1" x14ac:dyDescent="0.2">
      <c r="A599" s="14" t="s">
        <v>90</v>
      </c>
      <c r="B599" s="12">
        <v>2</v>
      </c>
      <c r="D599"/>
    </row>
    <row r="600" spans="1:4" hidden="1" x14ac:dyDescent="0.2">
      <c r="A600" s="17" t="s">
        <v>49</v>
      </c>
      <c r="B600" s="12">
        <v>2</v>
      </c>
      <c r="D600"/>
    </row>
    <row r="601" spans="1:4" hidden="1" x14ac:dyDescent="0.2">
      <c r="A601" s="11" t="s">
        <v>75</v>
      </c>
      <c r="B601" s="12">
        <v>1</v>
      </c>
      <c r="D601"/>
    </row>
    <row r="602" spans="1:4" hidden="1" x14ac:dyDescent="0.2">
      <c r="A602" s="14" t="s">
        <v>90</v>
      </c>
      <c r="B602" s="12">
        <v>1</v>
      </c>
      <c r="D602"/>
    </row>
    <row r="603" spans="1:4" hidden="1" x14ac:dyDescent="0.2">
      <c r="A603" s="17" t="s">
        <v>49</v>
      </c>
      <c r="B603" s="12">
        <v>1</v>
      </c>
      <c r="D603"/>
    </row>
    <row r="604" spans="1:4" hidden="1" x14ac:dyDescent="0.2">
      <c r="A604" s="11" t="s">
        <v>83</v>
      </c>
      <c r="B604" s="12">
        <v>1</v>
      </c>
      <c r="D604"/>
    </row>
    <row r="605" spans="1:4" hidden="1" x14ac:dyDescent="0.2">
      <c r="A605" s="14" t="s">
        <v>90</v>
      </c>
      <c r="B605" s="12">
        <v>1</v>
      </c>
      <c r="D605"/>
    </row>
    <row r="606" spans="1:4" hidden="1" x14ac:dyDescent="0.2">
      <c r="A606" s="17" t="s">
        <v>49</v>
      </c>
      <c r="B606" s="12">
        <v>1</v>
      </c>
      <c r="D606"/>
    </row>
    <row r="607" spans="1:4" hidden="1" x14ac:dyDescent="0.2">
      <c r="A607" s="11" t="s">
        <v>85</v>
      </c>
      <c r="B607" s="12">
        <v>1</v>
      </c>
      <c r="D607"/>
    </row>
    <row r="608" spans="1:4" hidden="1" x14ac:dyDescent="0.2">
      <c r="A608" s="14" t="s">
        <v>90</v>
      </c>
      <c r="B608" s="12">
        <v>1</v>
      </c>
      <c r="D608"/>
    </row>
    <row r="609" spans="1:4" hidden="1" x14ac:dyDescent="0.2">
      <c r="A609" s="17" t="s">
        <v>49</v>
      </c>
      <c r="B609" s="12">
        <v>1</v>
      </c>
      <c r="D609"/>
    </row>
    <row r="610" spans="1:4" hidden="1" x14ac:dyDescent="0.2">
      <c r="A610" s="11" t="s">
        <v>70</v>
      </c>
      <c r="B610" s="12">
        <v>1</v>
      </c>
      <c r="D610"/>
    </row>
    <row r="611" spans="1:4" hidden="1" x14ac:dyDescent="0.2">
      <c r="A611" s="14" t="s">
        <v>90</v>
      </c>
      <c r="B611" s="12">
        <v>1</v>
      </c>
      <c r="D611"/>
    </row>
    <row r="612" spans="1:4" hidden="1" x14ac:dyDescent="0.2">
      <c r="A612" s="17" t="s">
        <v>49</v>
      </c>
      <c r="B612" s="12">
        <v>1</v>
      </c>
      <c r="D612"/>
    </row>
    <row r="613" spans="1:4" s="21" customFormat="1" x14ac:dyDescent="0.2">
      <c r="A613" s="19" t="s">
        <v>31</v>
      </c>
      <c r="B613" s="20">
        <v>14</v>
      </c>
      <c r="D613" s="24">
        <f>GETPIVOTDATA("Departure Time",$A$1,"Flight ID","RUM0422W")+SUM(D614:D643)</f>
        <v>9</v>
      </c>
    </row>
    <row r="614" spans="1:4" hidden="1" x14ac:dyDescent="0.2">
      <c r="A614" s="11" t="s">
        <v>44</v>
      </c>
      <c r="B614" s="12">
        <v>1</v>
      </c>
      <c r="D614"/>
    </row>
    <row r="615" spans="1:4" hidden="1" x14ac:dyDescent="0.2">
      <c r="A615" s="14" t="s">
        <v>32</v>
      </c>
      <c r="B615" s="12">
        <v>1</v>
      </c>
      <c r="D615"/>
    </row>
    <row r="616" spans="1:4" hidden="1" x14ac:dyDescent="0.2">
      <c r="A616" s="17" t="s">
        <v>19</v>
      </c>
      <c r="B616" s="12">
        <v>1</v>
      </c>
      <c r="D616"/>
    </row>
    <row r="617" spans="1:4" hidden="1" x14ac:dyDescent="0.2">
      <c r="A617" s="11" t="s">
        <v>64</v>
      </c>
      <c r="B617" s="12">
        <v>1</v>
      </c>
      <c r="C617" t="s">
        <v>169</v>
      </c>
      <c r="D617">
        <v>-1</v>
      </c>
    </row>
    <row r="618" spans="1:4" hidden="1" x14ac:dyDescent="0.2">
      <c r="A618" s="14" t="s">
        <v>32</v>
      </c>
      <c r="B618" s="12">
        <v>1</v>
      </c>
      <c r="D618"/>
    </row>
    <row r="619" spans="1:4" hidden="1" x14ac:dyDescent="0.2">
      <c r="A619" s="17" t="s">
        <v>115</v>
      </c>
      <c r="B619" s="12">
        <v>1</v>
      </c>
      <c r="D619"/>
    </row>
    <row r="620" spans="1:4" hidden="1" x14ac:dyDescent="0.2">
      <c r="A620" s="11" t="s">
        <v>6</v>
      </c>
      <c r="B620" s="12">
        <v>2</v>
      </c>
      <c r="C620" t="s">
        <v>173</v>
      </c>
      <c r="D620">
        <v>-1</v>
      </c>
    </row>
    <row r="621" spans="1:4" hidden="1" x14ac:dyDescent="0.2">
      <c r="A621" s="14" t="s">
        <v>32</v>
      </c>
      <c r="B621" s="12">
        <v>2</v>
      </c>
      <c r="D621"/>
    </row>
    <row r="622" spans="1:4" hidden="1" x14ac:dyDescent="0.2">
      <c r="A622" s="17" t="s">
        <v>19</v>
      </c>
      <c r="B622" s="12">
        <v>2</v>
      </c>
      <c r="D622"/>
    </row>
    <row r="623" spans="1:4" hidden="1" x14ac:dyDescent="0.2">
      <c r="A623" s="11" t="s">
        <v>41</v>
      </c>
      <c r="B623" s="12">
        <v>2</v>
      </c>
      <c r="C623" t="s">
        <v>173</v>
      </c>
      <c r="D623">
        <v>-1</v>
      </c>
    </row>
    <row r="624" spans="1:4" hidden="1" x14ac:dyDescent="0.2">
      <c r="A624" s="14" t="s">
        <v>32</v>
      </c>
      <c r="B624" s="12">
        <v>2</v>
      </c>
      <c r="D624"/>
    </row>
    <row r="625" spans="1:4" hidden="1" x14ac:dyDescent="0.2">
      <c r="A625" s="17" t="s">
        <v>19</v>
      </c>
      <c r="B625" s="12">
        <v>2</v>
      </c>
      <c r="D625"/>
    </row>
    <row r="626" spans="1:4" hidden="1" x14ac:dyDescent="0.2">
      <c r="A626" s="11" t="s">
        <v>40</v>
      </c>
      <c r="B626" s="12">
        <v>1</v>
      </c>
      <c r="D626"/>
    </row>
    <row r="627" spans="1:4" hidden="1" x14ac:dyDescent="0.2">
      <c r="A627" s="14" t="s">
        <v>32</v>
      </c>
      <c r="B627" s="12">
        <v>1</v>
      </c>
      <c r="D627"/>
    </row>
    <row r="628" spans="1:4" hidden="1" x14ac:dyDescent="0.2">
      <c r="A628" s="17" t="s">
        <v>19</v>
      </c>
      <c r="B628" s="12">
        <v>1</v>
      </c>
      <c r="D628"/>
    </row>
    <row r="629" spans="1:4" hidden="1" x14ac:dyDescent="0.2">
      <c r="A629" s="11" t="s">
        <v>14</v>
      </c>
      <c r="B629" s="12">
        <v>2</v>
      </c>
      <c r="C629" t="s">
        <v>173</v>
      </c>
      <c r="D629">
        <v>-1</v>
      </c>
    </row>
    <row r="630" spans="1:4" hidden="1" x14ac:dyDescent="0.2">
      <c r="A630" s="14" t="s">
        <v>32</v>
      </c>
      <c r="B630" s="12">
        <v>2</v>
      </c>
      <c r="D630"/>
    </row>
    <row r="631" spans="1:4" hidden="1" x14ac:dyDescent="0.2">
      <c r="A631" s="17" t="s">
        <v>19</v>
      </c>
      <c r="B631" s="12">
        <v>2</v>
      </c>
      <c r="D631"/>
    </row>
    <row r="632" spans="1:4" hidden="1" x14ac:dyDescent="0.2">
      <c r="A632" s="11" t="s">
        <v>30</v>
      </c>
      <c r="B632" s="12">
        <v>1</v>
      </c>
      <c r="D632"/>
    </row>
    <row r="633" spans="1:4" hidden="1" x14ac:dyDescent="0.2">
      <c r="A633" s="14" t="s">
        <v>32</v>
      </c>
      <c r="B633" s="12">
        <v>1</v>
      </c>
      <c r="D633"/>
    </row>
    <row r="634" spans="1:4" hidden="1" x14ac:dyDescent="0.2">
      <c r="A634" s="17" t="s">
        <v>19</v>
      </c>
      <c r="B634" s="12">
        <v>1</v>
      </c>
      <c r="D634"/>
    </row>
    <row r="635" spans="1:4" hidden="1" x14ac:dyDescent="0.2">
      <c r="A635" s="11" t="s">
        <v>83</v>
      </c>
      <c r="B635" s="12">
        <v>1</v>
      </c>
      <c r="D635"/>
    </row>
    <row r="636" spans="1:4" hidden="1" x14ac:dyDescent="0.2">
      <c r="A636" s="14" t="s">
        <v>32</v>
      </c>
      <c r="B636" s="12">
        <v>1</v>
      </c>
      <c r="D636"/>
    </row>
    <row r="637" spans="1:4" hidden="1" x14ac:dyDescent="0.2">
      <c r="A637" s="17" t="s">
        <v>19</v>
      </c>
      <c r="B637" s="12">
        <v>1</v>
      </c>
      <c r="D637"/>
    </row>
    <row r="638" spans="1:4" hidden="1" x14ac:dyDescent="0.2">
      <c r="A638" s="11" t="s">
        <v>70</v>
      </c>
      <c r="B638" s="12">
        <v>2</v>
      </c>
      <c r="C638" t="s">
        <v>173</v>
      </c>
      <c r="D638">
        <v>-1</v>
      </c>
    </row>
    <row r="639" spans="1:4" hidden="1" x14ac:dyDescent="0.2">
      <c r="A639" s="14" t="s">
        <v>32</v>
      </c>
      <c r="B639" s="12">
        <v>2</v>
      </c>
      <c r="D639"/>
    </row>
    <row r="640" spans="1:4" hidden="1" x14ac:dyDescent="0.2">
      <c r="A640" s="17" t="s">
        <v>19</v>
      </c>
      <c r="B640" s="12">
        <v>2</v>
      </c>
      <c r="D640"/>
    </row>
    <row r="641" spans="1:4" hidden="1" x14ac:dyDescent="0.2">
      <c r="A641" s="11" t="s">
        <v>26</v>
      </c>
      <c r="B641" s="12">
        <v>1</v>
      </c>
      <c r="D641"/>
    </row>
    <row r="642" spans="1:4" hidden="1" x14ac:dyDescent="0.2">
      <c r="A642" s="14" t="s">
        <v>32</v>
      </c>
      <c r="B642" s="12">
        <v>1</v>
      </c>
      <c r="D642"/>
    </row>
    <row r="643" spans="1:4" hidden="1" x14ac:dyDescent="0.2">
      <c r="A643" s="17" t="s">
        <v>19</v>
      </c>
      <c r="B643" s="12">
        <v>1</v>
      </c>
      <c r="D643"/>
    </row>
    <row r="644" spans="1:4" s="21" customFormat="1" x14ac:dyDescent="0.2">
      <c r="A644" s="19" t="s">
        <v>7</v>
      </c>
      <c r="B644" s="20">
        <v>17</v>
      </c>
      <c r="D644" s="24">
        <f>GETPIVOTDATA("Departure Time",$A$1,"Flight ID","SOH3431A")+SUM(D645:D686)</f>
        <v>14</v>
      </c>
    </row>
    <row r="645" spans="1:4" hidden="1" x14ac:dyDescent="0.2">
      <c r="A645" s="11" t="s">
        <v>68</v>
      </c>
      <c r="B645" s="12">
        <v>1</v>
      </c>
      <c r="D645"/>
    </row>
    <row r="646" spans="1:4" hidden="1" x14ac:dyDescent="0.2">
      <c r="A646" s="14" t="s">
        <v>8</v>
      </c>
      <c r="B646" s="12">
        <v>1</v>
      </c>
      <c r="D646"/>
    </row>
    <row r="647" spans="1:4" hidden="1" x14ac:dyDescent="0.2">
      <c r="A647" s="17" t="s">
        <v>9</v>
      </c>
      <c r="B647" s="12">
        <v>1</v>
      </c>
      <c r="D647"/>
    </row>
    <row r="648" spans="1:4" hidden="1" x14ac:dyDescent="0.2">
      <c r="A648" s="11" t="s">
        <v>56</v>
      </c>
      <c r="B648" s="12">
        <v>1</v>
      </c>
      <c r="D648"/>
    </row>
    <row r="649" spans="1:4" hidden="1" x14ac:dyDescent="0.2">
      <c r="A649" s="14" t="s">
        <v>8</v>
      </c>
      <c r="B649" s="12">
        <v>1</v>
      </c>
      <c r="D649"/>
    </row>
    <row r="650" spans="1:4" hidden="1" x14ac:dyDescent="0.2">
      <c r="A650" s="17" t="s">
        <v>9</v>
      </c>
      <c r="B650" s="12">
        <v>1</v>
      </c>
      <c r="D650"/>
    </row>
    <row r="651" spans="1:4" hidden="1" x14ac:dyDescent="0.2">
      <c r="A651" s="11" t="s">
        <v>6</v>
      </c>
      <c r="B651" s="12">
        <v>2</v>
      </c>
      <c r="C651" t="s">
        <v>173</v>
      </c>
      <c r="D651">
        <v>-1</v>
      </c>
    </row>
    <row r="652" spans="1:4" hidden="1" x14ac:dyDescent="0.2">
      <c r="A652" s="14" t="s">
        <v>8</v>
      </c>
      <c r="B652" s="12">
        <v>2</v>
      </c>
      <c r="D652"/>
    </row>
    <row r="653" spans="1:4" hidden="1" x14ac:dyDescent="0.2">
      <c r="A653" s="17" t="s">
        <v>9</v>
      </c>
      <c r="B653" s="12">
        <v>2</v>
      </c>
      <c r="D653"/>
    </row>
    <row r="654" spans="1:4" hidden="1" x14ac:dyDescent="0.2">
      <c r="A654" s="11" t="s">
        <v>41</v>
      </c>
      <c r="B654" s="12">
        <v>1</v>
      </c>
      <c r="D654"/>
    </row>
    <row r="655" spans="1:4" hidden="1" x14ac:dyDescent="0.2">
      <c r="A655" s="14" t="s">
        <v>8</v>
      </c>
      <c r="B655" s="12">
        <v>1</v>
      </c>
      <c r="D655"/>
    </row>
    <row r="656" spans="1:4" hidden="1" x14ac:dyDescent="0.2">
      <c r="A656" s="17" t="s">
        <v>9</v>
      </c>
      <c r="B656" s="12">
        <v>1</v>
      </c>
      <c r="D656"/>
    </row>
    <row r="657" spans="1:4" hidden="1" x14ac:dyDescent="0.2">
      <c r="A657" s="11" t="s">
        <v>72</v>
      </c>
      <c r="B657" s="12">
        <v>1</v>
      </c>
      <c r="D657"/>
    </row>
    <row r="658" spans="1:4" hidden="1" x14ac:dyDescent="0.2">
      <c r="A658" s="14" t="s">
        <v>8</v>
      </c>
      <c r="B658" s="12">
        <v>1</v>
      </c>
      <c r="D658"/>
    </row>
    <row r="659" spans="1:4" hidden="1" x14ac:dyDescent="0.2">
      <c r="A659" s="17" t="s">
        <v>9</v>
      </c>
      <c r="B659" s="12">
        <v>1</v>
      </c>
      <c r="D659"/>
    </row>
    <row r="660" spans="1:4" hidden="1" x14ac:dyDescent="0.2">
      <c r="A660" s="11" t="s">
        <v>50</v>
      </c>
      <c r="B660" s="12">
        <v>1</v>
      </c>
      <c r="D660"/>
    </row>
    <row r="661" spans="1:4" hidden="1" x14ac:dyDescent="0.2">
      <c r="A661" s="14" t="s">
        <v>8</v>
      </c>
      <c r="B661" s="12">
        <v>1</v>
      </c>
      <c r="D661"/>
    </row>
    <row r="662" spans="1:4" hidden="1" x14ac:dyDescent="0.2">
      <c r="A662" s="17" t="s">
        <v>9</v>
      </c>
      <c r="B662" s="12">
        <v>1</v>
      </c>
      <c r="D662"/>
    </row>
    <row r="663" spans="1:4" hidden="1" x14ac:dyDescent="0.2">
      <c r="A663" s="11" t="s">
        <v>39</v>
      </c>
      <c r="B663" s="12">
        <v>2</v>
      </c>
      <c r="C663" t="s">
        <v>173</v>
      </c>
      <c r="D663">
        <v>-1</v>
      </c>
    </row>
    <row r="664" spans="1:4" hidden="1" x14ac:dyDescent="0.2">
      <c r="A664" s="14" t="s">
        <v>8</v>
      </c>
      <c r="B664" s="12">
        <v>2</v>
      </c>
      <c r="D664"/>
    </row>
    <row r="665" spans="1:4" hidden="1" x14ac:dyDescent="0.2">
      <c r="A665" s="17" t="s">
        <v>9</v>
      </c>
      <c r="B665" s="12">
        <v>2</v>
      </c>
      <c r="D665"/>
    </row>
    <row r="666" spans="1:4" hidden="1" x14ac:dyDescent="0.2">
      <c r="A666" s="11" t="s">
        <v>79</v>
      </c>
      <c r="B666" s="12">
        <v>2</v>
      </c>
      <c r="C666" t="s">
        <v>173</v>
      </c>
      <c r="D666">
        <v>-1</v>
      </c>
    </row>
    <row r="667" spans="1:4" hidden="1" x14ac:dyDescent="0.2">
      <c r="A667" s="14" t="s">
        <v>8</v>
      </c>
      <c r="B667" s="12">
        <v>2</v>
      </c>
      <c r="D667"/>
    </row>
    <row r="668" spans="1:4" hidden="1" x14ac:dyDescent="0.2">
      <c r="A668" s="17" t="s">
        <v>9</v>
      </c>
      <c r="B668" s="12">
        <v>2</v>
      </c>
      <c r="D668"/>
    </row>
    <row r="669" spans="1:4" hidden="1" x14ac:dyDescent="0.2">
      <c r="A669" s="11" t="s">
        <v>10</v>
      </c>
      <c r="B669" s="12">
        <v>1</v>
      </c>
      <c r="D669"/>
    </row>
    <row r="670" spans="1:4" hidden="1" x14ac:dyDescent="0.2">
      <c r="A670" s="14" t="s">
        <v>8</v>
      </c>
      <c r="B670" s="12">
        <v>1</v>
      </c>
      <c r="D670"/>
    </row>
    <row r="671" spans="1:4" hidden="1" x14ac:dyDescent="0.2">
      <c r="A671" s="17" t="s">
        <v>9</v>
      </c>
      <c r="B671" s="12">
        <v>1</v>
      </c>
      <c r="D671"/>
    </row>
    <row r="672" spans="1:4" hidden="1" x14ac:dyDescent="0.2">
      <c r="A672" s="11" t="s">
        <v>58</v>
      </c>
      <c r="B672" s="12">
        <v>1</v>
      </c>
      <c r="D672"/>
    </row>
    <row r="673" spans="1:4" hidden="1" x14ac:dyDescent="0.2">
      <c r="A673" s="14" t="s">
        <v>8</v>
      </c>
      <c r="B673" s="12">
        <v>1</v>
      </c>
      <c r="D673"/>
    </row>
    <row r="674" spans="1:4" hidden="1" x14ac:dyDescent="0.2">
      <c r="A674" s="17" t="s">
        <v>9</v>
      </c>
      <c r="B674" s="12">
        <v>1</v>
      </c>
      <c r="D674"/>
    </row>
    <row r="675" spans="1:4" hidden="1" x14ac:dyDescent="0.2">
      <c r="A675" s="11" t="s">
        <v>14</v>
      </c>
      <c r="B675" s="12">
        <v>1</v>
      </c>
      <c r="D675"/>
    </row>
    <row r="676" spans="1:4" hidden="1" x14ac:dyDescent="0.2">
      <c r="A676" s="14" t="s">
        <v>8</v>
      </c>
      <c r="B676" s="12">
        <v>1</v>
      </c>
      <c r="D676"/>
    </row>
    <row r="677" spans="1:4" hidden="1" x14ac:dyDescent="0.2">
      <c r="A677" s="17" t="s">
        <v>9</v>
      </c>
      <c r="B677" s="12">
        <v>1</v>
      </c>
      <c r="D677"/>
    </row>
    <row r="678" spans="1:4" hidden="1" x14ac:dyDescent="0.2">
      <c r="A678" s="11" t="s">
        <v>75</v>
      </c>
      <c r="B678" s="12">
        <v>1</v>
      </c>
      <c r="D678"/>
    </row>
    <row r="679" spans="1:4" hidden="1" x14ac:dyDescent="0.2">
      <c r="A679" s="14" t="s">
        <v>8</v>
      </c>
      <c r="B679" s="12">
        <v>1</v>
      </c>
      <c r="D679"/>
    </row>
    <row r="680" spans="1:4" hidden="1" x14ac:dyDescent="0.2">
      <c r="A680" s="17" t="s">
        <v>9</v>
      </c>
      <c r="B680" s="12">
        <v>1</v>
      </c>
      <c r="D680"/>
    </row>
    <row r="681" spans="1:4" hidden="1" x14ac:dyDescent="0.2">
      <c r="A681" s="11" t="s">
        <v>38</v>
      </c>
      <c r="B681" s="12">
        <v>1</v>
      </c>
      <c r="D681"/>
    </row>
    <row r="682" spans="1:4" hidden="1" x14ac:dyDescent="0.2">
      <c r="A682" s="14" t="s">
        <v>8</v>
      </c>
      <c r="B682" s="12">
        <v>1</v>
      </c>
      <c r="D682"/>
    </row>
    <row r="683" spans="1:4" hidden="1" x14ac:dyDescent="0.2">
      <c r="A683" s="17" t="s">
        <v>9</v>
      </c>
      <c r="B683" s="12">
        <v>1</v>
      </c>
      <c r="D683"/>
    </row>
    <row r="684" spans="1:4" hidden="1" x14ac:dyDescent="0.2">
      <c r="A684" s="11" t="s">
        <v>95</v>
      </c>
      <c r="B684" s="12">
        <v>1</v>
      </c>
      <c r="D684"/>
    </row>
    <row r="685" spans="1:4" hidden="1" x14ac:dyDescent="0.2">
      <c r="A685" s="14" t="s">
        <v>8</v>
      </c>
      <c r="B685" s="12">
        <v>1</v>
      </c>
      <c r="D685"/>
    </row>
    <row r="686" spans="1:4" hidden="1" x14ac:dyDescent="0.2">
      <c r="A686" s="17" t="s">
        <v>9</v>
      </c>
      <c r="B686" s="12">
        <v>1</v>
      </c>
      <c r="D686"/>
    </row>
    <row r="687" spans="1:4" s="21" customFormat="1" x14ac:dyDescent="0.2">
      <c r="A687" s="19" t="s">
        <v>1</v>
      </c>
      <c r="B687" s="20">
        <v>20</v>
      </c>
      <c r="D687" s="24">
        <f>GETPIVOTDATA("Departure Time",$A$1,"Flight ID","SQU6245R")+SUM(D688:D738)</f>
        <v>16</v>
      </c>
    </row>
    <row r="688" spans="1:4" hidden="1" x14ac:dyDescent="0.2">
      <c r="A688" s="11" t="s">
        <v>11</v>
      </c>
      <c r="B688" s="12">
        <v>1</v>
      </c>
      <c r="D688"/>
    </row>
    <row r="689" spans="1:4" hidden="1" x14ac:dyDescent="0.2">
      <c r="A689" s="14" t="s">
        <v>2</v>
      </c>
      <c r="B689" s="12">
        <v>1</v>
      </c>
      <c r="D689"/>
    </row>
    <row r="690" spans="1:4" hidden="1" x14ac:dyDescent="0.2">
      <c r="A690" s="17" t="s">
        <v>3</v>
      </c>
      <c r="B690" s="12">
        <v>1</v>
      </c>
      <c r="D690"/>
    </row>
    <row r="691" spans="1:4" hidden="1" x14ac:dyDescent="0.2">
      <c r="A691" s="11" t="s">
        <v>56</v>
      </c>
      <c r="B691" s="12">
        <v>1</v>
      </c>
      <c r="D691"/>
    </row>
    <row r="692" spans="1:4" hidden="1" x14ac:dyDescent="0.2">
      <c r="A692" s="14" t="s">
        <v>2</v>
      </c>
      <c r="B692" s="12">
        <v>1</v>
      </c>
      <c r="D692"/>
    </row>
    <row r="693" spans="1:4" hidden="1" x14ac:dyDescent="0.2">
      <c r="A693" s="17" t="s">
        <v>3</v>
      </c>
      <c r="B693" s="12">
        <v>1</v>
      </c>
      <c r="D693"/>
    </row>
    <row r="694" spans="1:4" hidden="1" x14ac:dyDescent="0.2">
      <c r="A694" s="11" t="s">
        <v>25</v>
      </c>
      <c r="B694" s="12">
        <v>3</v>
      </c>
      <c r="C694" t="s">
        <v>173</v>
      </c>
      <c r="D694">
        <v>-2</v>
      </c>
    </row>
    <row r="695" spans="1:4" hidden="1" x14ac:dyDescent="0.2">
      <c r="A695" s="14" t="s">
        <v>2</v>
      </c>
      <c r="B695" s="12">
        <v>3</v>
      </c>
      <c r="D695"/>
    </row>
    <row r="696" spans="1:4" hidden="1" x14ac:dyDescent="0.2">
      <c r="A696" s="17" t="s">
        <v>3</v>
      </c>
      <c r="B696" s="12">
        <v>3</v>
      </c>
      <c r="D696"/>
    </row>
    <row r="697" spans="1:4" hidden="1" x14ac:dyDescent="0.2">
      <c r="A697" s="11" t="s">
        <v>41</v>
      </c>
      <c r="B697" s="12">
        <v>1</v>
      </c>
      <c r="D697"/>
    </row>
    <row r="698" spans="1:4" hidden="1" x14ac:dyDescent="0.2">
      <c r="A698" s="14" t="s">
        <v>2</v>
      </c>
      <c r="B698" s="12">
        <v>1</v>
      </c>
      <c r="D698"/>
    </row>
    <row r="699" spans="1:4" hidden="1" x14ac:dyDescent="0.2">
      <c r="A699" s="17" t="s">
        <v>3</v>
      </c>
      <c r="B699" s="12">
        <v>1</v>
      </c>
      <c r="D699"/>
    </row>
    <row r="700" spans="1:4" hidden="1" x14ac:dyDescent="0.2">
      <c r="A700" s="11" t="s">
        <v>72</v>
      </c>
      <c r="B700" s="12">
        <v>1</v>
      </c>
      <c r="D700"/>
    </row>
    <row r="701" spans="1:4" hidden="1" x14ac:dyDescent="0.2">
      <c r="A701" s="14" t="s">
        <v>2</v>
      </c>
      <c r="B701" s="12">
        <v>1</v>
      </c>
      <c r="D701"/>
    </row>
    <row r="702" spans="1:4" hidden="1" x14ac:dyDescent="0.2">
      <c r="A702" s="17" t="s">
        <v>3</v>
      </c>
      <c r="B702" s="12">
        <v>1</v>
      </c>
      <c r="D702"/>
    </row>
    <row r="703" spans="1:4" hidden="1" x14ac:dyDescent="0.2">
      <c r="A703" s="11" t="s">
        <v>50</v>
      </c>
      <c r="B703" s="12">
        <v>1</v>
      </c>
      <c r="D703"/>
    </row>
    <row r="704" spans="1:4" hidden="1" x14ac:dyDescent="0.2">
      <c r="A704" s="14" t="s">
        <v>2</v>
      </c>
      <c r="B704" s="12">
        <v>1</v>
      </c>
      <c r="D704"/>
    </row>
    <row r="705" spans="1:4" hidden="1" x14ac:dyDescent="0.2">
      <c r="A705" s="17" t="s">
        <v>3</v>
      </c>
      <c r="B705" s="12">
        <v>1</v>
      </c>
      <c r="D705"/>
    </row>
    <row r="706" spans="1:4" hidden="1" x14ac:dyDescent="0.2">
      <c r="A706" s="11" t="s">
        <v>91</v>
      </c>
      <c r="B706" s="12">
        <v>1</v>
      </c>
      <c r="D706"/>
    </row>
    <row r="707" spans="1:4" hidden="1" x14ac:dyDescent="0.2">
      <c r="A707" s="14" t="s">
        <v>2</v>
      </c>
      <c r="B707" s="12">
        <v>1</v>
      </c>
      <c r="D707"/>
    </row>
    <row r="708" spans="1:4" hidden="1" x14ac:dyDescent="0.2">
      <c r="A708" s="17" t="s">
        <v>3</v>
      </c>
      <c r="B708" s="12">
        <v>1</v>
      </c>
      <c r="D708"/>
    </row>
    <row r="709" spans="1:4" hidden="1" x14ac:dyDescent="0.2">
      <c r="A709" s="11" t="s">
        <v>40</v>
      </c>
      <c r="B709" s="12">
        <v>1</v>
      </c>
      <c r="D709"/>
    </row>
    <row r="710" spans="1:4" hidden="1" x14ac:dyDescent="0.2">
      <c r="A710" s="14" t="s">
        <v>2</v>
      </c>
      <c r="B710" s="12">
        <v>1</v>
      </c>
      <c r="D710"/>
    </row>
    <row r="711" spans="1:4" hidden="1" x14ac:dyDescent="0.2">
      <c r="A711" s="17" t="s">
        <v>3</v>
      </c>
      <c r="B711" s="12">
        <v>1</v>
      </c>
      <c r="D711"/>
    </row>
    <row r="712" spans="1:4" hidden="1" x14ac:dyDescent="0.2">
      <c r="A712" s="11" t="s">
        <v>58</v>
      </c>
      <c r="B712" s="12">
        <v>1</v>
      </c>
      <c r="D712"/>
    </row>
    <row r="713" spans="1:4" hidden="1" x14ac:dyDescent="0.2">
      <c r="A713" s="14" t="s">
        <v>2</v>
      </c>
      <c r="B713" s="12">
        <v>1</v>
      </c>
      <c r="D713"/>
    </row>
    <row r="714" spans="1:4" hidden="1" x14ac:dyDescent="0.2">
      <c r="A714" s="17" t="s">
        <v>3</v>
      </c>
      <c r="B714" s="12">
        <v>1</v>
      </c>
      <c r="D714"/>
    </row>
    <row r="715" spans="1:4" hidden="1" x14ac:dyDescent="0.2">
      <c r="A715" s="11" t="s">
        <v>30</v>
      </c>
      <c r="B715" s="12">
        <v>1</v>
      </c>
      <c r="D715"/>
    </row>
    <row r="716" spans="1:4" hidden="1" x14ac:dyDescent="0.2">
      <c r="A716" s="14" t="s">
        <v>2</v>
      </c>
      <c r="B716" s="12">
        <v>1</v>
      </c>
      <c r="D716"/>
    </row>
    <row r="717" spans="1:4" hidden="1" x14ac:dyDescent="0.2">
      <c r="A717" s="17" t="s">
        <v>3</v>
      </c>
      <c r="B717" s="12">
        <v>1</v>
      </c>
      <c r="D717"/>
    </row>
    <row r="718" spans="1:4" hidden="1" x14ac:dyDescent="0.2">
      <c r="A718" s="11" t="s">
        <v>83</v>
      </c>
      <c r="B718" s="12">
        <v>1</v>
      </c>
      <c r="D718"/>
    </row>
    <row r="719" spans="1:4" hidden="1" x14ac:dyDescent="0.2">
      <c r="A719" s="14" t="s">
        <v>2</v>
      </c>
      <c r="B719" s="12">
        <v>1</v>
      </c>
      <c r="D719"/>
    </row>
    <row r="720" spans="1:4" hidden="1" x14ac:dyDescent="0.2">
      <c r="A720" s="17" t="s">
        <v>3</v>
      </c>
      <c r="B720" s="12">
        <v>1</v>
      </c>
      <c r="D720"/>
    </row>
    <row r="721" spans="1:4" hidden="1" x14ac:dyDescent="0.2">
      <c r="A721" s="11" t="s">
        <v>53</v>
      </c>
      <c r="B721" s="12">
        <v>1</v>
      </c>
      <c r="C721" t="s">
        <v>171</v>
      </c>
      <c r="D721">
        <v>-1</v>
      </c>
    </row>
    <row r="722" spans="1:4" hidden="1" x14ac:dyDescent="0.2">
      <c r="A722" s="14" t="s">
        <v>2</v>
      </c>
      <c r="B722" s="12">
        <v>1</v>
      </c>
      <c r="D722"/>
    </row>
    <row r="723" spans="1:4" hidden="1" x14ac:dyDescent="0.2">
      <c r="A723" s="17" t="s">
        <v>3</v>
      </c>
      <c r="B723" s="12">
        <v>1</v>
      </c>
      <c r="D723"/>
    </row>
    <row r="724" spans="1:4" hidden="1" x14ac:dyDescent="0.2">
      <c r="A724" s="11" t="s">
        <v>0</v>
      </c>
      <c r="B724" s="12">
        <v>1</v>
      </c>
      <c r="D724"/>
    </row>
    <row r="725" spans="1:4" hidden="1" x14ac:dyDescent="0.2">
      <c r="A725" s="14" t="s">
        <v>2</v>
      </c>
      <c r="B725" s="12">
        <v>1</v>
      </c>
      <c r="D725"/>
    </row>
    <row r="726" spans="1:4" hidden="1" x14ac:dyDescent="0.2">
      <c r="A726" s="17" t="s">
        <v>3</v>
      </c>
      <c r="B726" s="12">
        <v>1</v>
      </c>
      <c r="D726"/>
    </row>
    <row r="727" spans="1:4" hidden="1" x14ac:dyDescent="0.2">
      <c r="A727" s="11" t="s">
        <v>85</v>
      </c>
      <c r="B727" s="12">
        <v>1</v>
      </c>
      <c r="D727"/>
    </row>
    <row r="728" spans="1:4" hidden="1" x14ac:dyDescent="0.2">
      <c r="A728" s="14" t="s">
        <v>2</v>
      </c>
      <c r="B728" s="12">
        <v>1</v>
      </c>
      <c r="D728"/>
    </row>
    <row r="729" spans="1:4" hidden="1" x14ac:dyDescent="0.2">
      <c r="A729" s="17" t="s">
        <v>3</v>
      </c>
      <c r="B729" s="12">
        <v>1</v>
      </c>
      <c r="D729"/>
    </row>
    <row r="730" spans="1:4" hidden="1" x14ac:dyDescent="0.2">
      <c r="A730" s="11" t="s">
        <v>70</v>
      </c>
      <c r="B730" s="12">
        <v>1</v>
      </c>
      <c r="D730"/>
    </row>
    <row r="731" spans="1:4" hidden="1" x14ac:dyDescent="0.2">
      <c r="A731" s="14" t="s">
        <v>2</v>
      </c>
      <c r="B731" s="12">
        <v>1</v>
      </c>
      <c r="D731"/>
    </row>
    <row r="732" spans="1:4" hidden="1" x14ac:dyDescent="0.2">
      <c r="A732" s="17" t="s">
        <v>3</v>
      </c>
      <c r="B732" s="12">
        <v>1</v>
      </c>
      <c r="D732"/>
    </row>
    <row r="733" spans="1:4" hidden="1" x14ac:dyDescent="0.2">
      <c r="A733" s="11" t="s">
        <v>95</v>
      </c>
      <c r="B733" s="12">
        <v>2</v>
      </c>
      <c r="C733" t="s">
        <v>173</v>
      </c>
      <c r="D733">
        <v>-1</v>
      </c>
    </row>
    <row r="734" spans="1:4" hidden="1" x14ac:dyDescent="0.2">
      <c r="A734" s="14" t="s">
        <v>2</v>
      </c>
      <c r="B734" s="12">
        <v>2</v>
      </c>
      <c r="D734"/>
    </row>
    <row r="735" spans="1:4" hidden="1" x14ac:dyDescent="0.2">
      <c r="A735" s="17" t="s">
        <v>3</v>
      </c>
      <c r="B735" s="12">
        <v>2</v>
      </c>
      <c r="D735"/>
    </row>
    <row r="736" spans="1:4" hidden="1" x14ac:dyDescent="0.2">
      <c r="A736" s="11" t="s">
        <v>26</v>
      </c>
      <c r="B736" s="12">
        <v>1</v>
      </c>
      <c r="D736"/>
    </row>
    <row r="737" spans="1:4" hidden="1" x14ac:dyDescent="0.2">
      <c r="A737" s="14" t="s">
        <v>2</v>
      </c>
      <c r="B737" s="12">
        <v>1</v>
      </c>
      <c r="D737"/>
    </row>
    <row r="738" spans="1:4" hidden="1" x14ac:dyDescent="0.2">
      <c r="A738" s="17" t="s">
        <v>3</v>
      </c>
      <c r="B738" s="12">
        <v>1</v>
      </c>
      <c r="D738"/>
    </row>
    <row r="739" spans="1:4" s="21" customFormat="1" x14ac:dyDescent="0.2">
      <c r="A739" s="19" t="s">
        <v>63</v>
      </c>
      <c r="B739" s="20">
        <v>15</v>
      </c>
      <c r="D739" s="24">
        <f>GETPIVOTDATA("Departure Time",$A$1,"Flight ID","TMV7633W")+SUM(D740:D772)</f>
        <v>10</v>
      </c>
    </row>
    <row r="740" spans="1:4" hidden="1" x14ac:dyDescent="0.2">
      <c r="A740" s="11" t="s">
        <v>64</v>
      </c>
      <c r="B740" s="12">
        <v>1</v>
      </c>
      <c r="D740"/>
    </row>
    <row r="741" spans="1:4" hidden="1" x14ac:dyDescent="0.2">
      <c r="A741" s="14" t="s">
        <v>28</v>
      </c>
      <c r="B741" s="12">
        <v>1</v>
      </c>
      <c r="D741"/>
    </row>
    <row r="742" spans="1:4" hidden="1" x14ac:dyDescent="0.2">
      <c r="A742" s="17" t="s">
        <v>52</v>
      </c>
      <c r="B742" s="12">
        <v>1</v>
      </c>
      <c r="D742"/>
    </row>
    <row r="743" spans="1:4" hidden="1" x14ac:dyDescent="0.2">
      <c r="A743" s="11" t="s">
        <v>56</v>
      </c>
      <c r="B743" s="12">
        <v>2</v>
      </c>
      <c r="C743" t="s">
        <v>173</v>
      </c>
      <c r="D743">
        <v>-1</v>
      </c>
    </row>
    <row r="744" spans="1:4" hidden="1" x14ac:dyDescent="0.2">
      <c r="A744" s="14" t="s">
        <v>28</v>
      </c>
      <c r="B744" s="12">
        <v>2</v>
      </c>
      <c r="D744"/>
    </row>
    <row r="745" spans="1:4" hidden="1" x14ac:dyDescent="0.2">
      <c r="A745" s="17" t="s">
        <v>52</v>
      </c>
      <c r="B745" s="12">
        <v>2</v>
      </c>
      <c r="D745"/>
    </row>
    <row r="746" spans="1:4" hidden="1" x14ac:dyDescent="0.2">
      <c r="A746" s="11" t="s">
        <v>25</v>
      </c>
      <c r="B746" s="12">
        <v>2</v>
      </c>
      <c r="C746" t="s">
        <v>173</v>
      </c>
      <c r="D746">
        <v>-1</v>
      </c>
    </row>
    <row r="747" spans="1:4" hidden="1" x14ac:dyDescent="0.2">
      <c r="A747" s="14" t="s">
        <v>28</v>
      </c>
      <c r="B747" s="12">
        <v>2</v>
      </c>
      <c r="D747"/>
    </row>
    <row r="748" spans="1:4" hidden="1" x14ac:dyDescent="0.2">
      <c r="A748" s="17" t="s">
        <v>52</v>
      </c>
      <c r="B748" s="12">
        <v>2</v>
      </c>
      <c r="D748"/>
    </row>
    <row r="749" spans="1:4" hidden="1" x14ac:dyDescent="0.2">
      <c r="A749" s="11" t="s">
        <v>72</v>
      </c>
      <c r="B749" s="12">
        <v>1</v>
      </c>
      <c r="D749"/>
    </row>
    <row r="750" spans="1:4" hidden="1" x14ac:dyDescent="0.2">
      <c r="A750" s="14" t="s">
        <v>28</v>
      </c>
      <c r="B750" s="12">
        <v>1</v>
      </c>
      <c r="D750"/>
    </row>
    <row r="751" spans="1:4" hidden="1" x14ac:dyDescent="0.2">
      <c r="A751" s="17" t="s">
        <v>52</v>
      </c>
      <c r="B751" s="12">
        <v>1</v>
      </c>
      <c r="D751"/>
    </row>
    <row r="752" spans="1:4" hidden="1" x14ac:dyDescent="0.2">
      <c r="A752" s="11" t="s">
        <v>91</v>
      </c>
      <c r="B752" s="12">
        <v>1</v>
      </c>
      <c r="D752"/>
    </row>
    <row r="753" spans="1:4" hidden="1" x14ac:dyDescent="0.2">
      <c r="A753" s="14" t="s">
        <v>28</v>
      </c>
      <c r="B753" s="12">
        <v>1</v>
      </c>
      <c r="D753"/>
    </row>
    <row r="754" spans="1:4" hidden="1" x14ac:dyDescent="0.2">
      <c r="A754" s="17" t="s">
        <v>52</v>
      </c>
      <c r="B754" s="12">
        <v>1</v>
      </c>
      <c r="D754"/>
    </row>
    <row r="755" spans="1:4" hidden="1" x14ac:dyDescent="0.2">
      <c r="A755" s="11" t="s">
        <v>10</v>
      </c>
      <c r="B755" s="12">
        <v>1</v>
      </c>
      <c r="D755"/>
    </row>
    <row r="756" spans="1:4" hidden="1" x14ac:dyDescent="0.2">
      <c r="A756" s="14" t="s">
        <v>28</v>
      </c>
      <c r="B756" s="12">
        <v>1</v>
      </c>
      <c r="D756"/>
    </row>
    <row r="757" spans="1:4" hidden="1" x14ac:dyDescent="0.2">
      <c r="A757" s="17" t="s">
        <v>52</v>
      </c>
      <c r="B757" s="12">
        <v>1</v>
      </c>
      <c r="D757"/>
    </row>
    <row r="758" spans="1:4" hidden="1" x14ac:dyDescent="0.2">
      <c r="A758" s="11" t="s">
        <v>75</v>
      </c>
      <c r="B758" s="12">
        <v>1</v>
      </c>
      <c r="C758" t="s">
        <v>172</v>
      </c>
      <c r="D758">
        <v>-1</v>
      </c>
    </row>
    <row r="759" spans="1:4" hidden="1" x14ac:dyDescent="0.2">
      <c r="A759" s="14" t="s">
        <v>82</v>
      </c>
      <c r="B759" s="12">
        <v>1</v>
      </c>
      <c r="D759"/>
    </row>
    <row r="760" spans="1:4" hidden="1" x14ac:dyDescent="0.2">
      <c r="A760" s="17" t="s">
        <v>52</v>
      </c>
      <c r="B760" s="12">
        <v>1</v>
      </c>
      <c r="D760"/>
    </row>
    <row r="761" spans="1:4" hidden="1" x14ac:dyDescent="0.2">
      <c r="A761" s="11" t="s">
        <v>0</v>
      </c>
      <c r="B761" s="12">
        <v>1</v>
      </c>
      <c r="D761"/>
    </row>
    <row r="762" spans="1:4" hidden="1" x14ac:dyDescent="0.2">
      <c r="A762" s="14" t="s">
        <v>28</v>
      </c>
      <c r="B762" s="12">
        <v>1</v>
      </c>
      <c r="D762"/>
    </row>
    <row r="763" spans="1:4" hidden="1" x14ac:dyDescent="0.2">
      <c r="A763" s="17" t="s">
        <v>52</v>
      </c>
      <c r="B763" s="12">
        <v>1</v>
      </c>
      <c r="D763"/>
    </row>
    <row r="764" spans="1:4" hidden="1" x14ac:dyDescent="0.2">
      <c r="A764" s="11" t="s">
        <v>85</v>
      </c>
      <c r="B764" s="12">
        <v>1</v>
      </c>
      <c r="D764"/>
    </row>
    <row r="765" spans="1:4" hidden="1" x14ac:dyDescent="0.2">
      <c r="A765" s="14" t="s">
        <v>28</v>
      </c>
      <c r="B765" s="12">
        <v>1</v>
      </c>
      <c r="D765"/>
    </row>
    <row r="766" spans="1:4" hidden="1" x14ac:dyDescent="0.2">
      <c r="A766" s="17" t="s">
        <v>52</v>
      </c>
      <c r="B766" s="12">
        <v>1</v>
      </c>
      <c r="D766"/>
    </row>
    <row r="767" spans="1:4" hidden="1" x14ac:dyDescent="0.2">
      <c r="A767" s="11" t="s">
        <v>17</v>
      </c>
      <c r="B767" s="12">
        <v>2</v>
      </c>
      <c r="C767" t="s">
        <v>173</v>
      </c>
      <c r="D767">
        <v>-1</v>
      </c>
    </row>
    <row r="768" spans="1:4" hidden="1" x14ac:dyDescent="0.2">
      <c r="A768" s="14" t="s">
        <v>28</v>
      </c>
      <c r="B768" s="12">
        <v>2</v>
      </c>
      <c r="D768"/>
    </row>
    <row r="769" spans="1:4" hidden="1" x14ac:dyDescent="0.2">
      <c r="A769" s="17" t="s">
        <v>52</v>
      </c>
      <c r="B769" s="12">
        <v>2</v>
      </c>
      <c r="D769"/>
    </row>
    <row r="770" spans="1:4" hidden="1" x14ac:dyDescent="0.2">
      <c r="A770" s="11" t="s">
        <v>38</v>
      </c>
      <c r="B770" s="12">
        <v>2</v>
      </c>
      <c r="C770" t="s">
        <v>173</v>
      </c>
      <c r="D770">
        <v>-1</v>
      </c>
    </row>
    <row r="771" spans="1:4" hidden="1" x14ac:dyDescent="0.2">
      <c r="A771" s="14" t="s">
        <v>28</v>
      </c>
      <c r="B771" s="12">
        <v>2</v>
      </c>
      <c r="D771"/>
    </row>
    <row r="772" spans="1:4" hidden="1" x14ac:dyDescent="0.2">
      <c r="A772" s="17" t="s">
        <v>52</v>
      </c>
      <c r="B772" s="12">
        <v>2</v>
      </c>
      <c r="D772"/>
    </row>
    <row r="773" spans="1:4" s="21" customFormat="1" x14ac:dyDescent="0.2">
      <c r="A773" s="19" t="s">
        <v>48</v>
      </c>
      <c r="B773" s="20">
        <v>27</v>
      </c>
      <c r="D773" s="24">
        <f>GETPIVOTDATA("Departure Time",$A$1,"Flight ID","ULZ8130D")+SUM(D774:D833)</f>
        <v>19</v>
      </c>
    </row>
    <row r="774" spans="1:4" hidden="1" x14ac:dyDescent="0.2">
      <c r="A774" s="11" t="s">
        <v>77</v>
      </c>
      <c r="B774" s="12">
        <v>2</v>
      </c>
      <c r="C774" t="s">
        <v>173</v>
      </c>
      <c r="D774">
        <v>-1</v>
      </c>
    </row>
    <row r="775" spans="1:4" hidden="1" x14ac:dyDescent="0.2">
      <c r="A775" s="14" t="s">
        <v>49</v>
      </c>
      <c r="B775" s="12">
        <v>2</v>
      </c>
      <c r="D775"/>
    </row>
    <row r="776" spans="1:4" hidden="1" x14ac:dyDescent="0.2">
      <c r="A776" s="17" t="s">
        <v>37</v>
      </c>
      <c r="B776" s="12">
        <v>2</v>
      </c>
      <c r="D776"/>
    </row>
    <row r="777" spans="1:4" hidden="1" x14ac:dyDescent="0.2">
      <c r="A777" s="11" t="s">
        <v>68</v>
      </c>
      <c r="B777" s="12">
        <v>1</v>
      </c>
      <c r="D777"/>
    </row>
    <row r="778" spans="1:4" hidden="1" x14ac:dyDescent="0.2">
      <c r="A778" s="14" t="s">
        <v>49</v>
      </c>
      <c r="B778" s="12">
        <v>1</v>
      </c>
      <c r="D778"/>
    </row>
    <row r="779" spans="1:4" hidden="1" x14ac:dyDescent="0.2">
      <c r="A779" s="17" t="s">
        <v>37</v>
      </c>
      <c r="B779" s="12">
        <v>1</v>
      </c>
      <c r="D779"/>
    </row>
    <row r="780" spans="1:4" hidden="1" x14ac:dyDescent="0.2">
      <c r="A780" s="11" t="s">
        <v>56</v>
      </c>
      <c r="B780" s="12">
        <v>3</v>
      </c>
      <c r="C780" t="s">
        <v>173</v>
      </c>
      <c r="D780">
        <v>-2</v>
      </c>
    </row>
    <row r="781" spans="1:4" hidden="1" x14ac:dyDescent="0.2">
      <c r="A781" s="14" t="s">
        <v>49</v>
      </c>
      <c r="B781" s="12">
        <v>3</v>
      </c>
      <c r="D781"/>
    </row>
    <row r="782" spans="1:4" hidden="1" x14ac:dyDescent="0.2">
      <c r="A782" s="17" t="s">
        <v>37</v>
      </c>
      <c r="B782" s="12">
        <v>3</v>
      </c>
      <c r="D782"/>
    </row>
    <row r="783" spans="1:4" hidden="1" x14ac:dyDescent="0.2">
      <c r="A783" s="11" t="s">
        <v>20</v>
      </c>
      <c r="B783" s="12">
        <v>1</v>
      </c>
      <c r="D783"/>
    </row>
    <row r="784" spans="1:4" hidden="1" x14ac:dyDescent="0.2">
      <c r="A784" s="14" t="s">
        <v>49</v>
      </c>
      <c r="B784" s="12">
        <v>1</v>
      </c>
      <c r="D784"/>
    </row>
    <row r="785" spans="1:4" hidden="1" x14ac:dyDescent="0.2">
      <c r="A785" s="17" t="s">
        <v>37</v>
      </c>
      <c r="B785" s="12">
        <v>1</v>
      </c>
      <c r="D785"/>
    </row>
    <row r="786" spans="1:4" hidden="1" x14ac:dyDescent="0.2">
      <c r="A786" s="11" t="s">
        <v>6</v>
      </c>
      <c r="B786" s="12">
        <v>1</v>
      </c>
      <c r="D786"/>
    </row>
    <row r="787" spans="1:4" hidden="1" x14ac:dyDescent="0.2">
      <c r="A787" s="14" t="s">
        <v>49</v>
      </c>
      <c r="B787" s="12">
        <v>1</v>
      </c>
      <c r="D787"/>
    </row>
    <row r="788" spans="1:4" hidden="1" x14ac:dyDescent="0.2">
      <c r="A788" s="17" t="s">
        <v>37</v>
      </c>
      <c r="B788" s="12">
        <v>1</v>
      </c>
      <c r="D788"/>
    </row>
    <row r="789" spans="1:4" hidden="1" x14ac:dyDescent="0.2">
      <c r="A789" s="11" t="s">
        <v>25</v>
      </c>
      <c r="B789" s="12">
        <v>2</v>
      </c>
      <c r="C789" t="s">
        <v>173</v>
      </c>
      <c r="D789">
        <v>-1</v>
      </c>
    </row>
    <row r="790" spans="1:4" hidden="1" x14ac:dyDescent="0.2">
      <c r="A790" s="14" t="s">
        <v>49</v>
      </c>
      <c r="B790" s="12">
        <v>2</v>
      </c>
      <c r="D790"/>
    </row>
    <row r="791" spans="1:4" hidden="1" x14ac:dyDescent="0.2">
      <c r="A791" s="17" t="s">
        <v>37</v>
      </c>
      <c r="B791" s="12">
        <v>2</v>
      </c>
      <c r="D791"/>
    </row>
    <row r="792" spans="1:4" hidden="1" x14ac:dyDescent="0.2">
      <c r="A792" s="11" t="s">
        <v>50</v>
      </c>
      <c r="B792" s="12">
        <v>1</v>
      </c>
      <c r="D792"/>
    </row>
    <row r="793" spans="1:4" hidden="1" x14ac:dyDescent="0.2">
      <c r="A793" s="14" t="s">
        <v>49</v>
      </c>
      <c r="B793" s="12">
        <v>1</v>
      </c>
      <c r="D793"/>
    </row>
    <row r="794" spans="1:4" hidden="1" x14ac:dyDescent="0.2">
      <c r="A794" s="17" t="s">
        <v>37</v>
      </c>
      <c r="B794" s="12">
        <v>1</v>
      </c>
      <c r="D794"/>
    </row>
    <row r="795" spans="1:4" hidden="1" x14ac:dyDescent="0.2">
      <c r="A795" s="11" t="s">
        <v>91</v>
      </c>
      <c r="B795" s="12">
        <v>1</v>
      </c>
      <c r="D795"/>
    </row>
    <row r="796" spans="1:4" hidden="1" x14ac:dyDescent="0.2">
      <c r="A796" s="14" t="s">
        <v>49</v>
      </c>
      <c r="B796" s="12">
        <v>1</v>
      </c>
      <c r="D796"/>
    </row>
    <row r="797" spans="1:4" hidden="1" x14ac:dyDescent="0.2">
      <c r="A797" s="17" t="s">
        <v>37</v>
      </c>
      <c r="B797" s="12">
        <v>1</v>
      </c>
      <c r="D797"/>
    </row>
    <row r="798" spans="1:4" hidden="1" x14ac:dyDescent="0.2">
      <c r="A798" s="11" t="s">
        <v>10</v>
      </c>
      <c r="B798" s="12">
        <v>1</v>
      </c>
      <c r="D798"/>
    </row>
    <row r="799" spans="1:4" hidden="1" x14ac:dyDescent="0.2">
      <c r="A799" s="14" t="s">
        <v>49</v>
      </c>
      <c r="B799" s="12">
        <v>1</v>
      </c>
      <c r="D799"/>
    </row>
    <row r="800" spans="1:4" hidden="1" x14ac:dyDescent="0.2">
      <c r="A800" s="17" t="s">
        <v>37</v>
      </c>
      <c r="B800" s="12">
        <v>1</v>
      </c>
      <c r="D800"/>
    </row>
    <row r="801" spans="1:4" hidden="1" x14ac:dyDescent="0.2">
      <c r="A801" s="11" t="s">
        <v>58</v>
      </c>
      <c r="B801" s="12">
        <v>2</v>
      </c>
      <c r="C801" t="s">
        <v>173</v>
      </c>
      <c r="D801">
        <v>-1</v>
      </c>
    </row>
    <row r="802" spans="1:4" hidden="1" x14ac:dyDescent="0.2">
      <c r="A802" s="14" t="s">
        <v>49</v>
      </c>
      <c r="B802" s="12">
        <v>2</v>
      </c>
      <c r="D802"/>
    </row>
    <row r="803" spans="1:4" hidden="1" x14ac:dyDescent="0.2">
      <c r="A803" s="17" t="s">
        <v>37</v>
      </c>
      <c r="B803" s="12">
        <v>2</v>
      </c>
      <c r="D803"/>
    </row>
    <row r="804" spans="1:4" hidden="1" x14ac:dyDescent="0.2">
      <c r="A804" s="11" t="s">
        <v>30</v>
      </c>
      <c r="B804" s="12">
        <v>2</v>
      </c>
      <c r="C804" t="s">
        <v>173</v>
      </c>
      <c r="D804">
        <v>-1</v>
      </c>
    </row>
    <row r="805" spans="1:4" hidden="1" x14ac:dyDescent="0.2">
      <c r="A805" s="14" t="s">
        <v>49</v>
      </c>
      <c r="B805" s="12">
        <v>2</v>
      </c>
      <c r="D805"/>
    </row>
    <row r="806" spans="1:4" hidden="1" x14ac:dyDescent="0.2">
      <c r="A806" s="17" t="s">
        <v>37</v>
      </c>
      <c r="B806" s="12">
        <v>2</v>
      </c>
      <c r="D806"/>
    </row>
    <row r="807" spans="1:4" hidden="1" x14ac:dyDescent="0.2">
      <c r="A807" s="11" t="s">
        <v>92</v>
      </c>
      <c r="B807" s="12">
        <v>1</v>
      </c>
      <c r="C807" t="s">
        <v>171</v>
      </c>
      <c r="D807">
        <v>-1</v>
      </c>
    </row>
    <row r="808" spans="1:4" hidden="1" x14ac:dyDescent="0.2">
      <c r="A808" s="14" t="s">
        <v>49</v>
      </c>
      <c r="B808" s="12">
        <v>1</v>
      </c>
      <c r="D808"/>
    </row>
    <row r="809" spans="1:4" hidden="1" x14ac:dyDescent="0.2">
      <c r="A809" s="17" t="s">
        <v>37</v>
      </c>
      <c r="B809" s="12">
        <v>1</v>
      </c>
      <c r="D809"/>
    </row>
    <row r="810" spans="1:4" hidden="1" x14ac:dyDescent="0.2">
      <c r="A810" s="11" t="s">
        <v>75</v>
      </c>
      <c r="B810" s="12">
        <v>1</v>
      </c>
      <c r="D810"/>
    </row>
    <row r="811" spans="1:4" hidden="1" x14ac:dyDescent="0.2">
      <c r="A811" s="14" t="s">
        <v>49</v>
      </c>
      <c r="B811" s="12">
        <v>1</v>
      </c>
      <c r="D811"/>
    </row>
    <row r="812" spans="1:4" hidden="1" x14ac:dyDescent="0.2">
      <c r="A812" s="17" t="s">
        <v>37</v>
      </c>
      <c r="B812" s="12">
        <v>1</v>
      </c>
      <c r="D812"/>
    </row>
    <row r="813" spans="1:4" hidden="1" x14ac:dyDescent="0.2">
      <c r="A813" s="11" t="s">
        <v>83</v>
      </c>
      <c r="B813" s="12">
        <v>1</v>
      </c>
      <c r="D813"/>
    </row>
    <row r="814" spans="1:4" hidden="1" x14ac:dyDescent="0.2">
      <c r="A814" s="14" t="s">
        <v>49</v>
      </c>
      <c r="B814" s="12">
        <v>1</v>
      </c>
      <c r="D814"/>
    </row>
    <row r="815" spans="1:4" hidden="1" x14ac:dyDescent="0.2">
      <c r="A815" s="17" t="s">
        <v>37</v>
      </c>
      <c r="B815" s="12">
        <v>1</v>
      </c>
      <c r="D815"/>
    </row>
    <row r="816" spans="1:4" hidden="1" x14ac:dyDescent="0.2">
      <c r="A816" s="11" t="s">
        <v>0</v>
      </c>
      <c r="B816" s="12">
        <v>1</v>
      </c>
      <c r="D816"/>
    </row>
    <row r="817" spans="1:4" hidden="1" x14ac:dyDescent="0.2">
      <c r="A817" s="14" t="s">
        <v>49</v>
      </c>
      <c r="B817" s="12">
        <v>1</v>
      </c>
      <c r="D817"/>
    </row>
    <row r="818" spans="1:4" hidden="1" x14ac:dyDescent="0.2">
      <c r="A818" s="17" t="s">
        <v>37</v>
      </c>
      <c r="B818" s="12">
        <v>1</v>
      </c>
      <c r="D818"/>
    </row>
    <row r="819" spans="1:4" hidden="1" x14ac:dyDescent="0.2">
      <c r="A819" s="11" t="s">
        <v>105</v>
      </c>
      <c r="B819" s="12">
        <v>1</v>
      </c>
      <c r="D819"/>
    </row>
    <row r="820" spans="1:4" hidden="1" x14ac:dyDescent="0.2">
      <c r="A820" s="14" t="s">
        <v>49</v>
      </c>
      <c r="B820" s="12">
        <v>1</v>
      </c>
      <c r="D820"/>
    </row>
    <row r="821" spans="1:4" hidden="1" x14ac:dyDescent="0.2">
      <c r="A821" s="17" t="s">
        <v>37</v>
      </c>
      <c r="B821" s="12">
        <v>1</v>
      </c>
      <c r="D821"/>
    </row>
    <row r="822" spans="1:4" hidden="1" x14ac:dyDescent="0.2">
      <c r="A822" s="11" t="s">
        <v>85</v>
      </c>
      <c r="B822" s="12">
        <v>2</v>
      </c>
      <c r="C822" t="s">
        <v>173</v>
      </c>
      <c r="D822">
        <v>-1</v>
      </c>
    </row>
    <row r="823" spans="1:4" hidden="1" x14ac:dyDescent="0.2">
      <c r="A823" s="14" t="s">
        <v>49</v>
      </c>
      <c r="B823" s="12">
        <v>2</v>
      </c>
      <c r="D823"/>
    </row>
    <row r="824" spans="1:4" hidden="1" x14ac:dyDescent="0.2">
      <c r="A824" s="17" t="s">
        <v>37</v>
      </c>
      <c r="B824" s="12">
        <v>2</v>
      </c>
      <c r="D824"/>
    </row>
    <row r="825" spans="1:4" hidden="1" x14ac:dyDescent="0.2">
      <c r="A825" s="11" t="s">
        <v>70</v>
      </c>
      <c r="B825" s="12">
        <v>1</v>
      </c>
      <c r="D825"/>
    </row>
    <row r="826" spans="1:4" hidden="1" x14ac:dyDescent="0.2">
      <c r="A826" s="14" t="s">
        <v>49</v>
      </c>
      <c r="B826" s="12">
        <v>1</v>
      </c>
      <c r="D826"/>
    </row>
    <row r="827" spans="1:4" hidden="1" x14ac:dyDescent="0.2">
      <c r="A827" s="17" t="s">
        <v>37</v>
      </c>
      <c r="B827" s="12">
        <v>1</v>
      </c>
      <c r="D827"/>
    </row>
    <row r="828" spans="1:4" hidden="1" x14ac:dyDescent="0.2">
      <c r="A828" s="11" t="s">
        <v>17</v>
      </c>
      <c r="B828" s="12">
        <v>1</v>
      </c>
      <c r="D828"/>
    </row>
    <row r="829" spans="1:4" hidden="1" x14ac:dyDescent="0.2">
      <c r="A829" s="14" t="s">
        <v>49</v>
      </c>
      <c r="B829" s="12">
        <v>1</v>
      </c>
      <c r="D829"/>
    </row>
    <row r="830" spans="1:4" hidden="1" x14ac:dyDescent="0.2">
      <c r="A830" s="17" t="s">
        <v>37</v>
      </c>
      <c r="B830" s="12">
        <v>1</v>
      </c>
      <c r="D830"/>
    </row>
    <row r="831" spans="1:4" hidden="1" x14ac:dyDescent="0.2">
      <c r="A831" s="11" t="s">
        <v>38</v>
      </c>
      <c r="B831" s="12">
        <v>1</v>
      </c>
      <c r="D831"/>
    </row>
    <row r="832" spans="1:4" hidden="1" x14ac:dyDescent="0.2">
      <c r="A832" s="14" t="s">
        <v>49</v>
      </c>
      <c r="B832" s="12">
        <v>1</v>
      </c>
      <c r="D832"/>
    </row>
    <row r="833" spans="1:4" hidden="1" x14ac:dyDescent="0.2">
      <c r="A833" s="17" t="s">
        <v>37</v>
      </c>
      <c r="B833" s="12">
        <v>1</v>
      </c>
      <c r="D833"/>
    </row>
    <row r="834" spans="1:4" s="21" customFormat="1" x14ac:dyDescent="0.2">
      <c r="A834" s="19" t="s">
        <v>78</v>
      </c>
      <c r="B834" s="20">
        <v>14</v>
      </c>
      <c r="D834" s="24">
        <f>GETPIVOTDATA("Departure Time",$A$1,"Flight ID","VDC9164W")+SUM(D835:D864)</f>
        <v>10</v>
      </c>
    </row>
    <row r="835" spans="1:4" hidden="1" x14ac:dyDescent="0.2">
      <c r="A835" s="11" t="s">
        <v>44</v>
      </c>
      <c r="B835" s="12">
        <v>2</v>
      </c>
      <c r="C835" t="s">
        <v>173</v>
      </c>
      <c r="D835">
        <v>-1</v>
      </c>
    </row>
    <row r="836" spans="1:4" hidden="1" x14ac:dyDescent="0.2">
      <c r="A836" s="14" t="s">
        <v>74</v>
      </c>
      <c r="B836" s="12">
        <v>2</v>
      </c>
      <c r="D836"/>
    </row>
    <row r="837" spans="1:4" hidden="1" x14ac:dyDescent="0.2">
      <c r="A837" s="17" t="s">
        <v>47</v>
      </c>
      <c r="B837" s="12">
        <v>2</v>
      </c>
      <c r="D837"/>
    </row>
    <row r="838" spans="1:4" hidden="1" x14ac:dyDescent="0.2">
      <c r="A838" s="11" t="s">
        <v>56</v>
      </c>
      <c r="B838" s="12">
        <v>1</v>
      </c>
      <c r="D838"/>
    </row>
    <row r="839" spans="1:4" hidden="1" x14ac:dyDescent="0.2">
      <c r="A839" s="14" t="s">
        <v>74</v>
      </c>
      <c r="B839" s="12">
        <v>1</v>
      </c>
      <c r="D839"/>
    </row>
    <row r="840" spans="1:4" hidden="1" x14ac:dyDescent="0.2">
      <c r="A840" s="17" t="s">
        <v>47</v>
      </c>
      <c r="B840" s="12">
        <v>1</v>
      </c>
      <c r="D840"/>
    </row>
    <row r="841" spans="1:4" hidden="1" x14ac:dyDescent="0.2">
      <c r="A841" s="11" t="s">
        <v>50</v>
      </c>
      <c r="B841" s="12">
        <v>2</v>
      </c>
      <c r="C841" t="s">
        <v>173</v>
      </c>
      <c r="D841">
        <v>-1</v>
      </c>
    </row>
    <row r="842" spans="1:4" hidden="1" x14ac:dyDescent="0.2">
      <c r="A842" s="14" t="s">
        <v>74</v>
      </c>
      <c r="B842" s="12">
        <v>2</v>
      </c>
      <c r="D842"/>
    </row>
    <row r="843" spans="1:4" hidden="1" x14ac:dyDescent="0.2">
      <c r="A843" s="17" t="s">
        <v>47</v>
      </c>
      <c r="B843" s="12">
        <v>2</v>
      </c>
      <c r="D843"/>
    </row>
    <row r="844" spans="1:4" hidden="1" x14ac:dyDescent="0.2">
      <c r="A844" s="11" t="s">
        <v>79</v>
      </c>
      <c r="B844" s="12">
        <v>1</v>
      </c>
      <c r="D844"/>
    </row>
    <row r="845" spans="1:4" hidden="1" x14ac:dyDescent="0.2">
      <c r="A845" s="14" t="s">
        <v>74</v>
      </c>
      <c r="B845" s="12">
        <v>1</v>
      </c>
      <c r="D845"/>
    </row>
    <row r="846" spans="1:4" hidden="1" x14ac:dyDescent="0.2">
      <c r="A846" s="17" t="s">
        <v>47</v>
      </c>
      <c r="B846" s="12">
        <v>1</v>
      </c>
      <c r="D846"/>
    </row>
    <row r="847" spans="1:4" hidden="1" x14ac:dyDescent="0.2">
      <c r="A847" s="11" t="s">
        <v>40</v>
      </c>
      <c r="B847" s="12">
        <v>1</v>
      </c>
      <c r="D847"/>
    </row>
    <row r="848" spans="1:4" hidden="1" x14ac:dyDescent="0.2">
      <c r="A848" s="14" t="s">
        <v>74</v>
      </c>
      <c r="B848" s="12">
        <v>1</v>
      </c>
      <c r="D848"/>
    </row>
    <row r="849" spans="1:4" hidden="1" x14ac:dyDescent="0.2">
      <c r="A849" s="17" t="s">
        <v>47</v>
      </c>
      <c r="B849" s="12">
        <v>1</v>
      </c>
      <c r="D849"/>
    </row>
    <row r="850" spans="1:4" hidden="1" x14ac:dyDescent="0.2">
      <c r="A850" s="11" t="s">
        <v>30</v>
      </c>
      <c r="B850" s="12">
        <v>1</v>
      </c>
      <c r="D850"/>
    </row>
    <row r="851" spans="1:4" hidden="1" x14ac:dyDescent="0.2">
      <c r="A851" s="14" t="s">
        <v>74</v>
      </c>
      <c r="B851" s="12">
        <v>1</v>
      </c>
      <c r="D851"/>
    </row>
    <row r="852" spans="1:4" hidden="1" x14ac:dyDescent="0.2">
      <c r="A852" s="17" t="s">
        <v>47</v>
      </c>
      <c r="B852" s="12">
        <v>1</v>
      </c>
      <c r="D852"/>
    </row>
    <row r="853" spans="1:4" hidden="1" x14ac:dyDescent="0.2">
      <c r="A853" s="11" t="s">
        <v>75</v>
      </c>
      <c r="B853" s="12">
        <v>1</v>
      </c>
      <c r="D853"/>
    </row>
    <row r="854" spans="1:4" hidden="1" x14ac:dyDescent="0.2">
      <c r="A854" s="14" t="s">
        <v>74</v>
      </c>
      <c r="B854" s="12">
        <v>1</v>
      </c>
      <c r="D854"/>
    </row>
    <row r="855" spans="1:4" hidden="1" x14ac:dyDescent="0.2">
      <c r="A855" s="17" t="s">
        <v>47</v>
      </c>
      <c r="B855" s="12">
        <v>1</v>
      </c>
      <c r="D855"/>
    </row>
    <row r="856" spans="1:4" hidden="1" x14ac:dyDescent="0.2">
      <c r="A856" s="11" t="s">
        <v>83</v>
      </c>
      <c r="B856" s="12">
        <v>2</v>
      </c>
      <c r="C856" t="s">
        <v>173</v>
      </c>
      <c r="D856">
        <v>-1</v>
      </c>
    </row>
    <row r="857" spans="1:4" hidden="1" x14ac:dyDescent="0.2">
      <c r="A857" s="14" t="s">
        <v>74</v>
      </c>
      <c r="B857" s="12">
        <v>2</v>
      </c>
      <c r="D857"/>
    </row>
    <row r="858" spans="1:4" hidden="1" x14ac:dyDescent="0.2">
      <c r="A858" s="17" t="s">
        <v>47</v>
      </c>
      <c r="B858" s="12">
        <v>2</v>
      </c>
      <c r="D858"/>
    </row>
    <row r="859" spans="1:4" hidden="1" x14ac:dyDescent="0.2">
      <c r="A859" s="11" t="s">
        <v>0</v>
      </c>
      <c r="B859" s="12">
        <v>2</v>
      </c>
      <c r="C859" t="s">
        <v>173</v>
      </c>
      <c r="D859">
        <v>-1</v>
      </c>
    </row>
    <row r="860" spans="1:4" hidden="1" x14ac:dyDescent="0.2">
      <c r="A860" s="14" t="s">
        <v>74</v>
      </c>
      <c r="B860" s="12">
        <v>2</v>
      </c>
      <c r="D860"/>
    </row>
    <row r="861" spans="1:4" hidden="1" x14ac:dyDescent="0.2">
      <c r="A861" s="17" t="s">
        <v>47</v>
      </c>
      <c r="B861" s="12">
        <v>2</v>
      </c>
      <c r="D861"/>
    </row>
    <row r="862" spans="1:4" hidden="1" x14ac:dyDescent="0.2">
      <c r="A862" s="11" t="s">
        <v>38</v>
      </c>
      <c r="B862" s="12">
        <v>1</v>
      </c>
      <c r="D862"/>
    </row>
    <row r="863" spans="1:4" hidden="1" x14ac:dyDescent="0.2">
      <c r="A863" s="14" t="s">
        <v>74</v>
      </c>
      <c r="B863" s="12">
        <v>1</v>
      </c>
      <c r="D863"/>
    </row>
    <row r="864" spans="1:4" hidden="1" x14ac:dyDescent="0.2">
      <c r="A864" s="17" t="s">
        <v>47</v>
      </c>
      <c r="B864" s="12">
        <v>1</v>
      </c>
      <c r="D864"/>
    </row>
    <row r="865" spans="1:4" hidden="1" x14ac:dyDescent="0.2">
      <c r="A865" s="10" t="s">
        <v>99</v>
      </c>
      <c r="B865" s="12">
        <v>1</v>
      </c>
      <c r="C865" t="s">
        <v>128</v>
      </c>
      <c r="D865">
        <v>0</v>
      </c>
    </row>
    <row r="866" spans="1:4" hidden="1" x14ac:dyDescent="0.2">
      <c r="A866" s="11" t="s">
        <v>68</v>
      </c>
      <c r="B866" s="12">
        <v>1</v>
      </c>
      <c r="D866"/>
    </row>
    <row r="867" spans="1:4" hidden="1" x14ac:dyDescent="0.2">
      <c r="A867" s="14" t="s">
        <v>74</v>
      </c>
      <c r="B867" s="12">
        <v>1</v>
      </c>
      <c r="D867"/>
    </row>
    <row r="868" spans="1:4" hidden="1" x14ac:dyDescent="0.2">
      <c r="A868" s="17" t="s">
        <v>47</v>
      </c>
      <c r="B868" s="12">
        <v>1</v>
      </c>
      <c r="D868"/>
    </row>
    <row r="869" spans="1:4" s="21" customFormat="1" x14ac:dyDescent="0.2">
      <c r="A869" s="19" t="s">
        <v>51</v>
      </c>
      <c r="B869" s="20">
        <v>15</v>
      </c>
      <c r="D869" s="24">
        <f>GETPIVOTDATA("Departure Time",$A$1,"Flight ID","VYU9214I")+SUM(D870:D905)</f>
        <v>12</v>
      </c>
    </row>
    <row r="870" spans="1:4" hidden="1" x14ac:dyDescent="0.2">
      <c r="A870" s="11" t="s">
        <v>20</v>
      </c>
      <c r="B870" s="12">
        <v>1</v>
      </c>
      <c r="D870"/>
    </row>
    <row r="871" spans="1:4" hidden="1" x14ac:dyDescent="0.2">
      <c r="A871" s="14" t="s">
        <v>8</v>
      </c>
      <c r="B871" s="12">
        <v>1</v>
      </c>
      <c r="D871"/>
    </row>
    <row r="872" spans="1:4" hidden="1" x14ac:dyDescent="0.2">
      <c r="A872" s="17" t="s">
        <v>52</v>
      </c>
      <c r="B872" s="12">
        <v>1</v>
      </c>
      <c r="D872"/>
    </row>
    <row r="873" spans="1:4" hidden="1" x14ac:dyDescent="0.2">
      <c r="A873" s="11" t="s">
        <v>6</v>
      </c>
      <c r="B873" s="12">
        <v>2</v>
      </c>
      <c r="C873" t="s">
        <v>173</v>
      </c>
      <c r="D873">
        <v>-1</v>
      </c>
    </row>
    <row r="874" spans="1:4" hidden="1" x14ac:dyDescent="0.2">
      <c r="A874" s="14" t="s">
        <v>8</v>
      </c>
      <c r="B874" s="12">
        <v>2</v>
      </c>
      <c r="D874"/>
    </row>
    <row r="875" spans="1:4" hidden="1" x14ac:dyDescent="0.2">
      <c r="A875" s="17" t="s">
        <v>52</v>
      </c>
      <c r="B875" s="12">
        <v>2</v>
      </c>
      <c r="D875"/>
    </row>
    <row r="876" spans="1:4" hidden="1" x14ac:dyDescent="0.2">
      <c r="A876" s="11" t="s">
        <v>25</v>
      </c>
      <c r="B876" s="12">
        <v>1</v>
      </c>
      <c r="D876"/>
    </row>
    <row r="877" spans="1:4" hidden="1" x14ac:dyDescent="0.2">
      <c r="A877" s="14" t="s">
        <v>8</v>
      </c>
      <c r="B877" s="12">
        <v>1</v>
      </c>
      <c r="D877"/>
    </row>
    <row r="878" spans="1:4" hidden="1" x14ac:dyDescent="0.2">
      <c r="A878" s="17" t="s">
        <v>52</v>
      </c>
      <c r="B878" s="12">
        <v>1</v>
      </c>
      <c r="D878"/>
    </row>
    <row r="879" spans="1:4" hidden="1" x14ac:dyDescent="0.2">
      <c r="A879" s="11" t="s">
        <v>41</v>
      </c>
      <c r="B879" s="12">
        <v>1</v>
      </c>
      <c r="D879"/>
    </row>
    <row r="880" spans="1:4" hidden="1" x14ac:dyDescent="0.2">
      <c r="A880" s="14" t="s">
        <v>8</v>
      </c>
      <c r="B880" s="12">
        <v>1</v>
      </c>
      <c r="D880"/>
    </row>
    <row r="881" spans="1:4" hidden="1" x14ac:dyDescent="0.2">
      <c r="A881" s="17" t="s">
        <v>52</v>
      </c>
      <c r="B881" s="12">
        <v>1</v>
      </c>
      <c r="D881"/>
    </row>
    <row r="882" spans="1:4" hidden="1" x14ac:dyDescent="0.2">
      <c r="A882" s="11" t="s">
        <v>72</v>
      </c>
      <c r="B882" s="12">
        <v>1</v>
      </c>
      <c r="D882"/>
    </row>
    <row r="883" spans="1:4" hidden="1" x14ac:dyDescent="0.2">
      <c r="A883" s="14" t="s">
        <v>8</v>
      </c>
      <c r="B883" s="12">
        <v>1</v>
      </c>
      <c r="D883"/>
    </row>
    <row r="884" spans="1:4" hidden="1" x14ac:dyDescent="0.2">
      <c r="A884" s="17" t="s">
        <v>52</v>
      </c>
      <c r="B884" s="12">
        <v>1</v>
      </c>
      <c r="D884"/>
    </row>
    <row r="885" spans="1:4" hidden="1" x14ac:dyDescent="0.2">
      <c r="A885" s="11" t="s">
        <v>50</v>
      </c>
      <c r="B885" s="12">
        <v>1</v>
      </c>
      <c r="D885"/>
    </row>
    <row r="886" spans="1:4" hidden="1" x14ac:dyDescent="0.2">
      <c r="A886" s="14" t="s">
        <v>8</v>
      </c>
      <c r="B886" s="12">
        <v>1</v>
      </c>
      <c r="D886"/>
    </row>
    <row r="887" spans="1:4" hidden="1" x14ac:dyDescent="0.2">
      <c r="A887" s="17" t="s">
        <v>52</v>
      </c>
      <c r="B887" s="12">
        <v>1</v>
      </c>
      <c r="D887"/>
    </row>
    <row r="888" spans="1:4" hidden="1" x14ac:dyDescent="0.2">
      <c r="A888" s="11" t="s">
        <v>91</v>
      </c>
      <c r="B888" s="12">
        <v>1</v>
      </c>
      <c r="D888"/>
    </row>
    <row r="889" spans="1:4" hidden="1" x14ac:dyDescent="0.2">
      <c r="A889" s="14" t="s">
        <v>8</v>
      </c>
      <c r="B889" s="12">
        <v>1</v>
      </c>
      <c r="D889"/>
    </row>
    <row r="890" spans="1:4" hidden="1" x14ac:dyDescent="0.2">
      <c r="A890" s="17" t="s">
        <v>52</v>
      </c>
      <c r="B890" s="12">
        <v>1</v>
      </c>
      <c r="D890"/>
    </row>
    <row r="891" spans="1:4" hidden="1" x14ac:dyDescent="0.2">
      <c r="A891" s="11" t="s">
        <v>10</v>
      </c>
      <c r="B891" s="12">
        <v>1</v>
      </c>
      <c r="D891"/>
    </row>
    <row r="892" spans="1:4" hidden="1" x14ac:dyDescent="0.2">
      <c r="A892" s="14" t="s">
        <v>8</v>
      </c>
      <c r="B892" s="12">
        <v>1</v>
      </c>
      <c r="D892"/>
    </row>
    <row r="893" spans="1:4" hidden="1" x14ac:dyDescent="0.2">
      <c r="A893" s="17" t="s">
        <v>52</v>
      </c>
      <c r="B893" s="12">
        <v>1</v>
      </c>
      <c r="D893"/>
    </row>
    <row r="894" spans="1:4" hidden="1" x14ac:dyDescent="0.2">
      <c r="A894" s="11" t="s">
        <v>14</v>
      </c>
      <c r="B894" s="12">
        <v>2</v>
      </c>
      <c r="C894" t="s">
        <v>173</v>
      </c>
      <c r="D894">
        <v>-1</v>
      </c>
    </row>
    <row r="895" spans="1:4" hidden="1" x14ac:dyDescent="0.2">
      <c r="A895" s="14" t="s">
        <v>8</v>
      </c>
      <c r="B895" s="12">
        <v>2</v>
      </c>
      <c r="D895"/>
    </row>
    <row r="896" spans="1:4" hidden="1" x14ac:dyDescent="0.2">
      <c r="A896" s="17" t="s">
        <v>52</v>
      </c>
      <c r="B896" s="12">
        <v>2</v>
      </c>
      <c r="D896"/>
    </row>
    <row r="897" spans="1:4" hidden="1" x14ac:dyDescent="0.2">
      <c r="A897" s="11" t="s">
        <v>30</v>
      </c>
      <c r="B897" s="12">
        <v>1</v>
      </c>
      <c r="D897"/>
    </row>
    <row r="898" spans="1:4" hidden="1" x14ac:dyDescent="0.2">
      <c r="A898" s="14" t="s">
        <v>8</v>
      </c>
      <c r="B898" s="12">
        <v>1</v>
      </c>
      <c r="D898"/>
    </row>
    <row r="899" spans="1:4" hidden="1" x14ac:dyDescent="0.2">
      <c r="A899" s="17" t="s">
        <v>52</v>
      </c>
      <c r="B899" s="12">
        <v>1</v>
      </c>
      <c r="D899"/>
    </row>
    <row r="900" spans="1:4" hidden="1" x14ac:dyDescent="0.2">
      <c r="A900" s="11" t="s">
        <v>70</v>
      </c>
      <c r="B900" s="12">
        <v>2</v>
      </c>
      <c r="C900" t="s">
        <v>173</v>
      </c>
      <c r="D900">
        <v>-1</v>
      </c>
    </row>
    <row r="901" spans="1:4" hidden="1" x14ac:dyDescent="0.2">
      <c r="A901" s="14" t="s">
        <v>8</v>
      </c>
      <c r="B901" s="12">
        <v>2</v>
      </c>
      <c r="D901"/>
    </row>
    <row r="902" spans="1:4" hidden="1" x14ac:dyDescent="0.2">
      <c r="A902" s="17" t="s">
        <v>52</v>
      </c>
      <c r="B902" s="12">
        <v>2</v>
      </c>
      <c r="D902"/>
    </row>
    <row r="903" spans="1:4" hidden="1" x14ac:dyDescent="0.2">
      <c r="A903" s="11" t="s">
        <v>17</v>
      </c>
      <c r="B903" s="12">
        <v>1</v>
      </c>
      <c r="D903"/>
    </row>
    <row r="904" spans="1:4" hidden="1" x14ac:dyDescent="0.2">
      <c r="A904" s="14" t="s">
        <v>8</v>
      </c>
      <c r="B904" s="12">
        <v>1</v>
      </c>
      <c r="D904"/>
    </row>
    <row r="905" spans="1:4" hidden="1" x14ac:dyDescent="0.2">
      <c r="A905" s="17" t="s">
        <v>52</v>
      </c>
      <c r="B905" s="12">
        <v>1</v>
      </c>
      <c r="D905"/>
    </row>
    <row r="906" spans="1:4" s="21" customFormat="1" x14ac:dyDescent="0.2">
      <c r="A906" s="19" t="s">
        <v>59</v>
      </c>
      <c r="B906" s="20">
        <v>17</v>
      </c>
      <c r="D906" s="24">
        <f>GETPIVOTDATA("Departure Time",$A$1,"Flight ID","VYW5940P")+SUM(D907:D944)</f>
        <v>11</v>
      </c>
    </row>
    <row r="907" spans="1:4" hidden="1" x14ac:dyDescent="0.2">
      <c r="A907" s="11" t="s">
        <v>44</v>
      </c>
      <c r="B907" s="12">
        <v>3</v>
      </c>
      <c r="C907" t="s">
        <v>173</v>
      </c>
      <c r="D907">
        <v>-2</v>
      </c>
    </row>
    <row r="908" spans="1:4" hidden="1" x14ac:dyDescent="0.2">
      <c r="A908" s="14" t="s">
        <v>47</v>
      </c>
      <c r="B908" s="12">
        <v>3</v>
      </c>
      <c r="D908"/>
    </row>
    <row r="909" spans="1:4" hidden="1" x14ac:dyDescent="0.2">
      <c r="A909" s="17" t="s">
        <v>111</v>
      </c>
      <c r="B909" s="12">
        <v>1</v>
      </c>
      <c r="D909"/>
    </row>
    <row r="910" spans="1:4" hidden="1" x14ac:dyDescent="0.2">
      <c r="A910" s="17" t="s">
        <v>60</v>
      </c>
      <c r="B910" s="12">
        <v>2</v>
      </c>
      <c r="D910"/>
    </row>
    <row r="911" spans="1:4" hidden="1" x14ac:dyDescent="0.2">
      <c r="A911" s="11" t="s">
        <v>64</v>
      </c>
      <c r="B911" s="12">
        <v>1</v>
      </c>
      <c r="D911"/>
    </row>
    <row r="912" spans="1:4" hidden="1" x14ac:dyDescent="0.2">
      <c r="A912" s="14" t="s">
        <v>47</v>
      </c>
      <c r="B912" s="12">
        <v>1</v>
      </c>
      <c r="D912"/>
    </row>
    <row r="913" spans="1:4" hidden="1" x14ac:dyDescent="0.2">
      <c r="A913" s="17" t="s">
        <v>60</v>
      </c>
      <c r="B913" s="12">
        <v>1</v>
      </c>
      <c r="D913"/>
    </row>
    <row r="914" spans="1:4" hidden="1" x14ac:dyDescent="0.2">
      <c r="A914" s="11" t="s">
        <v>68</v>
      </c>
      <c r="B914" s="12">
        <v>1</v>
      </c>
      <c r="D914"/>
    </row>
    <row r="915" spans="1:4" hidden="1" x14ac:dyDescent="0.2">
      <c r="A915" s="14" t="s">
        <v>47</v>
      </c>
      <c r="B915" s="12">
        <v>1</v>
      </c>
      <c r="D915"/>
    </row>
    <row r="916" spans="1:4" hidden="1" x14ac:dyDescent="0.2">
      <c r="A916" s="17" t="s">
        <v>60</v>
      </c>
      <c r="B916" s="12">
        <v>1</v>
      </c>
      <c r="D916"/>
    </row>
    <row r="917" spans="1:4" hidden="1" x14ac:dyDescent="0.2">
      <c r="A917" s="11" t="s">
        <v>56</v>
      </c>
      <c r="B917" s="12">
        <v>1</v>
      </c>
      <c r="D917"/>
    </row>
    <row r="918" spans="1:4" hidden="1" x14ac:dyDescent="0.2">
      <c r="A918" s="14" t="s">
        <v>47</v>
      </c>
      <c r="B918" s="12">
        <v>1</v>
      </c>
      <c r="D918"/>
    </row>
    <row r="919" spans="1:4" hidden="1" x14ac:dyDescent="0.2">
      <c r="A919" s="17" t="s">
        <v>60</v>
      </c>
      <c r="B919" s="12">
        <v>1</v>
      </c>
      <c r="D919"/>
    </row>
    <row r="920" spans="1:4" hidden="1" x14ac:dyDescent="0.2">
      <c r="A920" s="11" t="s">
        <v>6</v>
      </c>
      <c r="B920" s="12">
        <v>2</v>
      </c>
      <c r="C920" t="s">
        <v>173</v>
      </c>
      <c r="D920">
        <v>-1</v>
      </c>
    </row>
    <row r="921" spans="1:4" hidden="1" x14ac:dyDescent="0.2">
      <c r="A921" s="14" t="s">
        <v>47</v>
      </c>
      <c r="B921" s="12">
        <v>2</v>
      </c>
      <c r="D921"/>
    </row>
    <row r="922" spans="1:4" hidden="1" x14ac:dyDescent="0.2">
      <c r="A922" s="17" t="s">
        <v>60</v>
      </c>
      <c r="B922" s="12">
        <v>2</v>
      </c>
      <c r="D922"/>
    </row>
    <row r="923" spans="1:4" hidden="1" x14ac:dyDescent="0.2">
      <c r="A923" s="11" t="s">
        <v>39</v>
      </c>
      <c r="B923" s="12">
        <v>1</v>
      </c>
      <c r="D923"/>
    </row>
    <row r="924" spans="1:4" hidden="1" x14ac:dyDescent="0.2">
      <c r="A924" s="14" t="s">
        <v>47</v>
      </c>
      <c r="B924" s="12">
        <v>1</v>
      </c>
      <c r="D924"/>
    </row>
    <row r="925" spans="1:4" hidden="1" x14ac:dyDescent="0.2">
      <c r="A925" s="17" t="s">
        <v>60</v>
      </c>
      <c r="B925" s="12">
        <v>1</v>
      </c>
      <c r="D925"/>
    </row>
    <row r="926" spans="1:4" hidden="1" x14ac:dyDescent="0.2">
      <c r="A926" s="11" t="s">
        <v>79</v>
      </c>
      <c r="B926" s="12">
        <v>3</v>
      </c>
      <c r="C926" t="s">
        <v>173</v>
      </c>
      <c r="D926">
        <v>-2</v>
      </c>
    </row>
    <row r="927" spans="1:4" hidden="1" x14ac:dyDescent="0.2">
      <c r="A927" s="14" t="s">
        <v>47</v>
      </c>
      <c r="B927" s="12">
        <v>3</v>
      </c>
      <c r="D927"/>
    </row>
    <row r="928" spans="1:4" hidden="1" x14ac:dyDescent="0.2">
      <c r="A928" s="17" t="s">
        <v>102</v>
      </c>
      <c r="B928" s="12">
        <v>1</v>
      </c>
      <c r="D928"/>
    </row>
    <row r="929" spans="1:4" hidden="1" x14ac:dyDescent="0.2">
      <c r="A929" s="17" t="s">
        <v>60</v>
      </c>
      <c r="B929" s="12">
        <v>2</v>
      </c>
      <c r="D929"/>
    </row>
    <row r="930" spans="1:4" hidden="1" x14ac:dyDescent="0.2">
      <c r="A930" s="11" t="s">
        <v>58</v>
      </c>
      <c r="B930" s="12">
        <v>1</v>
      </c>
      <c r="D930"/>
    </row>
    <row r="931" spans="1:4" hidden="1" x14ac:dyDescent="0.2">
      <c r="A931" s="14" t="s">
        <v>47</v>
      </c>
      <c r="B931" s="12">
        <v>1</v>
      </c>
      <c r="D931"/>
    </row>
    <row r="932" spans="1:4" hidden="1" x14ac:dyDescent="0.2">
      <c r="A932" s="17" t="s">
        <v>60</v>
      </c>
      <c r="B932" s="12">
        <v>1</v>
      </c>
      <c r="D932"/>
    </row>
    <row r="933" spans="1:4" hidden="1" x14ac:dyDescent="0.2">
      <c r="A933" s="11" t="s">
        <v>14</v>
      </c>
      <c r="B933" s="12">
        <v>1</v>
      </c>
      <c r="D933"/>
    </row>
    <row r="934" spans="1:4" hidden="1" x14ac:dyDescent="0.2">
      <c r="A934" s="14" t="s">
        <v>47</v>
      </c>
      <c r="B934" s="12">
        <v>1</v>
      </c>
      <c r="D934"/>
    </row>
    <row r="935" spans="1:4" hidden="1" x14ac:dyDescent="0.2">
      <c r="A935" s="17" t="s">
        <v>60</v>
      </c>
      <c r="B935" s="12">
        <v>1</v>
      </c>
      <c r="D935"/>
    </row>
    <row r="936" spans="1:4" hidden="1" x14ac:dyDescent="0.2">
      <c r="A936" s="11" t="s">
        <v>83</v>
      </c>
      <c r="B936" s="12">
        <v>1</v>
      </c>
      <c r="D936"/>
    </row>
    <row r="937" spans="1:4" hidden="1" x14ac:dyDescent="0.2">
      <c r="A937" s="14" t="s">
        <v>47</v>
      </c>
      <c r="B937" s="12">
        <v>1</v>
      </c>
      <c r="D937"/>
    </row>
    <row r="938" spans="1:4" hidden="1" x14ac:dyDescent="0.2">
      <c r="A938" s="17" t="s">
        <v>60</v>
      </c>
      <c r="B938" s="12">
        <v>1</v>
      </c>
      <c r="D938"/>
    </row>
    <row r="939" spans="1:4" hidden="1" x14ac:dyDescent="0.2">
      <c r="A939" s="11" t="s">
        <v>117</v>
      </c>
      <c r="B939" s="12">
        <v>1</v>
      </c>
      <c r="C939" t="s">
        <v>171</v>
      </c>
      <c r="D939">
        <v>-1</v>
      </c>
    </row>
    <row r="940" spans="1:4" hidden="1" x14ac:dyDescent="0.2">
      <c r="A940" s="14" t="s">
        <v>47</v>
      </c>
      <c r="B940" s="12">
        <v>1</v>
      </c>
      <c r="D940"/>
    </row>
    <row r="941" spans="1:4" hidden="1" x14ac:dyDescent="0.2">
      <c r="A941" s="17" t="s">
        <v>60</v>
      </c>
      <c r="B941" s="12">
        <v>1</v>
      </c>
      <c r="D941"/>
    </row>
    <row r="942" spans="1:4" hidden="1" x14ac:dyDescent="0.2">
      <c r="A942" s="11" t="s">
        <v>0</v>
      </c>
      <c r="B942" s="12">
        <v>1</v>
      </c>
      <c r="D942"/>
    </row>
    <row r="943" spans="1:4" hidden="1" x14ac:dyDescent="0.2">
      <c r="A943" s="14" t="s">
        <v>47</v>
      </c>
      <c r="B943" s="12">
        <v>1</v>
      </c>
      <c r="D943"/>
    </row>
    <row r="944" spans="1:4" hidden="1" x14ac:dyDescent="0.2">
      <c r="A944" s="17" t="s">
        <v>60</v>
      </c>
      <c r="B944" s="12">
        <v>1</v>
      </c>
      <c r="D944"/>
    </row>
    <row r="945" spans="1:4" s="21" customFormat="1" x14ac:dyDescent="0.2">
      <c r="A945" s="19" t="s">
        <v>36</v>
      </c>
      <c r="B945" s="20">
        <v>11</v>
      </c>
      <c r="D945" s="24">
        <f>GETPIVOTDATA("Departure Time",$A$1,"Flight ID","WPW9201U")+SUM(D946:D972)</f>
        <v>8</v>
      </c>
    </row>
    <row r="946" spans="1:4" hidden="1" x14ac:dyDescent="0.2">
      <c r="A946" s="11" t="s">
        <v>68</v>
      </c>
      <c r="B946" s="12">
        <v>2</v>
      </c>
      <c r="C946" t="s">
        <v>173</v>
      </c>
      <c r="D946">
        <v>-1</v>
      </c>
    </row>
    <row r="947" spans="1:4" hidden="1" x14ac:dyDescent="0.2">
      <c r="A947" s="14" t="s">
        <v>37</v>
      </c>
      <c r="B947" s="12">
        <v>2</v>
      </c>
      <c r="D947"/>
    </row>
    <row r="948" spans="1:4" hidden="1" x14ac:dyDescent="0.2">
      <c r="A948" s="17" t="s">
        <v>13</v>
      </c>
      <c r="B948" s="12">
        <v>2</v>
      </c>
      <c r="D948"/>
    </row>
    <row r="949" spans="1:4" hidden="1" x14ac:dyDescent="0.2">
      <c r="A949" s="11" t="s">
        <v>56</v>
      </c>
      <c r="B949" s="12">
        <v>1</v>
      </c>
      <c r="C949" t="s">
        <v>169</v>
      </c>
      <c r="D949">
        <v>-1</v>
      </c>
    </row>
    <row r="950" spans="1:4" hidden="1" x14ac:dyDescent="0.2">
      <c r="A950" s="14" t="s">
        <v>37</v>
      </c>
      <c r="B950" s="12">
        <v>1</v>
      </c>
      <c r="D950"/>
    </row>
    <row r="951" spans="1:4" hidden="1" x14ac:dyDescent="0.2">
      <c r="A951" s="17" t="s">
        <v>118</v>
      </c>
      <c r="B951" s="12">
        <v>1</v>
      </c>
      <c r="D951"/>
    </row>
    <row r="952" spans="1:4" hidden="1" x14ac:dyDescent="0.2">
      <c r="A952" s="11" t="s">
        <v>41</v>
      </c>
      <c r="B952" s="12">
        <v>1</v>
      </c>
      <c r="D952"/>
    </row>
    <row r="953" spans="1:4" hidden="1" x14ac:dyDescent="0.2">
      <c r="A953" s="14" t="s">
        <v>37</v>
      </c>
      <c r="B953" s="12">
        <v>1</v>
      </c>
      <c r="D953"/>
    </row>
    <row r="954" spans="1:4" hidden="1" x14ac:dyDescent="0.2">
      <c r="A954" s="17" t="s">
        <v>13</v>
      </c>
      <c r="B954" s="12">
        <v>1</v>
      </c>
      <c r="D954"/>
    </row>
    <row r="955" spans="1:4" hidden="1" x14ac:dyDescent="0.2">
      <c r="A955" s="11" t="s">
        <v>39</v>
      </c>
      <c r="B955" s="12">
        <v>2</v>
      </c>
      <c r="C955" t="s">
        <v>173</v>
      </c>
      <c r="D955">
        <v>-1</v>
      </c>
    </row>
    <row r="956" spans="1:4" hidden="1" x14ac:dyDescent="0.2">
      <c r="A956" s="14" t="s">
        <v>37</v>
      </c>
      <c r="B956" s="12">
        <v>2</v>
      </c>
      <c r="D956"/>
    </row>
    <row r="957" spans="1:4" hidden="1" x14ac:dyDescent="0.2">
      <c r="A957" s="17" t="s">
        <v>13</v>
      </c>
      <c r="B957" s="12">
        <v>2</v>
      </c>
      <c r="D957"/>
    </row>
    <row r="958" spans="1:4" hidden="1" x14ac:dyDescent="0.2">
      <c r="A958" s="11" t="s">
        <v>0</v>
      </c>
      <c r="B958" s="12">
        <v>1</v>
      </c>
      <c r="D958"/>
    </row>
    <row r="959" spans="1:4" hidden="1" x14ac:dyDescent="0.2">
      <c r="A959" s="14" t="s">
        <v>37</v>
      </c>
      <c r="B959" s="12">
        <v>1</v>
      </c>
      <c r="D959"/>
    </row>
    <row r="960" spans="1:4" hidden="1" x14ac:dyDescent="0.2">
      <c r="A960" s="17" t="s">
        <v>13</v>
      </c>
      <c r="B960" s="12">
        <v>1</v>
      </c>
      <c r="D960"/>
    </row>
    <row r="961" spans="1:4" hidden="1" x14ac:dyDescent="0.2">
      <c r="A961" s="11" t="s">
        <v>70</v>
      </c>
      <c r="B961" s="12">
        <v>1</v>
      </c>
      <c r="D961"/>
    </row>
    <row r="962" spans="1:4" hidden="1" x14ac:dyDescent="0.2">
      <c r="A962" s="14" t="s">
        <v>37</v>
      </c>
      <c r="B962" s="12">
        <v>1</v>
      </c>
      <c r="D962"/>
    </row>
    <row r="963" spans="1:4" hidden="1" x14ac:dyDescent="0.2">
      <c r="A963" s="17" t="s">
        <v>13</v>
      </c>
      <c r="B963" s="12">
        <v>1</v>
      </c>
      <c r="D963"/>
    </row>
    <row r="964" spans="1:4" hidden="1" x14ac:dyDescent="0.2">
      <c r="A964" s="11" t="s">
        <v>17</v>
      </c>
      <c r="B964" s="12">
        <v>1</v>
      </c>
      <c r="D964"/>
    </row>
    <row r="965" spans="1:4" hidden="1" x14ac:dyDescent="0.2">
      <c r="A965" s="14" t="s">
        <v>37</v>
      </c>
      <c r="B965" s="12">
        <v>1</v>
      </c>
      <c r="D965"/>
    </row>
    <row r="966" spans="1:4" hidden="1" x14ac:dyDescent="0.2">
      <c r="A966" s="17" t="s">
        <v>13</v>
      </c>
      <c r="B966" s="12">
        <v>1</v>
      </c>
      <c r="D966"/>
    </row>
    <row r="967" spans="1:4" hidden="1" x14ac:dyDescent="0.2">
      <c r="A967" s="11" t="s">
        <v>38</v>
      </c>
      <c r="B967" s="12">
        <v>1</v>
      </c>
      <c r="D967"/>
    </row>
    <row r="968" spans="1:4" hidden="1" x14ac:dyDescent="0.2">
      <c r="A968" s="14" t="s">
        <v>37</v>
      </c>
      <c r="B968" s="12">
        <v>1</v>
      </c>
      <c r="D968"/>
    </row>
    <row r="969" spans="1:4" hidden="1" x14ac:dyDescent="0.2">
      <c r="A969" s="17" t="s">
        <v>13</v>
      </c>
      <c r="B969" s="12">
        <v>1</v>
      </c>
      <c r="D969"/>
    </row>
    <row r="970" spans="1:4" hidden="1" x14ac:dyDescent="0.2">
      <c r="A970" s="11" t="s">
        <v>26</v>
      </c>
      <c r="B970" s="12">
        <v>1</v>
      </c>
      <c r="D970"/>
    </row>
    <row r="971" spans="1:4" hidden="1" x14ac:dyDescent="0.2">
      <c r="A971" s="14" t="s">
        <v>37</v>
      </c>
      <c r="B971" s="12">
        <v>1</v>
      </c>
      <c r="D971"/>
    </row>
    <row r="972" spans="1:4" hidden="1" x14ac:dyDescent="0.2">
      <c r="A972" s="17" t="s">
        <v>13</v>
      </c>
      <c r="B972" s="12">
        <v>1</v>
      </c>
      <c r="D972"/>
    </row>
    <row r="973" spans="1:4" s="21" customFormat="1" x14ac:dyDescent="0.2">
      <c r="A973" s="19" t="s">
        <v>61</v>
      </c>
      <c r="B973" s="20">
        <v>21</v>
      </c>
      <c r="D973" s="24">
        <f>GETPIVOTDATA("Departure Time",$A$1,"Flight ID","WSK1289Z")+SUM(D974:D1027)</f>
        <v>17</v>
      </c>
    </row>
    <row r="974" spans="1:4" hidden="1" x14ac:dyDescent="0.2">
      <c r="A974" s="11" t="s">
        <v>77</v>
      </c>
      <c r="B974" s="12">
        <v>1</v>
      </c>
      <c r="D974"/>
    </row>
    <row r="975" spans="1:4" hidden="1" x14ac:dyDescent="0.2">
      <c r="A975" s="14" t="s">
        <v>62</v>
      </c>
      <c r="B975" s="12">
        <v>1</v>
      </c>
      <c r="D975"/>
    </row>
    <row r="976" spans="1:4" hidden="1" x14ac:dyDescent="0.2">
      <c r="A976" s="17" t="s">
        <v>2</v>
      </c>
      <c r="B976" s="12">
        <v>1</v>
      </c>
      <c r="D976"/>
    </row>
    <row r="977" spans="1:4" hidden="1" x14ac:dyDescent="0.2">
      <c r="A977" s="11" t="s">
        <v>64</v>
      </c>
      <c r="B977" s="12">
        <v>1</v>
      </c>
      <c r="D977"/>
    </row>
    <row r="978" spans="1:4" hidden="1" x14ac:dyDescent="0.2">
      <c r="A978" s="14" t="s">
        <v>62</v>
      </c>
      <c r="B978" s="12">
        <v>1</v>
      </c>
      <c r="D978"/>
    </row>
    <row r="979" spans="1:4" hidden="1" x14ac:dyDescent="0.2">
      <c r="A979" s="17" t="s">
        <v>2</v>
      </c>
      <c r="B979" s="12">
        <v>1</v>
      </c>
      <c r="D979"/>
    </row>
    <row r="980" spans="1:4" hidden="1" x14ac:dyDescent="0.2">
      <c r="A980" s="11" t="s">
        <v>68</v>
      </c>
      <c r="B980" s="12">
        <v>1</v>
      </c>
      <c r="D980"/>
    </row>
    <row r="981" spans="1:4" hidden="1" x14ac:dyDescent="0.2">
      <c r="A981" s="14" t="s">
        <v>62</v>
      </c>
      <c r="B981" s="12">
        <v>1</v>
      </c>
      <c r="D981"/>
    </row>
    <row r="982" spans="1:4" hidden="1" x14ac:dyDescent="0.2">
      <c r="A982" s="17" t="s">
        <v>2</v>
      </c>
      <c r="B982" s="12">
        <v>1</v>
      </c>
      <c r="D982"/>
    </row>
    <row r="983" spans="1:4" hidden="1" x14ac:dyDescent="0.2">
      <c r="A983" s="11" t="s">
        <v>11</v>
      </c>
      <c r="B983" s="12">
        <v>1</v>
      </c>
      <c r="D983"/>
    </row>
    <row r="984" spans="1:4" hidden="1" x14ac:dyDescent="0.2">
      <c r="A984" s="14" t="s">
        <v>62</v>
      </c>
      <c r="B984" s="12">
        <v>1</v>
      </c>
      <c r="D984"/>
    </row>
    <row r="985" spans="1:4" hidden="1" x14ac:dyDescent="0.2">
      <c r="A985" s="17" t="s">
        <v>2</v>
      </c>
      <c r="B985" s="12">
        <v>1</v>
      </c>
      <c r="D985"/>
    </row>
    <row r="986" spans="1:4" hidden="1" x14ac:dyDescent="0.2">
      <c r="A986" s="11" t="s">
        <v>56</v>
      </c>
      <c r="B986" s="12">
        <v>1</v>
      </c>
      <c r="D986"/>
    </row>
    <row r="987" spans="1:4" hidden="1" x14ac:dyDescent="0.2">
      <c r="A987" s="14" t="s">
        <v>62</v>
      </c>
      <c r="B987" s="12">
        <v>1</v>
      </c>
      <c r="D987"/>
    </row>
    <row r="988" spans="1:4" hidden="1" x14ac:dyDescent="0.2">
      <c r="A988" s="17" t="s">
        <v>2</v>
      </c>
      <c r="B988" s="12">
        <v>1</v>
      </c>
      <c r="D988"/>
    </row>
    <row r="989" spans="1:4" hidden="1" x14ac:dyDescent="0.2">
      <c r="A989" s="11" t="s">
        <v>20</v>
      </c>
      <c r="B989" s="12">
        <v>2</v>
      </c>
      <c r="C989" t="s">
        <v>173</v>
      </c>
      <c r="D989">
        <v>-1</v>
      </c>
    </row>
    <row r="990" spans="1:4" hidden="1" x14ac:dyDescent="0.2">
      <c r="A990" s="14" t="s">
        <v>62</v>
      </c>
      <c r="B990" s="12">
        <v>2</v>
      </c>
      <c r="D990"/>
    </row>
    <row r="991" spans="1:4" hidden="1" x14ac:dyDescent="0.2">
      <c r="A991" s="17" t="s">
        <v>2</v>
      </c>
      <c r="B991" s="12">
        <v>2</v>
      </c>
      <c r="D991"/>
    </row>
    <row r="992" spans="1:4" hidden="1" x14ac:dyDescent="0.2">
      <c r="A992" s="11" t="s">
        <v>6</v>
      </c>
      <c r="B992" s="12">
        <v>1</v>
      </c>
      <c r="D992"/>
    </row>
    <row r="993" spans="1:4" hidden="1" x14ac:dyDescent="0.2">
      <c r="A993" s="14" t="s">
        <v>62</v>
      </c>
      <c r="B993" s="12">
        <v>1</v>
      </c>
      <c r="D993"/>
    </row>
    <row r="994" spans="1:4" hidden="1" x14ac:dyDescent="0.2">
      <c r="A994" s="17" t="s">
        <v>2</v>
      </c>
      <c r="B994" s="12">
        <v>1</v>
      </c>
      <c r="D994"/>
    </row>
    <row r="995" spans="1:4" hidden="1" x14ac:dyDescent="0.2">
      <c r="A995" s="11" t="s">
        <v>41</v>
      </c>
      <c r="B995" s="12">
        <v>1</v>
      </c>
      <c r="D995"/>
    </row>
    <row r="996" spans="1:4" hidden="1" x14ac:dyDescent="0.2">
      <c r="A996" s="14" t="s">
        <v>62</v>
      </c>
      <c r="B996" s="12">
        <v>1</v>
      </c>
      <c r="D996"/>
    </row>
    <row r="997" spans="1:4" hidden="1" x14ac:dyDescent="0.2">
      <c r="A997" s="17" t="s">
        <v>2</v>
      </c>
      <c r="B997" s="12">
        <v>1</v>
      </c>
      <c r="D997"/>
    </row>
    <row r="998" spans="1:4" hidden="1" x14ac:dyDescent="0.2">
      <c r="A998" s="11" t="s">
        <v>39</v>
      </c>
      <c r="B998" s="12">
        <v>2</v>
      </c>
      <c r="C998" t="s">
        <v>173</v>
      </c>
      <c r="D998">
        <v>-1</v>
      </c>
    </row>
    <row r="999" spans="1:4" hidden="1" x14ac:dyDescent="0.2">
      <c r="A999" s="14" t="s">
        <v>62</v>
      </c>
      <c r="B999" s="12">
        <v>2</v>
      </c>
      <c r="D999"/>
    </row>
    <row r="1000" spans="1:4" hidden="1" x14ac:dyDescent="0.2">
      <c r="A1000" s="17" t="s">
        <v>2</v>
      </c>
      <c r="B1000" s="12">
        <v>2</v>
      </c>
      <c r="D1000"/>
    </row>
    <row r="1001" spans="1:4" hidden="1" x14ac:dyDescent="0.2">
      <c r="A1001" s="11" t="s">
        <v>10</v>
      </c>
      <c r="B1001" s="12">
        <v>1</v>
      </c>
      <c r="D1001"/>
    </row>
    <row r="1002" spans="1:4" hidden="1" x14ac:dyDescent="0.2">
      <c r="A1002" s="14" t="s">
        <v>62</v>
      </c>
      <c r="B1002" s="12">
        <v>1</v>
      </c>
      <c r="D1002"/>
    </row>
    <row r="1003" spans="1:4" hidden="1" x14ac:dyDescent="0.2">
      <c r="A1003" s="17" t="s">
        <v>2</v>
      </c>
      <c r="B1003" s="12">
        <v>1</v>
      </c>
      <c r="D1003"/>
    </row>
    <row r="1004" spans="1:4" hidden="1" x14ac:dyDescent="0.2">
      <c r="A1004" s="11" t="s">
        <v>58</v>
      </c>
      <c r="B1004" s="12">
        <v>1</v>
      </c>
      <c r="D1004"/>
    </row>
    <row r="1005" spans="1:4" hidden="1" x14ac:dyDescent="0.2">
      <c r="A1005" s="14" t="s">
        <v>62</v>
      </c>
      <c r="B1005" s="12">
        <v>1</v>
      </c>
      <c r="D1005"/>
    </row>
    <row r="1006" spans="1:4" hidden="1" x14ac:dyDescent="0.2">
      <c r="A1006" s="17" t="s">
        <v>2</v>
      </c>
      <c r="B1006" s="12">
        <v>1</v>
      </c>
      <c r="D1006"/>
    </row>
    <row r="1007" spans="1:4" hidden="1" x14ac:dyDescent="0.2">
      <c r="A1007" s="11" t="s">
        <v>75</v>
      </c>
      <c r="B1007" s="12">
        <v>1</v>
      </c>
      <c r="C1007" t="s">
        <v>169</v>
      </c>
      <c r="D1007">
        <v>-1</v>
      </c>
    </row>
    <row r="1008" spans="1:4" hidden="1" x14ac:dyDescent="0.2">
      <c r="A1008" s="14" t="s">
        <v>62</v>
      </c>
      <c r="B1008" s="12">
        <v>1</v>
      </c>
      <c r="D1008"/>
    </row>
    <row r="1009" spans="1:4" hidden="1" x14ac:dyDescent="0.2">
      <c r="A1009" s="17" t="s">
        <v>119</v>
      </c>
      <c r="B1009" s="12">
        <v>1</v>
      </c>
      <c r="D1009"/>
    </row>
    <row r="1010" spans="1:4" hidden="1" x14ac:dyDescent="0.2">
      <c r="A1010" s="11" t="s">
        <v>83</v>
      </c>
      <c r="B1010" s="12">
        <v>1</v>
      </c>
      <c r="D1010"/>
    </row>
    <row r="1011" spans="1:4" hidden="1" x14ac:dyDescent="0.2">
      <c r="A1011" s="14" t="s">
        <v>62</v>
      </c>
      <c r="B1011" s="12">
        <v>1</v>
      </c>
      <c r="D1011"/>
    </row>
    <row r="1012" spans="1:4" hidden="1" x14ac:dyDescent="0.2">
      <c r="A1012" s="17" t="s">
        <v>2</v>
      </c>
      <c r="B1012" s="12">
        <v>1</v>
      </c>
      <c r="D1012"/>
    </row>
    <row r="1013" spans="1:4" hidden="1" x14ac:dyDescent="0.2">
      <c r="A1013" s="11" t="s">
        <v>0</v>
      </c>
      <c r="B1013" s="12">
        <v>1</v>
      </c>
      <c r="D1013"/>
    </row>
    <row r="1014" spans="1:4" hidden="1" x14ac:dyDescent="0.2">
      <c r="A1014" s="14" t="s">
        <v>62</v>
      </c>
      <c r="B1014" s="12">
        <v>1</v>
      </c>
      <c r="D1014"/>
    </row>
    <row r="1015" spans="1:4" hidden="1" x14ac:dyDescent="0.2">
      <c r="A1015" s="17" t="s">
        <v>2</v>
      </c>
      <c r="B1015" s="12">
        <v>1</v>
      </c>
      <c r="D1015"/>
    </row>
    <row r="1016" spans="1:4" hidden="1" x14ac:dyDescent="0.2">
      <c r="A1016" s="11" t="s">
        <v>85</v>
      </c>
      <c r="B1016" s="12">
        <v>2</v>
      </c>
      <c r="C1016" t="s">
        <v>173</v>
      </c>
      <c r="D1016">
        <v>-1</v>
      </c>
    </row>
    <row r="1017" spans="1:4" hidden="1" x14ac:dyDescent="0.2">
      <c r="A1017" s="14" t="s">
        <v>62</v>
      </c>
      <c r="B1017" s="12">
        <v>2</v>
      </c>
      <c r="D1017"/>
    </row>
    <row r="1018" spans="1:4" hidden="1" x14ac:dyDescent="0.2">
      <c r="A1018" s="17" t="s">
        <v>2</v>
      </c>
      <c r="B1018" s="12">
        <v>2</v>
      </c>
      <c r="D1018"/>
    </row>
    <row r="1019" spans="1:4" hidden="1" x14ac:dyDescent="0.2">
      <c r="A1019" s="11" t="s">
        <v>38</v>
      </c>
      <c r="B1019" s="12">
        <v>1</v>
      </c>
      <c r="D1019"/>
    </row>
    <row r="1020" spans="1:4" hidden="1" x14ac:dyDescent="0.2">
      <c r="A1020" s="14" t="s">
        <v>62</v>
      </c>
      <c r="B1020" s="12">
        <v>1</v>
      </c>
      <c r="D1020"/>
    </row>
    <row r="1021" spans="1:4" hidden="1" x14ac:dyDescent="0.2">
      <c r="A1021" s="17" t="s">
        <v>2</v>
      </c>
      <c r="B1021" s="12">
        <v>1</v>
      </c>
      <c r="D1021"/>
    </row>
    <row r="1022" spans="1:4" hidden="1" x14ac:dyDescent="0.2">
      <c r="A1022" s="11" t="s">
        <v>95</v>
      </c>
      <c r="B1022" s="12">
        <v>1</v>
      </c>
      <c r="D1022"/>
    </row>
    <row r="1023" spans="1:4" hidden="1" x14ac:dyDescent="0.2">
      <c r="A1023" s="14" t="s">
        <v>62</v>
      </c>
      <c r="B1023" s="12">
        <v>1</v>
      </c>
      <c r="D1023"/>
    </row>
    <row r="1024" spans="1:4" hidden="1" x14ac:dyDescent="0.2">
      <c r="A1024" s="17" t="s">
        <v>2</v>
      </c>
      <c r="B1024" s="12">
        <v>1</v>
      </c>
      <c r="D1024"/>
    </row>
    <row r="1025" spans="1:4" hidden="1" x14ac:dyDescent="0.2">
      <c r="A1025" s="11" t="s">
        <v>26</v>
      </c>
      <c r="B1025" s="12">
        <v>1</v>
      </c>
      <c r="D1025"/>
    </row>
    <row r="1026" spans="1:4" hidden="1" x14ac:dyDescent="0.2">
      <c r="A1026" s="14" t="s">
        <v>62</v>
      </c>
      <c r="B1026" s="12">
        <v>1</v>
      </c>
      <c r="D1026"/>
    </row>
    <row r="1027" spans="1:4" hidden="1" x14ac:dyDescent="0.2">
      <c r="A1027" s="17" t="s">
        <v>2</v>
      </c>
      <c r="B1027" s="12">
        <v>1</v>
      </c>
      <c r="D1027"/>
    </row>
    <row r="1028" spans="1:4" s="21" customFormat="1" x14ac:dyDescent="0.2">
      <c r="A1028" s="19" t="s">
        <v>87</v>
      </c>
      <c r="B1028" s="20">
        <v>12</v>
      </c>
      <c r="D1028" s="24">
        <f>GETPIVOTDATA("Departure Time",$A$1,"Flight ID","XIL3623J")+SUM(D1029:D1061)</f>
        <v>10</v>
      </c>
    </row>
    <row r="1029" spans="1:4" hidden="1" x14ac:dyDescent="0.2">
      <c r="A1029" s="11" t="s">
        <v>77</v>
      </c>
      <c r="B1029" s="12">
        <v>1</v>
      </c>
      <c r="D1029"/>
    </row>
    <row r="1030" spans="1:4" hidden="1" x14ac:dyDescent="0.2">
      <c r="A1030" s="14" t="s">
        <v>13</v>
      </c>
      <c r="B1030" s="12">
        <v>1</v>
      </c>
      <c r="D1030"/>
    </row>
    <row r="1031" spans="1:4" hidden="1" x14ac:dyDescent="0.2">
      <c r="A1031" s="17" t="s">
        <v>88</v>
      </c>
      <c r="B1031" s="12">
        <v>1</v>
      </c>
      <c r="D1031"/>
    </row>
    <row r="1032" spans="1:4" hidden="1" x14ac:dyDescent="0.2">
      <c r="A1032" s="11" t="s">
        <v>64</v>
      </c>
      <c r="B1032" s="12">
        <v>1</v>
      </c>
      <c r="D1032"/>
    </row>
    <row r="1033" spans="1:4" hidden="1" x14ac:dyDescent="0.2">
      <c r="A1033" s="14" t="s">
        <v>13</v>
      </c>
      <c r="B1033" s="12">
        <v>1</v>
      </c>
      <c r="D1033"/>
    </row>
    <row r="1034" spans="1:4" hidden="1" x14ac:dyDescent="0.2">
      <c r="A1034" s="17" t="s">
        <v>88</v>
      </c>
      <c r="B1034" s="12">
        <v>1</v>
      </c>
      <c r="D1034"/>
    </row>
    <row r="1035" spans="1:4" hidden="1" x14ac:dyDescent="0.2">
      <c r="A1035" s="11" t="s">
        <v>11</v>
      </c>
      <c r="B1035" s="12">
        <v>1</v>
      </c>
      <c r="D1035"/>
    </row>
    <row r="1036" spans="1:4" hidden="1" x14ac:dyDescent="0.2">
      <c r="A1036" s="14" t="s">
        <v>13</v>
      </c>
      <c r="B1036" s="12">
        <v>1</v>
      </c>
      <c r="D1036"/>
    </row>
    <row r="1037" spans="1:4" hidden="1" x14ac:dyDescent="0.2">
      <c r="A1037" s="17" t="s">
        <v>88</v>
      </c>
      <c r="B1037" s="12">
        <v>1</v>
      </c>
      <c r="D1037"/>
    </row>
    <row r="1038" spans="1:4" hidden="1" x14ac:dyDescent="0.2">
      <c r="A1038" s="11" t="s">
        <v>56</v>
      </c>
      <c r="B1038" s="12">
        <v>1</v>
      </c>
      <c r="D1038"/>
    </row>
    <row r="1039" spans="1:4" hidden="1" x14ac:dyDescent="0.2">
      <c r="A1039" s="14" t="s">
        <v>13</v>
      </c>
      <c r="B1039" s="12">
        <v>1</v>
      </c>
      <c r="D1039"/>
    </row>
    <row r="1040" spans="1:4" hidden="1" x14ac:dyDescent="0.2">
      <c r="A1040" s="17" t="s">
        <v>88</v>
      </c>
      <c r="B1040" s="12">
        <v>1</v>
      </c>
      <c r="D1040"/>
    </row>
    <row r="1041" spans="1:4" hidden="1" x14ac:dyDescent="0.2">
      <c r="A1041" s="11" t="s">
        <v>20</v>
      </c>
      <c r="B1041" s="12">
        <v>1</v>
      </c>
      <c r="D1041"/>
    </row>
    <row r="1042" spans="1:4" hidden="1" x14ac:dyDescent="0.2">
      <c r="A1042" s="14" t="s">
        <v>13</v>
      </c>
      <c r="B1042" s="12">
        <v>1</v>
      </c>
      <c r="D1042"/>
    </row>
    <row r="1043" spans="1:4" hidden="1" x14ac:dyDescent="0.2">
      <c r="A1043" s="17" t="s">
        <v>88</v>
      </c>
      <c r="B1043" s="12">
        <v>1</v>
      </c>
      <c r="D1043"/>
    </row>
    <row r="1044" spans="1:4" hidden="1" x14ac:dyDescent="0.2">
      <c r="A1044" s="11" t="s">
        <v>39</v>
      </c>
      <c r="B1044" s="12">
        <v>1</v>
      </c>
      <c r="D1044"/>
    </row>
    <row r="1045" spans="1:4" hidden="1" x14ac:dyDescent="0.2">
      <c r="A1045" s="14" t="s">
        <v>13</v>
      </c>
      <c r="B1045" s="12">
        <v>1</v>
      </c>
      <c r="D1045"/>
    </row>
    <row r="1046" spans="1:4" hidden="1" x14ac:dyDescent="0.2">
      <c r="A1046" s="17" t="s">
        <v>88</v>
      </c>
      <c r="B1046" s="12">
        <v>1</v>
      </c>
      <c r="D1046"/>
    </row>
    <row r="1047" spans="1:4" hidden="1" x14ac:dyDescent="0.2">
      <c r="A1047" s="11" t="s">
        <v>91</v>
      </c>
      <c r="B1047" s="12">
        <v>1</v>
      </c>
      <c r="D1047"/>
    </row>
    <row r="1048" spans="1:4" hidden="1" x14ac:dyDescent="0.2">
      <c r="A1048" s="14" t="s">
        <v>13</v>
      </c>
      <c r="B1048" s="12">
        <v>1</v>
      </c>
      <c r="D1048"/>
    </row>
    <row r="1049" spans="1:4" hidden="1" x14ac:dyDescent="0.2">
      <c r="A1049" s="17" t="s">
        <v>88</v>
      </c>
      <c r="B1049" s="12">
        <v>1</v>
      </c>
      <c r="D1049"/>
    </row>
    <row r="1050" spans="1:4" hidden="1" x14ac:dyDescent="0.2">
      <c r="A1050" s="11" t="s">
        <v>85</v>
      </c>
      <c r="B1050" s="12">
        <v>1</v>
      </c>
      <c r="D1050"/>
    </row>
    <row r="1051" spans="1:4" hidden="1" x14ac:dyDescent="0.2">
      <c r="A1051" s="14" t="s">
        <v>13</v>
      </c>
      <c r="B1051" s="12">
        <v>1</v>
      </c>
      <c r="D1051"/>
    </row>
    <row r="1052" spans="1:4" hidden="1" x14ac:dyDescent="0.2">
      <c r="A1052" s="17" t="s">
        <v>88</v>
      </c>
      <c r="B1052" s="12">
        <v>1</v>
      </c>
      <c r="D1052"/>
    </row>
    <row r="1053" spans="1:4" hidden="1" x14ac:dyDescent="0.2">
      <c r="A1053" s="11" t="s">
        <v>17</v>
      </c>
      <c r="B1053" s="12">
        <v>1</v>
      </c>
      <c r="C1053" t="s">
        <v>169</v>
      </c>
      <c r="D1053">
        <v>-1</v>
      </c>
    </row>
    <row r="1054" spans="1:4" hidden="1" x14ac:dyDescent="0.2">
      <c r="A1054" s="14" t="s">
        <v>13</v>
      </c>
      <c r="B1054" s="12">
        <v>1</v>
      </c>
      <c r="D1054"/>
    </row>
    <row r="1055" spans="1:4" hidden="1" x14ac:dyDescent="0.2">
      <c r="A1055" s="17" t="s">
        <v>113</v>
      </c>
      <c r="B1055" s="12">
        <v>1</v>
      </c>
      <c r="D1055"/>
    </row>
    <row r="1056" spans="1:4" hidden="1" x14ac:dyDescent="0.2">
      <c r="A1056" s="11" t="s">
        <v>38</v>
      </c>
      <c r="B1056" s="12">
        <v>1</v>
      </c>
      <c r="D1056"/>
    </row>
    <row r="1057" spans="1:4" hidden="1" x14ac:dyDescent="0.2">
      <c r="A1057" s="14" t="s">
        <v>13</v>
      </c>
      <c r="B1057" s="12">
        <v>1</v>
      </c>
      <c r="D1057"/>
    </row>
    <row r="1058" spans="1:4" hidden="1" x14ac:dyDescent="0.2">
      <c r="A1058" s="17" t="s">
        <v>88</v>
      </c>
      <c r="B1058" s="12">
        <v>1</v>
      </c>
      <c r="D1058"/>
    </row>
    <row r="1059" spans="1:4" hidden="1" x14ac:dyDescent="0.2">
      <c r="A1059" s="11" t="s">
        <v>26</v>
      </c>
      <c r="B1059" s="12">
        <v>2</v>
      </c>
      <c r="C1059" t="s">
        <v>173</v>
      </c>
      <c r="D1059">
        <v>-1</v>
      </c>
    </row>
    <row r="1060" spans="1:4" hidden="1" x14ac:dyDescent="0.2">
      <c r="A1060" s="14" t="s">
        <v>13</v>
      </c>
      <c r="B1060" s="12">
        <v>2</v>
      </c>
      <c r="D1060"/>
    </row>
    <row r="1061" spans="1:4" hidden="1" x14ac:dyDescent="0.2">
      <c r="A1061" s="17" t="s">
        <v>88</v>
      </c>
      <c r="B1061" s="12">
        <v>2</v>
      </c>
      <c r="D1061"/>
    </row>
    <row r="1062" spans="1:4" s="21" customFormat="1" x14ac:dyDescent="0.2">
      <c r="A1062" s="19" t="s">
        <v>93</v>
      </c>
      <c r="B1062" s="20">
        <v>16</v>
      </c>
      <c r="D1062" s="24">
        <f>GETPIVOTDATA("Departure Time",$A$1,"Flight ID","XOY7948U")+SUM(D1063:D1107)</f>
        <v>14</v>
      </c>
    </row>
    <row r="1063" spans="1:4" hidden="1" x14ac:dyDescent="0.2">
      <c r="A1063" s="11" t="s">
        <v>64</v>
      </c>
      <c r="B1063" s="12">
        <v>1</v>
      </c>
      <c r="D1063"/>
    </row>
    <row r="1064" spans="1:4" hidden="1" x14ac:dyDescent="0.2">
      <c r="A1064" s="14" t="s">
        <v>66</v>
      </c>
      <c r="B1064" s="12">
        <v>1</v>
      </c>
      <c r="D1064"/>
    </row>
    <row r="1065" spans="1:4" hidden="1" x14ac:dyDescent="0.2">
      <c r="A1065" s="17" t="s">
        <v>24</v>
      </c>
      <c r="B1065" s="12">
        <v>1</v>
      </c>
      <c r="D1065"/>
    </row>
    <row r="1066" spans="1:4" hidden="1" x14ac:dyDescent="0.2">
      <c r="A1066" s="11" t="s">
        <v>68</v>
      </c>
      <c r="B1066" s="12">
        <v>1</v>
      </c>
      <c r="D1066"/>
    </row>
    <row r="1067" spans="1:4" hidden="1" x14ac:dyDescent="0.2">
      <c r="A1067" s="14" t="s">
        <v>66</v>
      </c>
      <c r="B1067" s="12">
        <v>1</v>
      </c>
      <c r="D1067"/>
    </row>
    <row r="1068" spans="1:4" hidden="1" x14ac:dyDescent="0.2">
      <c r="A1068" s="17" t="s">
        <v>24</v>
      </c>
      <c r="B1068" s="12">
        <v>1</v>
      </c>
      <c r="D1068"/>
    </row>
    <row r="1069" spans="1:4" hidden="1" x14ac:dyDescent="0.2">
      <c r="A1069" s="11" t="s">
        <v>6</v>
      </c>
      <c r="B1069" s="12">
        <v>1</v>
      </c>
      <c r="D1069"/>
    </row>
    <row r="1070" spans="1:4" hidden="1" x14ac:dyDescent="0.2">
      <c r="A1070" s="14" t="s">
        <v>66</v>
      </c>
      <c r="B1070" s="12">
        <v>1</v>
      </c>
      <c r="D1070"/>
    </row>
    <row r="1071" spans="1:4" hidden="1" x14ac:dyDescent="0.2">
      <c r="A1071" s="17" t="s">
        <v>24</v>
      </c>
      <c r="B1071" s="12">
        <v>1</v>
      </c>
      <c r="D1071"/>
    </row>
    <row r="1072" spans="1:4" hidden="1" x14ac:dyDescent="0.2">
      <c r="A1072" s="11" t="s">
        <v>25</v>
      </c>
      <c r="B1072" s="12">
        <v>1</v>
      </c>
      <c r="D1072"/>
    </row>
    <row r="1073" spans="1:4" hidden="1" x14ac:dyDescent="0.2">
      <c r="A1073" s="14" t="s">
        <v>66</v>
      </c>
      <c r="B1073" s="12">
        <v>1</v>
      </c>
      <c r="D1073"/>
    </row>
    <row r="1074" spans="1:4" hidden="1" x14ac:dyDescent="0.2">
      <c r="A1074" s="17" t="s">
        <v>24</v>
      </c>
      <c r="B1074" s="12">
        <v>1</v>
      </c>
      <c r="D1074"/>
    </row>
    <row r="1075" spans="1:4" hidden="1" x14ac:dyDescent="0.2">
      <c r="A1075" s="11" t="s">
        <v>41</v>
      </c>
      <c r="B1075" s="12">
        <v>1</v>
      </c>
      <c r="D1075"/>
    </row>
    <row r="1076" spans="1:4" hidden="1" x14ac:dyDescent="0.2">
      <c r="A1076" s="14" t="s">
        <v>66</v>
      </c>
      <c r="B1076" s="12">
        <v>1</v>
      </c>
      <c r="D1076"/>
    </row>
    <row r="1077" spans="1:4" hidden="1" x14ac:dyDescent="0.2">
      <c r="A1077" s="17" t="s">
        <v>24</v>
      </c>
      <c r="B1077" s="12">
        <v>1</v>
      </c>
      <c r="D1077"/>
    </row>
    <row r="1078" spans="1:4" hidden="1" x14ac:dyDescent="0.2">
      <c r="A1078" s="11" t="s">
        <v>72</v>
      </c>
      <c r="B1078" s="12">
        <v>1</v>
      </c>
      <c r="D1078"/>
    </row>
    <row r="1079" spans="1:4" hidden="1" x14ac:dyDescent="0.2">
      <c r="A1079" s="14" t="s">
        <v>66</v>
      </c>
      <c r="B1079" s="12">
        <v>1</v>
      </c>
      <c r="D1079"/>
    </row>
    <row r="1080" spans="1:4" hidden="1" x14ac:dyDescent="0.2">
      <c r="A1080" s="17" t="s">
        <v>24</v>
      </c>
      <c r="B1080" s="12">
        <v>1</v>
      </c>
      <c r="D1080"/>
    </row>
    <row r="1081" spans="1:4" hidden="1" x14ac:dyDescent="0.2">
      <c r="A1081" s="11" t="s">
        <v>58</v>
      </c>
      <c r="B1081" s="12">
        <v>1</v>
      </c>
      <c r="D1081"/>
    </row>
    <row r="1082" spans="1:4" hidden="1" x14ac:dyDescent="0.2">
      <c r="A1082" s="14" t="s">
        <v>66</v>
      </c>
      <c r="B1082" s="12">
        <v>1</v>
      </c>
      <c r="D1082"/>
    </row>
    <row r="1083" spans="1:4" hidden="1" x14ac:dyDescent="0.2">
      <c r="A1083" s="17" t="s">
        <v>24</v>
      </c>
      <c r="B1083" s="12">
        <v>1</v>
      </c>
      <c r="D1083"/>
    </row>
    <row r="1084" spans="1:4" hidden="1" x14ac:dyDescent="0.2">
      <c r="A1084" s="11" t="s">
        <v>14</v>
      </c>
      <c r="B1084" s="12">
        <v>1</v>
      </c>
      <c r="D1084"/>
    </row>
    <row r="1085" spans="1:4" hidden="1" x14ac:dyDescent="0.2">
      <c r="A1085" s="14" t="s">
        <v>66</v>
      </c>
      <c r="B1085" s="12">
        <v>1</v>
      </c>
      <c r="D1085"/>
    </row>
    <row r="1086" spans="1:4" hidden="1" x14ac:dyDescent="0.2">
      <c r="A1086" s="17" t="s">
        <v>24</v>
      </c>
      <c r="B1086" s="12">
        <v>1</v>
      </c>
      <c r="D1086"/>
    </row>
    <row r="1087" spans="1:4" hidden="1" x14ac:dyDescent="0.2">
      <c r="A1087" s="11" t="s">
        <v>83</v>
      </c>
      <c r="B1087" s="12">
        <v>1</v>
      </c>
      <c r="D1087"/>
    </row>
    <row r="1088" spans="1:4" hidden="1" x14ac:dyDescent="0.2">
      <c r="A1088" s="14" t="s">
        <v>66</v>
      </c>
      <c r="B1088" s="12">
        <v>1</v>
      </c>
      <c r="D1088"/>
    </row>
    <row r="1089" spans="1:4" hidden="1" x14ac:dyDescent="0.2">
      <c r="A1089" s="17" t="s">
        <v>24</v>
      </c>
      <c r="B1089" s="12">
        <v>1</v>
      </c>
      <c r="D1089"/>
    </row>
    <row r="1090" spans="1:4" hidden="1" x14ac:dyDescent="0.2">
      <c r="A1090" s="11" t="s">
        <v>0</v>
      </c>
      <c r="B1090" s="12">
        <v>1</v>
      </c>
      <c r="D1090"/>
    </row>
    <row r="1091" spans="1:4" hidden="1" x14ac:dyDescent="0.2">
      <c r="A1091" s="14" t="s">
        <v>66</v>
      </c>
      <c r="B1091" s="12">
        <v>1</v>
      </c>
      <c r="D1091"/>
    </row>
    <row r="1092" spans="1:4" hidden="1" x14ac:dyDescent="0.2">
      <c r="A1092" s="17" t="s">
        <v>24</v>
      </c>
      <c r="B1092" s="12">
        <v>1</v>
      </c>
      <c r="D1092"/>
    </row>
    <row r="1093" spans="1:4" hidden="1" x14ac:dyDescent="0.2">
      <c r="A1093" s="11" t="s">
        <v>85</v>
      </c>
      <c r="B1093" s="12">
        <v>2</v>
      </c>
      <c r="C1093" t="s">
        <v>173</v>
      </c>
      <c r="D1093">
        <v>-1</v>
      </c>
    </row>
    <row r="1094" spans="1:4" hidden="1" x14ac:dyDescent="0.2">
      <c r="A1094" s="14" t="s">
        <v>66</v>
      </c>
      <c r="B1094" s="12">
        <v>2</v>
      </c>
      <c r="D1094"/>
    </row>
    <row r="1095" spans="1:4" hidden="1" x14ac:dyDescent="0.2">
      <c r="A1095" s="17" t="s">
        <v>24</v>
      </c>
      <c r="B1095" s="12">
        <v>2</v>
      </c>
      <c r="D1095"/>
    </row>
    <row r="1096" spans="1:4" hidden="1" x14ac:dyDescent="0.2">
      <c r="A1096" s="11" t="s">
        <v>106</v>
      </c>
      <c r="B1096" s="12">
        <v>1</v>
      </c>
      <c r="C1096" t="s">
        <v>171</v>
      </c>
      <c r="D1096">
        <v>-1</v>
      </c>
    </row>
    <row r="1097" spans="1:4" hidden="1" x14ac:dyDescent="0.2">
      <c r="A1097" s="14" t="s">
        <v>66</v>
      </c>
      <c r="B1097" s="12">
        <v>1</v>
      </c>
      <c r="D1097"/>
    </row>
    <row r="1098" spans="1:4" hidden="1" x14ac:dyDescent="0.2">
      <c r="A1098" s="17" t="s">
        <v>24</v>
      </c>
      <c r="B1098" s="12">
        <v>1</v>
      </c>
      <c r="D1098"/>
    </row>
    <row r="1099" spans="1:4" hidden="1" x14ac:dyDescent="0.2">
      <c r="A1099" s="11" t="s">
        <v>17</v>
      </c>
      <c r="B1099" s="12">
        <v>1</v>
      </c>
      <c r="D1099"/>
    </row>
    <row r="1100" spans="1:4" hidden="1" x14ac:dyDescent="0.2">
      <c r="A1100" s="14" t="s">
        <v>66</v>
      </c>
      <c r="B1100" s="12">
        <v>1</v>
      </c>
      <c r="D1100"/>
    </row>
    <row r="1101" spans="1:4" hidden="1" x14ac:dyDescent="0.2">
      <c r="A1101" s="17" t="s">
        <v>24</v>
      </c>
      <c r="B1101" s="12">
        <v>1</v>
      </c>
      <c r="D1101"/>
    </row>
    <row r="1102" spans="1:4" hidden="1" x14ac:dyDescent="0.2">
      <c r="A1102" s="11" t="s">
        <v>38</v>
      </c>
      <c r="B1102" s="12">
        <v>1</v>
      </c>
      <c r="D1102"/>
    </row>
    <row r="1103" spans="1:4" hidden="1" x14ac:dyDescent="0.2">
      <c r="A1103" s="14" t="s">
        <v>66</v>
      </c>
      <c r="B1103" s="12">
        <v>1</v>
      </c>
      <c r="D1103"/>
    </row>
    <row r="1104" spans="1:4" hidden="1" x14ac:dyDescent="0.2">
      <c r="A1104" s="17" t="s">
        <v>24</v>
      </c>
      <c r="B1104" s="12">
        <v>1</v>
      </c>
      <c r="D1104"/>
    </row>
    <row r="1105" spans="1:4" hidden="1" x14ac:dyDescent="0.2">
      <c r="A1105" s="11" t="s">
        <v>26</v>
      </c>
      <c r="B1105" s="12">
        <v>1</v>
      </c>
      <c r="D1105"/>
    </row>
    <row r="1106" spans="1:4" hidden="1" x14ac:dyDescent="0.2">
      <c r="A1106" s="14" t="s">
        <v>66</v>
      </c>
      <c r="B1106" s="12">
        <v>1</v>
      </c>
      <c r="D1106"/>
    </row>
    <row r="1107" spans="1:4" hidden="1" x14ac:dyDescent="0.2">
      <c r="A1107" s="17" t="s">
        <v>24</v>
      </c>
      <c r="B1107" s="12">
        <v>1</v>
      </c>
      <c r="D1107"/>
    </row>
    <row r="1108" spans="1:4" hidden="1" x14ac:dyDescent="0.2">
      <c r="A1108" s="10" t="s">
        <v>84</v>
      </c>
      <c r="B1108" s="12">
        <v>1</v>
      </c>
      <c r="C1108" t="s">
        <v>128</v>
      </c>
      <c r="D1108">
        <v>0</v>
      </c>
    </row>
    <row r="1109" spans="1:4" hidden="1" x14ac:dyDescent="0.2">
      <c r="A1109" s="11" t="s">
        <v>30</v>
      </c>
      <c r="B1109" s="12">
        <v>1</v>
      </c>
      <c r="D1109"/>
    </row>
    <row r="1110" spans="1:4" hidden="1" x14ac:dyDescent="0.2">
      <c r="A1110" s="14" t="s">
        <v>5</v>
      </c>
      <c r="B1110" s="12">
        <v>1</v>
      </c>
      <c r="D1110"/>
    </row>
    <row r="1111" spans="1:4" hidden="1" x14ac:dyDescent="0.2">
      <c r="A1111" s="17" t="s">
        <v>3</v>
      </c>
      <c r="B1111" s="12">
        <v>1</v>
      </c>
      <c r="D1111"/>
    </row>
    <row r="1112" spans="1:4" s="21" customFormat="1" x14ac:dyDescent="0.2">
      <c r="A1112" s="19" t="s">
        <v>4</v>
      </c>
      <c r="B1112" s="20">
        <v>24</v>
      </c>
      <c r="D1112" s="24">
        <f>GETPIVOTDATA("Departure Time",$A$1,"Flight ID","XXQ4064B")+SUM(D1113:D1170)</f>
        <v>19</v>
      </c>
    </row>
    <row r="1113" spans="1:4" hidden="1" x14ac:dyDescent="0.2">
      <c r="A1113" s="11" t="s">
        <v>44</v>
      </c>
      <c r="B1113" s="12">
        <v>1</v>
      </c>
      <c r="D1113"/>
    </row>
    <row r="1114" spans="1:4" hidden="1" x14ac:dyDescent="0.2">
      <c r="A1114" s="14" t="s">
        <v>5</v>
      </c>
      <c r="B1114" s="12">
        <v>1</v>
      </c>
      <c r="D1114"/>
    </row>
    <row r="1115" spans="1:4" hidden="1" x14ac:dyDescent="0.2">
      <c r="A1115" s="17" t="s">
        <v>3</v>
      </c>
      <c r="B1115" s="12">
        <v>1</v>
      </c>
      <c r="D1115"/>
    </row>
    <row r="1116" spans="1:4" hidden="1" x14ac:dyDescent="0.2">
      <c r="A1116" s="11" t="s">
        <v>77</v>
      </c>
      <c r="B1116" s="12">
        <v>1</v>
      </c>
      <c r="D1116"/>
    </row>
    <row r="1117" spans="1:4" hidden="1" x14ac:dyDescent="0.2">
      <c r="A1117" s="14" t="s">
        <v>5</v>
      </c>
      <c r="B1117" s="12">
        <v>1</v>
      </c>
      <c r="D1117"/>
    </row>
    <row r="1118" spans="1:4" hidden="1" x14ac:dyDescent="0.2">
      <c r="A1118" s="17" t="s">
        <v>3</v>
      </c>
      <c r="B1118" s="12">
        <v>1</v>
      </c>
      <c r="D1118"/>
    </row>
    <row r="1119" spans="1:4" hidden="1" x14ac:dyDescent="0.2">
      <c r="A1119" s="11" t="s">
        <v>64</v>
      </c>
      <c r="B1119" s="12">
        <v>1</v>
      </c>
      <c r="D1119"/>
    </row>
    <row r="1120" spans="1:4" hidden="1" x14ac:dyDescent="0.2">
      <c r="A1120" s="14" t="s">
        <v>5</v>
      </c>
      <c r="B1120" s="12">
        <v>1</v>
      </c>
      <c r="D1120"/>
    </row>
    <row r="1121" spans="1:4" hidden="1" x14ac:dyDescent="0.2">
      <c r="A1121" s="17" t="s">
        <v>3</v>
      </c>
      <c r="B1121" s="12">
        <v>1</v>
      </c>
      <c r="D1121"/>
    </row>
    <row r="1122" spans="1:4" hidden="1" x14ac:dyDescent="0.2">
      <c r="A1122" s="11" t="s">
        <v>11</v>
      </c>
      <c r="B1122" s="12">
        <v>1</v>
      </c>
      <c r="D1122"/>
    </row>
    <row r="1123" spans="1:4" hidden="1" x14ac:dyDescent="0.2">
      <c r="A1123" s="14" t="s">
        <v>5</v>
      </c>
      <c r="B1123" s="12">
        <v>1</v>
      </c>
      <c r="D1123"/>
    </row>
    <row r="1124" spans="1:4" hidden="1" x14ac:dyDescent="0.2">
      <c r="A1124" s="17" t="s">
        <v>3</v>
      </c>
      <c r="B1124" s="12">
        <v>1</v>
      </c>
      <c r="D1124"/>
    </row>
    <row r="1125" spans="1:4" hidden="1" x14ac:dyDescent="0.2">
      <c r="A1125" s="11" t="s">
        <v>56</v>
      </c>
      <c r="B1125" s="12">
        <v>1</v>
      </c>
      <c r="D1125"/>
    </row>
    <row r="1126" spans="1:4" hidden="1" x14ac:dyDescent="0.2">
      <c r="A1126" s="14" t="s">
        <v>5</v>
      </c>
      <c r="B1126" s="12">
        <v>1</v>
      </c>
      <c r="D1126"/>
    </row>
    <row r="1127" spans="1:4" hidden="1" x14ac:dyDescent="0.2">
      <c r="A1127" s="17" t="s">
        <v>3</v>
      </c>
      <c r="B1127" s="12">
        <v>1</v>
      </c>
      <c r="D1127"/>
    </row>
    <row r="1128" spans="1:4" hidden="1" x14ac:dyDescent="0.2">
      <c r="A1128" s="11" t="s">
        <v>25</v>
      </c>
      <c r="B1128" s="12">
        <v>1</v>
      </c>
      <c r="D1128"/>
    </row>
    <row r="1129" spans="1:4" hidden="1" x14ac:dyDescent="0.2">
      <c r="A1129" s="14" t="s">
        <v>5</v>
      </c>
      <c r="B1129" s="12">
        <v>1</v>
      </c>
      <c r="D1129"/>
    </row>
    <row r="1130" spans="1:4" hidden="1" x14ac:dyDescent="0.2">
      <c r="A1130" s="17" t="s">
        <v>3</v>
      </c>
      <c r="B1130" s="12">
        <v>1</v>
      </c>
      <c r="D1130"/>
    </row>
    <row r="1131" spans="1:4" hidden="1" x14ac:dyDescent="0.2">
      <c r="A1131" s="11" t="s">
        <v>41</v>
      </c>
      <c r="B1131" s="12">
        <v>1</v>
      </c>
      <c r="D1131"/>
    </row>
    <row r="1132" spans="1:4" hidden="1" x14ac:dyDescent="0.2">
      <c r="A1132" s="14" t="s">
        <v>5</v>
      </c>
      <c r="B1132" s="12">
        <v>1</v>
      </c>
      <c r="D1132"/>
    </row>
    <row r="1133" spans="1:4" hidden="1" x14ac:dyDescent="0.2">
      <c r="A1133" s="17" t="s">
        <v>3</v>
      </c>
      <c r="B1133" s="12">
        <v>1</v>
      </c>
      <c r="D1133"/>
    </row>
    <row r="1134" spans="1:4" hidden="1" x14ac:dyDescent="0.2">
      <c r="A1134" s="11" t="s">
        <v>39</v>
      </c>
      <c r="B1134" s="12">
        <v>2</v>
      </c>
      <c r="C1134" t="s">
        <v>173</v>
      </c>
      <c r="D1134">
        <v>-1</v>
      </c>
    </row>
    <row r="1135" spans="1:4" hidden="1" x14ac:dyDescent="0.2">
      <c r="A1135" s="14" t="s">
        <v>5</v>
      </c>
      <c r="B1135" s="12">
        <v>2</v>
      </c>
      <c r="D1135"/>
    </row>
    <row r="1136" spans="1:4" hidden="1" x14ac:dyDescent="0.2">
      <c r="A1136" s="17" t="s">
        <v>3</v>
      </c>
      <c r="B1136" s="12">
        <v>2</v>
      </c>
      <c r="D1136"/>
    </row>
    <row r="1137" spans="1:4" hidden="1" x14ac:dyDescent="0.2">
      <c r="A1137" s="11" t="s">
        <v>91</v>
      </c>
      <c r="B1137" s="12">
        <v>1</v>
      </c>
      <c r="D1137"/>
    </row>
    <row r="1138" spans="1:4" hidden="1" x14ac:dyDescent="0.2">
      <c r="A1138" s="14" t="s">
        <v>5</v>
      </c>
      <c r="B1138" s="12">
        <v>1</v>
      </c>
      <c r="D1138"/>
    </row>
    <row r="1139" spans="1:4" hidden="1" x14ac:dyDescent="0.2">
      <c r="A1139" s="17" t="s">
        <v>3</v>
      </c>
      <c r="B1139" s="12">
        <v>1</v>
      </c>
      <c r="D1139"/>
    </row>
    <row r="1140" spans="1:4" hidden="1" x14ac:dyDescent="0.2">
      <c r="A1140" s="11" t="s">
        <v>40</v>
      </c>
      <c r="B1140" s="12">
        <v>1</v>
      </c>
      <c r="D1140"/>
    </row>
    <row r="1141" spans="1:4" hidden="1" x14ac:dyDescent="0.2">
      <c r="A1141" s="14" t="s">
        <v>5</v>
      </c>
      <c r="B1141" s="12">
        <v>1</v>
      </c>
      <c r="D1141"/>
    </row>
    <row r="1142" spans="1:4" hidden="1" x14ac:dyDescent="0.2">
      <c r="A1142" s="17" t="s">
        <v>3</v>
      </c>
      <c r="B1142" s="12">
        <v>1</v>
      </c>
      <c r="D1142"/>
    </row>
    <row r="1143" spans="1:4" hidden="1" x14ac:dyDescent="0.2">
      <c r="A1143" s="11" t="s">
        <v>10</v>
      </c>
      <c r="B1143" s="12">
        <v>1</v>
      </c>
      <c r="D1143"/>
    </row>
    <row r="1144" spans="1:4" hidden="1" x14ac:dyDescent="0.2">
      <c r="A1144" s="14" t="s">
        <v>5</v>
      </c>
      <c r="B1144" s="12">
        <v>1</v>
      </c>
      <c r="D1144"/>
    </row>
    <row r="1145" spans="1:4" hidden="1" x14ac:dyDescent="0.2">
      <c r="A1145" s="17" t="s">
        <v>3</v>
      </c>
      <c r="B1145" s="12">
        <v>1</v>
      </c>
      <c r="D1145"/>
    </row>
    <row r="1146" spans="1:4" hidden="1" x14ac:dyDescent="0.2">
      <c r="A1146" s="11" t="s">
        <v>14</v>
      </c>
      <c r="B1146" s="12">
        <v>1</v>
      </c>
      <c r="D1146"/>
    </row>
    <row r="1147" spans="1:4" hidden="1" x14ac:dyDescent="0.2">
      <c r="A1147" s="14" t="s">
        <v>5</v>
      </c>
      <c r="B1147" s="12">
        <v>1</v>
      </c>
      <c r="D1147"/>
    </row>
    <row r="1148" spans="1:4" hidden="1" x14ac:dyDescent="0.2">
      <c r="A1148" s="17" t="s">
        <v>3</v>
      </c>
      <c r="B1148" s="12">
        <v>1</v>
      </c>
      <c r="D1148"/>
    </row>
    <row r="1149" spans="1:4" hidden="1" x14ac:dyDescent="0.2">
      <c r="A1149" s="11" t="s">
        <v>30</v>
      </c>
      <c r="B1149" s="12">
        <v>3</v>
      </c>
      <c r="C1149" t="s">
        <v>173</v>
      </c>
      <c r="D1149">
        <v>-2</v>
      </c>
    </row>
    <row r="1150" spans="1:4" hidden="1" x14ac:dyDescent="0.2">
      <c r="A1150" s="14" t="s">
        <v>5</v>
      </c>
      <c r="B1150" s="12">
        <v>3</v>
      </c>
      <c r="D1150"/>
    </row>
    <row r="1151" spans="1:4" hidden="1" x14ac:dyDescent="0.2">
      <c r="A1151" s="17" t="s">
        <v>3</v>
      </c>
      <c r="B1151" s="12">
        <v>3</v>
      </c>
      <c r="D1151"/>
    </row>
    <row r="1152" spans="1:4" hidden="1" x14ac:dyDescent="0.2">
      <c r="A1152" s="11" t="s">
        <v>75</v>
      </c>
      <c r="B1152" s="12">
        <v>2</v>
      </c>
      <c r="C1152" t="s">
        <v>173</v>
      </c>
      <c r="D1152">
        <v>-1</v>
      </c>
    </row>
    <row r="1153" spans="1:4" hidden="1" x14ac:dyDescent="0.2">
      <c r="A1153" s="14" t="s">
        <v>5</v>
      </c>
      <c r="B1153" s="12">
        <v>2</v>
      </c>
      <c r="D1153"/>
    </row>
    <row r="1154" spans="1:4" hidden="1" x14ac:dyDescent="0.2">
      <c r="A1154" s="17" t="s">
        <v>3</v>
      </c>
      <c r="B1154" s="12">
        <v>1</v>
      </c>
      <c r="D1154"/>
    </row>
    <row r="1155" spans="1:4" hidden="1" x14ac:dyDescent="0.2">
      <c r="A1155" s="17" t="s">
        <v>112</v>
      </c>
      <c r="B1155" s="12">
        <v>1</v>
      </c>
      <c r="D1155"/>
    </row>
    <row r="1156" spans="1:4" hidden="1" x14ac:dyDescent="0.2">
      <c r="A1156" s="11" t="s">
        <v>0</v>
      </c>
      <c r="B1156" s="12">
        <v>2</v>
      </c>
      <c r="C1156" t="s">
        <v>173</v>
      </c>
      <c r="D1156">
        <v>-1</v>
      </c>
    </row>
    <row r="1157" spans="1:4" hidden="1" x14ac:dyDescent="0.2">
      <c r="A1157" s="14" t="s">
        <v>5</v>
      </c>
      <c r="B1157" s="12">
        <v>2</v>
      </c>
      <c r="D1157"/>
    </row>
    <row r="1158" spans="1:4" hidden="1" x14ac:dyDescent="0.2">
      <c r="A1158" s="17" t="s">
        <v>3</v>
      </c>
      <c r="B1158" s="12">
        <v>2</v>
      </c>
      <c r="D1158"/>
    </row>
    <row r="1159" spans="1:4" hidden="1" x14ac:dyDescent="0.2">
      <c r="A1159" s="11" t="s">
        <v>97</v>
      </c>
      <c r="B1159" s="12">
        <v>1</v>
      </c>
      <c r="D1159"/>
    </row>
    <row r="1160" spans="1:4" hidden="1" x14ac:dyDescent="0.2">
      <c r="A1160" s="14" t="s">
        <v>5</v>
      </c>
      <c r="B1160" s="12">
        <v>1</v>
      </c>
      <c r="D1160"/>
    </row>
    <row r="1161" spans="1:4" hidden="1" x14ac:dyDescent="0.2">
      <c r="A1161" s="17" t="s">
        <v>3</v>
      </c>
      <c r="B1161" s="12">
        <v>1</v>
      </c>
      <c r="D1161"/>
    </row>
    <row r="1162" spans="1:4" hidden="1" x14ac:dyDescent="0.2">
      <c r="A1162" s="11" t="s">
        <v>38</v>
      </c>
      <c r="B1162" s="12">
        <v>1</v>
      </c>
      <c r="D1162"/>
    </row>
    <row r="1163" spans="1:4" hidden="1" x14ac:dyDescent="0.2">
      <c r="A1163" s="14" t="s">
        <v>5</v>
      </c>
      <c r="B1163" s="12">
        <v>1</v>
      </c>
      <c r="D1163"/>
    </row>
    <row r="1164" spans="1:4" hidden="1" x14ac:dyDescent="0.2">
      <c r="A1164" s="17" t="s">
        <v>3</v>
      </c>
      <c r="B1164" s="12">
        <v>1</v>
      </c>
      <c r="D1164"/>
    </row>
    <row r="1165" spans="1:4" hidden="1" x14ac:dyDescent="0.2">
      <c r="A1165" s="11" t="s">
        <v>95</v>
      </c>
      <c r="B1165" s="12">
        <v>1</v>
      </c>
      <c r="D1165"/>
    </row>
    <row r="1166" spans="1:4" hidden="1" x14ac:dyDescent="0.2">
      <c r="A1166" s="14" t="s">
        <v>5</v>
      </c>
      <c r="B1166" s="12">
        <v>1</v>
      </c>
      <c r="D1166"/>
    </row>
    <row r="1167" spans="1:4" hidden="1" x14ac:dyDescent="0.2">
      <c r="A1167" s="17" t="s">
        <v>3</v>
      </c>
      <c r="B1167" s="12">
        <v>1</v>
      </c>
      <c r="D1167"/>
    </row>
    <row r="1168" spans="1:4" hidden="1" x14ac:dyDescent="0.2">
      <c r="A1168" s="11" t="s">
        <v>26</v>
      </c>
      <c r="B1168" s="12">
        <v>1</v>
      </c>
      <c r="D1168"/>
    </row>
    <row r="1169" spans="1:4" hidden="1" x14ac:dyDescent="0.2">
      <c r="A1169" s="14" t="s">
        <v>5</v>
      </c>
      <c r="B1169" s="12">
        <v>1</v>
      </c>
      <c r="D1169"/>
    </row>
    <row r="1170" spans="1:4" hidden="1" x14ac:dyDescent="0.2">
      <c r="A1170" s="17" t="s">
        <v>3</v>
      </c>
      <c r="B1170" s="12">
        <v>1</v>
      </c>
      <c r="D1170"/>
    </row>
    <row r="1171" spans="1:4" s="21" customFormat="1" x14ac:dyDescent="0.2">
      <c r="A1171" s="19" t="s">
        <v>86</v>
      </c>
      <c r="B1171" s="20">
        <v>17</v>
      </c>
      <c r="D1171" s="24">
        <f>GETPIVOTDATA("Departure Time",$A$1,"Flight ID","YZO4444S")+SUM(D1172:D1219)</f>
        <v>15</v>
      </c>
    </row>
    <row r="1172" spans="1:4" hidden="1" x14ac:dyDescent="0.2">
      <c r="A1172" s="11" t="s">
        <v>44</v>
      </c>
      <c r="B1172" s="12">
        <v>1</v>
      </c>
      <c r="D1172"/>
    </row>
    <row r="1173" spans="1:4" hidden="1" x14ac:dyDescent="0.2">
      <c r="A1173" s="14" t="s">
        <v>81</v>
      </c>
      <c r="B1173" s="12">
        <v>1</v>
      </c>
      <c r="D1173"/>
    </row>
    <row r="1174" spans="1:4" hidden="1" x14ac:dyDescent="0.2">
      <c r="A1174" s="17" t="s">
        <v>9</v>
      </c>
      <c r="B1174" s="12">
        <v>1</v>
      </c>
      <c r="D1174"/>
    </row>
    <row r="1175" spans="1:4" hidden="1" x14ac:dyDescent="0.2">
      <c r="A1175" s="11" t="s">
        <v>64</v>
      </c>
      <c r="B1175" s="12">
        <v>1</v>
      </c>
      <c r="D1175"/>
    </row>
    <row r="1176" spans="1:4" hidden="1" x14ac:dyDescent="0.2">
      <c r="A1176" s="14" t="s">
        <v>81</v>
      </c>
      <c r="B1176" s="12">
        <v>1</v>
      </c>
      <c r="D1176"/>
    </row>
    <row r="1177" spans="1:4" hidden="1" x14ac:dyDescent="0.2">
      <c r="A1177" s="17" t="s">
        <v>9</v>
      </c>
      <c r="B1177" s="12">
        <v>1</v>
      </c>
      <c r="D1177"/>
    </row>
    <row r="1178" spans="1:4" hidden="1" x14ac:dyDescent="0.2">
      <c r="A1178" s="11" t="s">
        <v>11</v>
      </c>
      <c r="B1178" s="12">
        <v>1</v>
      </c>
      <c r="D1178"/>
    </row>
    <row r="1179" spans="1:4" hidden="1" x14ac:dyDescent="0.2">
      <c r="A1179" s="14" t="s">
        <v>81</v>
      </c>
      <c r="B1179" s="12">
        <v>1</v>
      </c>
      <c r="D1179"/>
    </row>
    <row r="1180" spans="1:4" hidden="1" x14ac:dyDescent="0.2">
      <c r="A1180" s="17" t="s">
        <v>9</v>
      </c>
      <c r="B1180" s="12">
        <v>1</v>
      </c>
      <c r="D1180"/>
    </row>
    <row r="1181" spans="1:4" hidden="1" x14ac:dyDescent="0.2">
      <c r="A1181" s="11" t="s">
        <v>56</v>
      </c>
      <c r="B1181" s="12">
        <v>2</v>
      </c>
      <c r="C1181" t="s">
        <v>173</v>
      </c>
      <c r="D1181">
        <v>-1</v>
      </c>
    </row>
    <row r="1182" spans="1:4" hidden="1" x14ac:dyDescent="0.2">
      <c r="A1182" s="14" t="s">
        <v>81</v>
      </c>
      <c r="B1182" s="12">
        <v>2</v>
      </c>
      <c r="D1182"/>
    </row>
    <row r="1183" spans="1:4" hidden="1" x14ac:dyDescent="0.2">
      <c r="A1183" s="17" t="s">
        <v>9</v>
      </c>
      <c r="B1183" s="12">
        <v>2</v>
      </c>
      <c r="D1183"/>
    </row>
    <row r="1184" spans="1:4" hidden="1" x14ac:dyDescent="0.2">
      <c r="A1184" s="11" t="s">
        <v>20</v>
      </c>
      <c r="B1184" s="12">
        <v>1</v>
      </c>
      <c r="D1184"/>
    </row>
    <row r="1185" spans="1:4" hidden="1" x14ac:dyDescent="0.2">
      <c r="A1185" s="14" t="s">
        <v>81</v>
      </c>
      <c r="B1185" s="12">
        <v>1</v>
      </c>
      <c r="D1185"/>
    </row>
    <row r="1186" spans="1:4" hidden="1" x14ac:dyDescent="0.2">
      <c r="A1186" s="17" t="s">
        <v>9</v>
      </c>
      <c r="B1186" s="12">
        <v>1</v>
      </c>
      <c r="D1186"/>
    </row>
    <row r="1187" spans="1:4" hidden="1" x14ac:dyDescent="0.2">
      <c r="A1187" s="11" t="s">
        <v>41</v>
      </c>
      <c r="B1187" s="12">
        <v>1</v>
      </c>
      <c r="D1187"/>
    </row>
    <row r="1188" spans="1:4" hidden="1" x14ac:dyDescent="0.2">
      <c r="A1188" s="14" t="s">
        <v>81</v>
      </c>
      <c r="B1188" s="12">
        <v>1</v>
      </c>
      <c r="D1188"/>
    </row>
    <row r="1189" spans="1:4" hidden="1" x14ac:dyDescent="0.2">
      <c r="A1189" s="17" t="s">
        <v>9</v>
      </c>
      <c r="B1189" s="12">
        <v>1</v>
      </c>
      <c r="D1189"/>
    </row>
    <row r="1190" spans="1:4" hidden="1" x14ac:dyDescent="0.2">
      <c r="A1190" s="11" t="s">
        <v>72</v>
      </c>
      <c r="B1190" s="12">
        <v>1</v>
      </c>
      <c r="D1190"/>
    </row>
    <row r="1191" spans="1:4" hidden="1" x14ac:dyDescent="0.2">
      <c r="A1191" s="14" t="s">
        <v>81</v>
      </c>
      <c r="B1191" s="12">
        <v>1</v>
      </c>
      <c r="D1191"/>
    </row>
    <row r="1192" spans="1:4" hidden="1" x14ac:dyDescent="0.2">
      <c r="A1192" s="17" t="s">
        <v>9</v>
      </c>
      <c r="B1192" s="12">
        <v>1</v>
      </c>
      <c r="D1192"/>
    </row>
    <row r="1193" spans="1:4" hidden="1" x14ac:dyDescent="0.2">
      <c r="A1193" s="11" t="s">
        <v>39</v>
      </c>
      <c r="B1193" s="12">
        <v>1</v>
      </c>
      <c r="C1193" t="s">
        <v>169</v>
      </c>
      <c r="D1193">
        <v>-1</v>
      </c>
    </row>
    <row r="1194" spans="1:4" hidden="1" x14ac:dyDescent="0.2">
      <c r="A1194" s="14" t="s">
        <v>81</v>
      </c>
      <c r="B1194" s="12">
        <v>1</v>
      </c>
      <c r="D1194"/>
    </row>
    <row r="1195" spans="1:4" hidden="1" x14ac:dyDescent="0.2">
      <c r="A1195" s="17" t="s">
        <v>108</v>
      </c>
      <c r="B1195" s="12">
        <v>1</v>
      </c>
      <c r="D1195"/>
    </row>
    <row r="1196" spans="1:4" hidden="1" x14ac:dyDescent="0.2">
      <c r="A1196" s="11" t="s">
        <v>91</v>
      </c>
      <c r="B1196" s="12">
        <v>1</v>
      </c>
      <c r="D1196"/>
    </row>
    <row r="1197" spans="1:4" hidden="1" x14ac:dyDescent="0.2">
      <c r="A1197" s="14" t="s">
        <v>81</v>
      </c>
      <c r="B1197" s="12">
        <v>1</v>
      </c>
      <c r="D1197"/>
    </row>
    <row r="1198" spans="1:4" hidden="1" x14ac:dyDescent="0.2">
      <c r="A1198" s="17" t="s">
        <v>9</v>
      </c>
      <c r="B1198" s="12">
        <v>1</v>
      </c>
      <c r="D1198"/>
    </row>
    <row r="1199" spans="1:4" hidden="1" x14ac:dyDescent="0.2">
      <c r="A1199" s="11" t="s">
        <v>40</v>
      </c>
      <c r="B1199" s="12">
        <v>1</v>
      </c>
      <c r="D1199"/>
    </row>
    <row r="1200" spans="1:4" hidden="1" x14ac:dyDescent="0.2">
      <c r="A1200" s="14" t="s">
        <v>81</v>
      </c>
      <c r="B1200" s="12">
        <v>1</v>
      </c>
      <c r="D1200"/>
    </row>
    <row r="1201" spans="1:4" hidden="1" x14ac:dyDescent="0.2">
      <c r="A1201" s="17" t="s">
        <v>9</v>
      </c>
      <c r="B1201" s="12">
        <v>1</v>
      </c>
      <c r="D1201"/>
    </row>
    <row r="1202" spans="1:4" hidden="1" x14ac:dyDescent="0.2">
      <c r="A1202" s="11" t="s">
        <v>30</v>
      </c>
      <c r="B1202" s="12">
        <v>1</v>
      </c>
      <c r="D1202"/>
    </row>
    <row r="1203" spans="1:4" hidden="1" x14ac:dyDescent="0.2">
      <c r="A1203" s="14" t="s">
        <v>81</v>
      </c>
      <c r="B1203" s="12">
        <v>1</v>
      </c>
      <c r="D1203"/>
    </row>
    <row r="1204" spans="1:4" hidden="1" x14ac:dyDescent="0.2">
      <c r="A1204" s="17" t="s">
        <v>9</v>
      </c>
      <c r="B1204" s="12">
        <v>1</v>
      </c>
      <c r="D1204"/>
    </row>
    <row r="1205" spans="1:4" hidden="1" x14ac:dyDescent="0.2">
      <c r="A1205" s="11" t="s">
        <v>83</v>
      </c>
      <c r="B1205" s="12">
        <v>1</v>
      </c>
      <c r="D1205"/>
    </row>
    <row r="1206" spans="1:4" hidden="1" x14ac:dyDescent="0.2">
      <c r="A1206" s="14" t="s">
        <v>81</v>
      </c>
      <c r="B1206" s="12">
        <v>1</v>
      </c>
      <c r="D1206"/>
    </row>
    <row r="1207" spans="1:4" hidden="1" x14ac:dyDescent="0.2">
      <c r="A1207" s="17" t="s">
        <v>9</v>
      </c>
      <c r="B1207" s="12">
        <v>1</v>
      </c>
      <c r="D1207"/>
    </row>
    <row r="1208" spans="1:4" hidden="1" x14ac:dyDescent="0.2">
      <c r="A1208" s="11" t="s">
        <v>0</v>
      </c>
      <c r="B1208" s="12">
        <v>1</v>
      </c>
      <c r="D1208"/>
    </row>
    <row r="1209" spans="1:4" hidden="1" x14ac:dyDescent="0.2">
      <c r="A1209" s="14" t="s">
        <v>81</v>
      </c>
      <c r="B1209" s="12">
        <v>1</v>
      </c>
      <c r="D1209"/>
    </row>
    <row r="1210" spans="1:4" hidden="1" x14ac:dyDescent="0.2">
      <c r="A1210" s="17" t="s">
        <v>9</v>
      </c>
      <c r="B1210" s="12">
        <v>1</v>
      </c>
      <c r="D1210"/>
    </row>
    <row r="1211" spans="1:4" hidden="1" x14ac:dyDescent="0.2">
      <c r="A1211" s="11" t="s">
        <v>85</v>
      </c>
      <c r="B1211" s="12">
        <v>1</v>
      </c>
      <c r="D1211"/>
    </row>
    <row r="1212" spans="1:4" hidden="1" x14ac:dyDescent="0.2">
      <c r="A1212" s="14" t="s">
        <v>81</v>
      </c>
      <c r="B1212" s="12">
        <v>1</v>
      </c>
      <c r="D1212"/>
    </row>
    <row r="1213" spans="1:4" hidden="1" x14ac:dyDescent="0.2">
      <c r="A1213" s="17" t="s">
        <v>9</v>
      </c>
      <c r="B1213" s="12">
        <v>1</v>
      </c>
      <c r="D1213"/>
    </row>
    <row r="1214" spans="1:4" hidden="1" x14ac:dyDescent="0.2">
      <c r="A1214" s="11" t="s">
        <v>70</v>
      </c>
      <c r="B1214" s="12">
        <v>1</v>
      </c>
      <c r="D1214"/>
    </row>
    <row r="1215" spans="1:4" hidden="1" x14ac:dyDescent="0.2">
      <c r="A1215" s="14" t="s">
        <v>81</v>
      </c>
      <c r="B1215" s="12">
        <v>1</v>
      </c>
      <c r="D1215"/>
    </row>
    <row r="1216" spans="1:4" hidden="1" x14ac:dyDescent="0.2">
      <c r="A1216" s="17" t="s">
        <v>9</v>
      </c>
      <c r="B1216" s="12">
        <v>1</v>
      </c>
      <c r="D1216"/>
    </row>
    <row r="1217" spans="1:4" hidden="1" x14ac:dyDescent="0.2">
      <c r="A1217" s="11" t="s">
        <v>95</v>
      </c>
      <c r="B1217" s="12">
        <v>1</v>
      </c>
      <c r="D1217"/>
    </row>
    <row r="1218" spans="1:4" hidden="1" x14ac:dyDescent="0.2">
      <c r="A1218" s="14" t="s">
        <v>81</v>
      </c>
      <c r="B1218" s="12">
        <v>1</v>
      </c>
      <c r="D1218"/>
    </row>
    <row r="1219" spans="1:4" hidden="1" x14ac:dyDescent="0.2">
      <c r="A1219" s="17" t="s">
        <v>9</v>
      </c>
      <c r="B1219" s="12">
        <v>1</v>
      </c>
      <c r="D1219"/>
    </row>
    <row r="1220" spans="1:4" hidden="1" x14ac:dyDescent="0.2">
      <c r="A1220" s="10" t="s">
        <v>127</v>
      </c>
      <c r="B1220" s="12">
        <v>495</v>
      </c>
      <c r="D1220"/>
    </row>
  </sheetData>
  <autoFilter ref="A1:D1220">
    <filterColumn colId="3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9"/>
        <filter val="6"/>
        <filter val="8"/>
        <filter val="9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217"/>
  <sheetViews>
    <sheetView workbookViewId="0">
      <selection activeCell="F792" sqref="F792"/>
    </sheetView>
  </sheetViews>
  <sheetFormatPr baseColWidth="10" defaultRowHeight="16" x14ac:dyDescent="0.2"/>
  <cols>
    <col min="1" max="1" width="15.6640625" style="9" bestFit="1" customWidth="1"/>
    <col min="2" max="2" width="21.83203125" bestFit="1" customWidth="1"/>
    <col min="3" max="3" width="15.5" style="22" customWidth="1"/>
  </cols>
  <sheetData>
    <row r="1" spans="1:3" x14ac:dyDescent="0.2">
      <c r="A1" s="9" t="s">
        <v>126</v>
      </c>
      <c r="B1" s="9" t="s">
        <v>168</v>
      </c>
      <c r="C1" s="2" t="s">
        <v>167</v>
      </c>
    </row>
    <row r="2" spans="1:3" s="21" customFormat="1" x14ac:dyDescent="0.2">
      <c r="A2" s="19" t="s">
        <v>44</v>
      </c>
      <c r="B2" s="20">
        <v>22</v>
      </c>
      <c r="C2" s="24">
        <f>GETPIVOTDATA("Departure Time",$A$1,"Passenger ID","BWI0520BG6")+SUM(C3:C44)</f>
        <v>14</v>
      </c>
    </row>
    <row r="3" spans="1:3" hidden="1" x14ac:dyDescent="0.2">
      <c r="A3" s="11" t="s">
        <v>34</v>
      </c>
      <c r="B3" s="12">
        <v>1</v>
      </c>
      <c r="C3"/>
    </row>
    <row r="4" spans="1:3" hidden="1" x14ac:dyDescent="0.2">
      <c r="A4" s="14" t="s">
        <v>35</v>
      </c>
      <c r="B4" s="12">
        <v>1</v>
      </c>
      <c r="C4"/>
    </row>
    <row r="5" spans="1:3" hidden="1" x14ac:dyDescent="0.2">
      <c r="A5" s="17" t="s">
        <v>2</v>
      </c>
      <c r="B5" s="12">
        <v>1</v>
      </c>
      <c r="C5"/>
    </row>
    <row r="6" spans="1:3" hidden="1" x14ac:dyDescent="0.2">
      <c r="A6" s="11" t="s">
        <v>71</v>
      </c>
      <c r="B6" s="12">
        <v>1</v>
      </c>
      <c r="C6"/>
    </row>
    <row r="7" spans="1:3" hidden="1" x14ac:dyDescent="0.2">
      <c r="A7" s="14" t="s">
        <v>16</v>
      </c>
      <c r="B7" s="12">
        <v>1</v>
      </c>
      <c r="C7"/>
    </row>
    <row r="8" spans="1:3" hidden="1" x14ac:dyDescent="0.2">
      <c r="A8" s="17" t="s">
        <v>47</v>
      </c>
      <c r="B8" s="12">
        <v>1</v>
      </c>
      <c r="C8"/>
    </row>
    <row r="9" spans="1:3" hidden="1" x14ac:dyDescent="0.2">
      <c r="A9" s="11" t="s">
        <v>57</v>
      </c>
      <c r="B9" s="12">
        <v>3</v>
      </c>
      <c r="C9">
        <v>-2</v>
      </c>
    </row>
    <row r="10" spans="1:3" hidden="1" x14ac:dyDescent="0.2">
      <c r="A10" s="14" t="s">
        <v>49</v>
      </c>
      <c r="B10" s="12">
        <v>3</v>
      </c>
      <c r="C10"/>
    </row>
    <row r="11" spans="1:3" hidden="1" x14ac:dyDescent="0.2">
      <c r="A11" s="17" t="s">
        <v>37</v>
      </c>
      <c r="B11" s="12">
        <v>3</v>
      </c>
      <c r="C11"/>
    </row>
    <row r="12" spans="1:3" hidden="1" x14ac:dyDescent="0.2">
      <c r="A12" s="11" t="s">
        <v>23</v>
      </c>
      <c r="B12" s="12">
        <v>2</v>
      </c>
      <c r="C12">
        <v>-1</v>
      </c>
    </row>
    <row r="13" spans="1:3" hidden="1" x14ac:dyDescent="0.2">
      <c r="A13" s="14" t="s">
        <v>24</v>
      </c>
      <c r="B13" s="12">
        <v>2</v>
      </c>
      <c r="C13"/>
    </row>
    <row r="14" spans="1:3" hidden="1" x14ac:dyDescent="0.2">
      <c r="A14" s="17" t="s">
        <v>13</v>
      </c>
      <c r="B14" s="12">
        <v>2</v>
      </c>
      <c r="C14"/>
    </row>
    <row r="15" spans="1:3" hidden="1" x14ac:dyDescent="0.2">
      <c r="A15" s="11" t="s">
        <v>54</v>
      </c>
      <c r="B15" s="12">
        <v>2</v>
      </c>
      <c r="C15">
        <v>-1</v>
      </c>
    </row>
    <row r="16" spans="1:3" hidden="1" x14ac:dyDescent="0.2">
      <c r="A16" s="14" t="s">
        <v>55</v>
      </c>
      <c r="B16" s="12">
        <v>2</v>
      </c>
      <c r="C16"/>
    </row>
    <row r="17" spans="1:3" hidden="1" x14ac:dyDescent="0.2">
      <c r="A17" s="17" t="s">
        <v>35</v>
      </c>
      <c r="B17" s="12">
        <v>2</v>
      </c>
      <c r="C17"/>
    </row>
    <row r="18" spans="1:3" hidden="1" x14ac:dyDescent="0.2">
      <c r="A18" s="11" t="s">
        <v>73</v>
      </c>
      <c r="B18" s="12">
        <v>2</v>
      </c>
      <c r="C18">
        <v>-1</v>
      </c>
    </row>
    <row r="19" spans="1:3" hidden="1" x14ac:dyDescent="0.2">
      <c r="A19" s="14" t="s">
        <v>22</v>
      </c>
      <c r="B19" s="12">
        <v>2</v>
      </c>
      <c r="C19"/>
    </row>
    <row r="20" spans="1:3" hidden="1" x14ac:dyDescent="0.2">
      <c r="A20" s="17" t="s">
        <v>74</v>
      </c>
      <c r="B20" s="12">
        <v>2</v>
      </c>
      <c r="C20"/>
    </row>
    <row r="21" spans="1:3" hidden="1" x14ac:dyDescent="0.2">
      <c r="A21" s="11" t="s">
        <v>80</v>
      </c>
      <c r="B21" s="12">
        <v>1</v>
      </c>
      <c r="C21"/>
    </row>
    <row r="22" spans="1:3" hidden="1" x14ac:dyDescent="0.2">
      <c r="A22" s="14" t="s">
        <v>55</v>
      </c>
      <c r="B22" s="12">
        <v>1</v>
      </c>
      <c r="C22"/>
    </row>
    <row r="23" spans="1:3" hidden="1" x14ac:dyDescent="0.2">
      <c r="A23" s="17" t="s">
        <v>81</v>
      </c>
      <c r="B23" s="12">
        <v>1</v>
      </c>
      <c r="C23"/>
    </row>
    <row r="24" spans="1:3" hidden="1" x14ac:dyDescent="0.2">
      <c r="A24" s="11" t="s">
        <v>18</v>
      </c>
      <c r="B24" s="12">
        <v>1</v>
      </c>
      <c r="C24"/>
    </row>
    <row r="25" spans="1:3" hidden="1" x14ac:dyDescent="0.2">
      <c r="A25" s="14" t="s">
        <v>19</v>
      </c>
      <c r="B25" s="12">
        <v>1</v>
      </c>
      <c r="C25"/>
    </row>
    <row r="26" spans="1:3" hidden="1" x14ac:dyDescent="0.2">
      <c r="A26" s="17" t="s">
        <v>3</v>
      </c>
      <c r="B26" s="12">
        <v>1</v>
      </c>
      <c r="C26"/>
    </row>
    <row r="27" spans="1:3" hidden="1" x14ac:dyDescent="0.2">
      <c r="A27" s="11" t="s">
        <v>45</v>
      </c>
      <c r="B27" s="12">
        <v>2</v>
      </c>
      <c r="C27">
        <v>-1</v>
      </c>
    </row>
    <row r="28" spans="1:3" hidden="1" x14ac:dyDescent="0.2">
      <c r="A28" s="14" t="s">
        <v>46</v>
      </c>
      <c r="B28" s="12">
        <v>2</v>
      </c>
      <c r="C28"/>
    </row>
    <row r="29" spans="1:3" hidden="1" x14ac:dyDescent="0.2">
      <c r="A29" s="17" t="s">
        <v>47</v>
      </c>
      <c r="B29" s="12">
        <v>2</v>
      </c>
      <c r="C29"/>
    </row>
    <row r="30" spans="1:3" hidden="1" x14ac:dyDescent="0.2">
      <c r="A30" s="11" t="s">
        <v>31</v>
      </c>
      <c r="B30" s="12">
        <v>1</v>
      </c>
      <c r="C30"/>
    </row>
    <row r="31" spans="1:3" hidden="1" x14ac:dyDescent="0.2">
      <c r="A31" s="14" t="s">
        <v>32</v>
      </c>
      <c r="B31" s="12">
        <v>1</v>
      </c>
      <c r="C31"/>
    </row>
    <row r="32" spans="1:3" hidden="1" x14ac:dyDescent="0.2">
      <c r="A32" s="17" t="s">
        <v>19</v>
      </c>
      <c r="B32" s="12">
        <v>1</v>
      </c>
      <c r="C32"/>
    </row>
    <row r="33" spans="1:3" hidden="1" x14ac:dyDescent="0.2">
      <c r="A33" s="11" t="s">
        <v>78</v>
      </c>
      <c r="B33" s="12">
        <v>2</v>
      </c>
      <c r="C33">
        <v>-1</v>
      </c>
    </row>
    <row r="34" spans="1:3" hidden="1" x14ac:dyDescent="0.2">
      <c r="A34" s="14" t="s">
        <v>74</v>
      </c>
      <c r="B34" s="12">
        <v>2</v>
      </c>
      <c r="C34"/>
    </row>
    <row r="35" spans="1:3" hidden="1" x14ac:dyDescent="0.2">
      <c r="A35" s="17" t="s">
        <v>47</v>
      </c>
      <c r="B35" s="12">
        <v>2</v>
      </c>
      <c r="C35"/>
    </row>
    <row r="36" spans="1:3" hidden="1" x14ac:dyDescent="0.2">
      <c r="A36" s="11" t="s">
        <v>59</v>
      </c>
      <c r="B36" s="12">
        <v>2</v>
      </c>
      <c r="C36">
        <v>-1</v>
      </c>
    </row>
    <row r="37" spans="1:3" hidden="1" x14ac:dyDescent="0.2">
      <c r="A37" s="14" t="s">
        <v>47</v>
      </c>
      <c r="B37" s="12">
        <v>2</v>
      </c>
      <c r="C37"/>
    </row>
    <row r="38" spans="1:3" hidden="1" x14ac:dyDescent="0.2">
      <c r="A38" s="17" t="s">
        <v>60</v>
      </c>
      <c r="B38" s="12">
        <v>2</v>
      </c>
      <c r="C38"/>
    </row>
    <row r="39" spans="1:3" hidden="1" x14ac:dyDescent="0.2">
      <c r="A39" s="11" t="s">
        <v>4</v>
      </c>
      <c r="B39" s="12">
        <v>1</v>
      </c>
      <c r="C39"/>
    </row>
    <row r="40" spans="1:3" hidden="1" x14ac:dyDescent="0.2">
      <c r="A40" s="14" t="s">
        <v>5</v>
      </c>
      <c r="B40" s="12">
        <v>1</v>
      </c>
      <c r="C40"/>
    </row>
    <row r="41" spans="1:3" hidden="1" x14ac:dyDescent="0.2">
      <c r="A41" s="17" t="s">
        <v>3</v>
      </c>
      <c r="B41" s="12">
        <v>1</v>
      </c>
      <c r="C41"/>
    </row>
    <row r="42" spans="1:3" hidden="1" x14ac:dyDescent="0.2">
      <c r="A42" s="11" t="s">
        <v>86</v>
      </c>
      <c r="B42" s="12">
        <v>1</v>
      </c>
      <c r="C42"/>
    </row>
    <row r="43" spans="1:3" hidden="1" x14ac:dyDescent="0.2">
      <c r="A43" s="14" t="s">
        <v>81</v>
      </c>
      <c r="B43" s="12">
        <v>1</v>
      </c>
      <c r="C43"/>
    </row>
    <row r="44" spans="1:3" hidden="1" x14ac:dyDescent="0.2">
      <c r="A44" s="17" t="s">
        <v>9</v>
      </c>
      <c r="B44" s="12">
        <v>1</v>
      </c>
      <c r="C44"/>
    </row>
    <row r="45" spans="1:3" s="21" customFormat="1" x14ac:dyDescent="0.2">
      <c r="A45" s="19" t="s">
        <v>77</v>
      </c>
      <c r="B45" s="20">
        <v>12</v>
      </c>
      <c r="C45" s="24">
        <f>GETPIVOTDATA("Departure Time",$A$1,"Passenger ID","CDC0302NN5")+SUM(C46:C75)</f>
        <v>10</v>
      </c>
    </row>
    <row r="46" spans="1:3" hidden="1" x14ac:dyDescent="0.2">
      <c r="A46" s="11" t="s">
        <v>65</v>
      </c>
      <c r="B46" s="12">
        <v>1</v>
      </c>
      <c r="C46"/>
    </row>
    <row r="47" spans="1:3" hidden="1" x14ac:dyDescent="0.2">
      <c r="A47" s="14" t="s">
        <v>66</v>
      </c>
      <c r="B47" s="12">
        <v>1</v>
      </c>
      <c r="C47"/>
    </row>
    <row r="48" spans="1:3" hidden="1" x14ac:dyDescent="0.2">
      <c r="A48" s="17" t="s">
        <v>67</v>
      </c>
      <c r="B48" s="12">
        <v>1</v>
      </c>
      <c r="C48"/>
    </row>
    <row r="49" spans="1:3" hidden="1" x14ac:dyDescent="0.2">
      <c r="A49" s="11" t="s">
        <v>54</v>
      </c>
      <c r="B49" s="12">
        <v>2</v>
      </c>
      <c r="C49">
        <v>-1</v>
      </c>
    </row>
    <row r="50" spans="1:3" hidden="1" x14ac:dyDescent="0.2">
      <c r="A50" s="14" t="s">
        <v>55</v>
      </c>
      <c r="B50" s="12">
        <v>2</v>
      </c>
      <c r="C50"/>
    </row>
    <row r="51" spans="1:3" hidden="1" x14ac:dyDescent="0.2">
      <c r="A51" s="17" t="s">
        <v>35</v>
      </c>
      <c r="B51" s="12">
        <v>2</v>
      </c>
      <c r="C51"/>
    </row>
    <row r="52" spans="1:3" hidden="1" x14ac:dyDescent="0.2">
      <c r="A52" s="11" t="s">
        <v>73</v>
      </c>
      <c r="B52" s="12">
        <v>1</v>
      </c>
      <c r="C52"/>
    </row>
    <row r="53" spans="1:3" hidden="1" x14ac:dyDescent="0.2">
      <c r="A53" s="14" t="s">
        <v>22</v>
      </c>
      <c r="B53" s="12">
        <v>1</v>
      </c>
      <c r="C53"/>
    </row>
    <row r="54" spans="1:3" hidden="1" x14ac:dyDescent="0.2">
      <c r="A54" s="17" t="s">
        <v>74</v>
      </c>
      <c r="B54" s="12">
        <v>1</v>
      </c>
      <c r="C54"/>
    </row>
    <row r="55" spans="1:3" hidden="1" x14ac:dyDescent="0.2">
      <c r="A55" s="11" t="s">
        <v>80</v>
      </c>
      <c r="B55" s="12">
        <v>1</v>
      </c>
      <c r="C55"/>
    </row>
    <row r="56" spans="1:3" hidden="1" x14ac:dyDescent="0.2">
      <c r="A56" s="14" t="s">
        <v>55</v>
      </c>
      <c r="B56" s="12">
        <v>1</v>
      </c>
      <c r="C56"/>
    </row>
    <row r="57" spans="1:3" hidden="1" x14ac:dyDescent="0.2">
      <c r="A57" s="17" t="s">
        <v>81</v>
      </c>
      <c r="B57" s="12">
        <v>1</v>
      </c>
      <c r="C57"/>
    </row>
    <row r="58" spans="1:3" hidden="1" x14ac:dyDescent="0.2">
      <c r="A58" s="11" t="s">
        <v>12</v>
      </c>
      <c r="B58" s="12">
        <v>1</v>
      </c>
      <c r="C58"/>
    </row>
    <row r="59" spans="1:3" hidden="1" x14ac:dyDescent="0.2">
      <c r="A59" s="14" t="s">
        <v>2</v>
      </c>
      <c r="B59" s="12">
        <v>1</v>
      </c>
      <c r="C59"/>
    </row>
    <row r="60" spans="1:3" hidden="1" x14ac:dyDescent="0.2">
      <c r="A60" s="17" t="s">
        <v>13</v>
      </c>
      <c r="B60" s="12">
        <v>1</v>
      </c>
      <c r="C60"/>
    </row>
    <row r="61" spans="1:3" hidden="1" x14ac:dyDescent="0.2">
      <c r="A61" s="11" t="s">
        <v>45</v>
      </c>
      <c r="B61" s="12">
        <v>1</v>
      </c>
      <c r="C61"/>
    </row>
    <row r="62" spans="1:3" hidden="1" x14ac:dyDescent="0.2">
      <c r="A62" s="14" t="s">
        <v>46</v>
      </c>
      <c r="B62" s="12">
        <v>1</v>
      </c>
      <c r="C62"/>
    </row>
    <row r="63" spans="1:3" hidden="1" x14ac:dyDescent="0.2">
      <c r="A63" s="17" t="s">
        <v>47</v>
      </c>
      <c r="B63" s="12">
        <v>1</v>
      </c>
      <c r="C63"/>
    </row>
    <row r="64" spans="1:3" hidden="1" x14ac:dyDescent="0.2">
      <c r="A64" s="11" t="s">
        <v>48</v>
      </c>
      <c r="B64" s="12">
        <v>2</v>
      </c>
      <c r="C64">
        <v>-1</v>
      </c>
    </row>
    <row r="65" spans="1:3" hidden="1" x14ac:dyDescent="0.2">
      <c r="A65" s="14" t="s">
        <v>49</v>
      </c>
      <c r="B65" s="12">
        <v>2</v>
      </c>
      <c r="C65"/>
    </row>
    <row r="66" spans="1:3" hidden="1" x14ac:dyDescent="0.2">
      <c r="A66" s="17" t="s">
        <v>37</v>
      </c>
      <c r="B66" s="12">
        <v>2</v>
      </c>
      <c r="C66"/>
    </row>
    <row r="67" spans="1:3" hidden="1" x14ac:dyDescent="0.2">
      <c r="A67" s="11" t="s">
        <v>61</v>
      </c>
      <c r="B67" s="12">
        <v>1</v>
      </c>
      <c r="C67"/>
    </row>
    <row r="68" spans="1:3" hidden="1" x14ac:dyDescent="0.2">
      <c r="A68" s="14" t="s">
        <v>62</v>
      </c>
      <c r="B68" s="12">
        <v>1</v>
      </c>
      <c r="C68"/>
    </row>
    <row r="69" spans="1:3" hidden="1" x14ac:dyDescent="0.2">
      <c r="A69" s="17" t="s">
        <v>2</v>
      </c>
      <c r="B69" s="12">
        <v>1</v>
      </c>
      <c r="C69"/>
    </row>
    <row r="70" spans="1:3" hidden="1" x14ac:dyDescent="0.2">
      <c r="A70" s="11" t="s">
        <v>87</v>
      </c>
      <c r="B70" s="12">
        <v>1</v>
      </c>
      <c r="C70"/>
    </row>
    <row r="71" spans="1:3" hidden="1" x14ac:dyDescent="0.2">
      <c r="A71" s="14" t="s">
        <v>13</v>
      </c>
      <c r="B71" s="12">
        <v>1</v>
      </c>
      <c r="C71"/>
    </row>
    <row r="72" spans="1:3" hidden="1" x14ac:dyDescent="0.2">
      <c r="A72" s="17" t="s">
        <v>88</v>
      </c>
      <c r="B72" s="12">
        <v>1</v>
      </c>
      <c r="C72"/>
    </row>
    <row r="73" spans="1:3" hidden="1" x14ac:dyDescent="0.2">
      <c r="A73" s="11" t="s">
        <v>4</v>
      </c>
      <c r="B73" s="12">
        <v>1</v>
      </c>
      <c r="C73"/>
    </row>
    <row r="74" spans="1:3" hidden="1" x14ac:dyDescent="0.2">
      <c r="A74" s="14" t="s">
        <v>5</v>
      </c>
      <c r="B74" s="12">
        <v>1</v>
      </c>
      <c r="C74"/>
    </row>
    <row r="75" spans="1:3" hidden="1" x14ac:dyDescent="0.2">
      <c r="A75" s="17" t="s">
        <v>3</v>
      </c>
      <c r="B75" s="12">
        <v>1</v>
      </c>
      <c r="C75"/>
    </row>
    <row r="76" spans="1:3" s="21" customFormat="1" x14ac:dyDescent="0.2">
      <c r="A76" s="19" t="s">
        <v>64</v>
      </c>
      <c r="B76" s="20">
        <v>17</v>
      </c>
      <c r="C76" s="24">
        <f>GETPIVOTDATA("Departure Time",$A$1,"Passenger ID","CKZ3132BR4")+SUM(C77:C121)</f>
        <v>15</v>
      </c>
    </row>
    <row r="77" spans="1:3" hidden="1" x14ac:dyDescent="0.2">
      <c r="A77" s="11" t="s">
        <v>65</v>
      </c>
      <c r="B77" s="12">
        <v>3</v>
      </c>
      <c r="C77">
        <v>-2</v>
      </c>
    </row>
    <row r="78" spans="1:3" hidden="1" x14ac:dyDescent="0.2">
      <c r="A78" s="14" t="s">
        <v>66</v>
      </c>
      <c r="B78" s="12">
        <v>3</v>
      </c>
      <c r="C78"/>
    </row>
    <row r="79" spans="1:3" hidden="1" x14ac:dyDescent="0.2">
      <c r="A79" s="17" t="s">
        <v>67</v>
      </c>
      <c r="B79" s="12">
        <v>3</v>
      </c>
      <c r="C79"/>
    </row>
    <row r="80" spans="1:3" hidden="1" x14ac:dyDescent="0.2">
      <c r="A80" s="11" t="s">
        <v>23</v>
      </c>
      <c r="B80" s="12">
        <v>1</v>
      </c>
      <c r="C80"/>
    </row>
    <row r="81" spans="1:3" hidden="1" x14ac:dyDescent="0.2">
      <c r="A81" s="14" t="s">
        <v>24</v>
      </c>
      <c r="B81" s="12">
        <v>1</v>
      </c>
      <c r="C81"/>
    </row>
    <row r="82" spans="1:3" hidden="1" x14ac:dyDescent="0.2">
      <c r="A82" s="17" t="s">
        <v>13</v>
      </c>
      <c r="B82" s="12">
        <v>1</v>
      </c>
      <c r="C82"/>
    </row>
    <row r="83" spans="1:3" hidden="1" x14ac:dyDescent="0.2">
      <c r="A83" s="11" t="s">
        <v>21</v>
      </c>
      <c r="B83" s="12">
        <v>1</v>
      </c>
      <c r="C83"/>
    </row>
    <row r="84" spans="1:3" hidden="1" x14ac:dyDescent="0.2">
      <c r="A84" s="14" t="s">
        <v>2</v>
      </c>
      <c r="B84" s="12">
        <v>1</v>
      </c>
      <c r="C84"/>
    </row>
    <row r="85" spans="1:3" hidden="1" x14ac:dyDescent="0.2">
      <c r="A85" s="17" t="s">
        <v>22</v>
      </c>
      <c r="B85" s="12">
        <v>1</v>
      </c>
      <c r="C85"/>
    </row>
    <row r="86" spans="1:3" hidden="1" x14ac:dyDescent="0.2">
      <c r="A86" s="11" t="s">
        <v>54</v>
      </c>
      <c r="B86" s="12">
        <v>1</v>
      </c>
      <c r="C86"/>
    </row>
    <row r="87" spans="1:3" hidden="1" x14ac:dyDescent="0.2">
      <c r="A87" s="14" t="s">
        <v>55</v>
      </c>
      <c r="B87" s="12">
        <v>1</v>
      </c>
      <c r="C87"/>
    </row>
    <row r="88" spans="1:3" hidden="1" x14ac:dyDescent="0.2">
      <c r="A88" s="17" t="s">
        <v>35</v>
      </c>
      <c r="B88" s="12">
        <v>1</v>
      </c>
      <c r="C88"/>
    </row>
    <row r="89" spans="1:3" hidden="1" x14ac:dyDescent="0.2">
      <c r="A89" s="11" t="s">
        <v>73</v>
      </c>
      <c r="B89" s="12">
        <v>1</v>
      </c>
      <c r="C89"/>
    </row>
    <row r="90" spans="1:3" hidden="1" x14ac:dyDescent="0.2">
      <c r="A90" s="14" t="s">
        <v>22</v>
      </c>
      <c r="B90" s="12">
        <v>1</v>
      </c>
      <c r="C90"/>
    </row>
    <row r="91" spans="1:3" hidden="1" x14ac:dyDescent="0.2">
      <c r="A91" s="17" t="s">
        <v>74</v>
      </c>
      <c r="B91" s="12">
        <v>1</v>
      </c>
      <c r="C91"/>
    </row>
    <row r="92" spans="1:3" hidden="1" x14ac:dyDescent="0.2">
      <c r="A92" s="11" t="s">
        <v>42</v>
      </c>
      <c r="B92" s="12">
        <v>1</v>
      </c>
      <c r="C92"/>
    </row>
    <row r="93" spans="1:3" hidden="1" x14ac:dyDescent="0.2">
      <c r="A93" s="14" t="s">
        <v>16</v>
      </c>
      <c r="B93" s="12">
        <v>1</v>
      </c>
      <c r="C93"/>
    </row>
    <row r="94" spans="1:3" hidden="1" x14ac:dyDescent="0.2">
      <c r="A94" s="17" t="s">
        <v>13</v>
      </c>
      <c r="B94" s="12">
        <v>1</v>
      </c>
      <c r="C94"/>
    </row>
    <row r="95" spans="1:3" hidden="1" x14ac:dyDescent="0.2">
      <c r="A95" s="11" t="s">
        <v>12</v>
      </c>
      <c r="B95" s="12">
        <v>1</v>
      </c>
      <c r="C95"/>
    </row>
    <row r="96" spans="1:3" hidden="1" x14ac:dyDescent="0.2">
      <c r="A96" s="14" t="s">
        <v>2</v>
      </c>
      <c r="B96" s="12">
        <v>1</v>
      </c>
      <c r="C96"/>
    </row>
    <row r="97" spans="1:3" hidden="1" x14ac:dyDescent="0.2">
      <c r="A97" s="17" t="s">
        <v>13</v>
      </c>
      <c r="B97" s="12">
        <v>1</v>
      </c>
      <c r="C97"/>
    </row>
    <row r="98" spans="1:3" hidden="1" x14ac:dyDescent="0.2">
      <c r="A98" s="11" t="s">
        <v>45</v>
      </c>
      <c r="B98" s="12">
        <v>1</v>
      </c>
      <c r="C98"/>
    </row>
    <row r="99" spans="1:3" hidden="1" x14ac:dyDescent="0.2">
      <c r="A99" s="14" t="s">
        <v>46</v>
      </c>
      <c r="B99" s="12">
        <v>1</v>
      </c>
      <c r="C99"/>
    </row>
    <row r="100" spans="1:3" hidden="1" x14ac:dyDescent="0.2">
      <c r="A100" s="17" t="s">
        <v>47</v>
      </c>
      <c r="B100" s="12">
        <v>1</v>
      </c>
      <c r="C100"/>
    </row>
    <row r="101" spans="1:3" hidden="1" x14ac:dyDescent="0.2">
      <c r="A101" s="11" t="s">
        <v>63</v>
      </c>
      <c r="B101" s="12">
        <v>1</v>
      </c>
      <c r="C101"/>
    </row>
    <row r="102" spans="1:3" hidden="1" x14ac:dyDescent="0.2">
      <c r="A102" s="14" t="s">
        <v>28</v>
      </c>
      <c r="B102" s="12">
        <v>1</v>
      </c>
      <c r="C102"/>
    </row>
    <row r="103" spans="1:3" hidden="1" x14ac:dyDescent="0.2">
      <c r="A103" s="17" t="s">
        <v>52</v>
      </c>
      <c r="B103" s="12">
        <v>1</v>
      </c>
      <c r="C103"/>
    </row>
    <row r="104" spans="1:3" hidden="1" x14ac:dyDescent="0.2">
      <c r="A104" s="11" t="s">
        <v>59</v>
      </c>
      <c r="B104" s="12">
        <v>1</v>
      </c>
      <c r="C104"/>
    </row>
    <row r="105" spans="1:3" hidden="1" x14ac:dyDescent="0.2">
      <c r="A105" s="14" t="s">
        <v>47</v>
      </c>
      <c r="B105" s="12">
        <v>1</v>
      </c>
      <c r="C105"/>
    </row>
    <row r="106" spans="1:3" hidden="1" x14ac:dyDescent="0.2">
      <c r="A106" s="17" t="s">
        <v>60</v>
      </c>
      <c r="B106" s="12">
        <v>1</v>
      </c>
      <c r="C106"/>
    </row>
    <row r="107" spans="1:3" hidden="1" x14ac:dyDescent="0.2">
      <c r="A107" s="11" t="s">
        <v>61</v>
      </c>
      <c r="B107" s="12">
        <v>1</v>
      </c>
      <c r="C107"/>
    </row>
    <row r="108" spans="1:3" hidden="1" x14ac:dyDescent="0.2">
      <c r="A108" s="14" t="s">
        <v>62</v>
      </c>
      <c r="B108" s="12">
        <v>1</v>
      </c>
      <c r="C108"/>
    </row>
    <row r="109" spans="1:3" hidden="1" x14ac:dyDescent="0.2">
      <c r="A109" s="17" t="s">
        <v>2</v>
      </c>
      <c r="B109" s="12">
        <v>1</v>
      </c>
      <c r="C109"/>
    </row>
    <row r="110" spans="1:3" hidden="1" x14ac:dyDescent="0.2">
      <c r="A110" s="11" t="s">
        <v>87</v>
      </c>
      <c r="B110" s="12">
        <v>1</v>
      </c>
      <c r="C110"/>
    </row>
    <row r="111" spans="1:3" hidden="1" x14ac:dyDescent="0.2">
      <c r="A111" s="14" t="s">
        <v>13</v>
      </c>
      <c r="B111" s="12">
        <v>1</v>
      </c>
      <c r="C111"/>
    </row>
    <row r="112" spans="1:3" hidden="1" x14ac:dyDescent="0.2">
      <c r="A112" s="17" t="s">
        <v>88</v>
      </c>
      <c r="B112" s="12">
        <v>1</v>
      </c>
      <c r="C112"/>
    </row>
    <row r="113" spans="1:3" hidden="1" x14ac:dyDescent="0.2">
      <c r="A113" s="11" t="s">
        <v>93</v>
      </c>
      <c r="B113" s="12">
        <v>1</v>
      </c>
      <c r="C113"/>
    </row>
    <row r="114" spans="1:3" hidden="1" x14ac:dyDescent="0.2">
      <c r="A114" s="14" t="s">
        <v>66</v>
      </c>
      <c r="B114" s="12">
        <v>1</v>
      </c>
      <c r="C114"/>
    </row>
    <row r="115" spans="1:3" hidden="1" x14ac:dyDescent="0.2">
      <c r="A115" s="17" t="s">
        <v>24</v>
      </c>
      <c r="B115" s="12">
        <v>1</v>
      </c>
      <c r="C115"/>
    </row>
    <row r="116" spans="1:3" hidden="1" x14ac:dyDescent="0.2">
      <c r="A116" s="11" t="s">
        <v>4</v>
      </c>
      <c r="B116" s="12">
        <v>1</v>
      </c>
      <c r="C116"/>
    </row>
    <row r="117" spans="1:3" hidden="1" x14ac:dyDescent="0.2">
      <c r="A117" s="14" t="s">
        <v>5</v>
      </c>
      <c r="B117" s="12">
        <v>1</v>
      </c>
      <c r="C117"/>
    </row>
    <row r="118" spans="1:3" hidden="1" x14ac:dyDescent="0.2">
      <c r="A118" s="17" t="s">
        <v>3</v>
      </c>
      <c r="B118" s="12">
        <v>1</v>
      </c>
      <c r="C118"/>
    </row>
    <row r="119" spans="1:3" hidden="1" x14ac:dyDescent="0.2">
      <c r="A119" s="11" t="s">
        <v>86</v>
      </c>
      <c r="B119" s="12">
        <v>1</v>
      </c>
      <c r="C119"/>
    </row>
    <row r="120" spans="1:3" hidden="1" x14ac:dyDescent="0.2">
      <c r="A120" s="14" t="s">
        <v>81</v>
      </c>
      <c r="B120" s="12">
        <v>1</v>
      </c>
      <c r="C120"/>
    </row>
    <row r="121" spans="1:3" hidden="1" x14ac:dyDescent="0.2">
      <c r="A121" s="17" t="s">
        <v>9</v>
      </c>
      <c r="B121" s="12">
        <v>1</v>
      </c>
      <c r="C121"/>
    </row>
    <row r="122" spans="1:3" s="21" customFormat="1" x14ac:dyDescent="0.2">
      <c r="A122" s="19" t="s">
        <v>68</v>
      </c>
      <c r="B122" s="20">
        <v>15</v>
      </c>
      <c r="C122" s="24">
        <f>GETPIVOTDATA("Departure Time",$A$1,"Passenger ID","CXN7304ER2")+SUM(C123:C161)</f>
        <v>13</v>
      </c>
    </row>
    <row r="123" spans="1:3" hidden="1" x14ac:dyDescent="0.2">
      <c r="A123" s="11" t="s">
        <v>27</v>
      </c>
      <c r="B123" s="12">
        <v>1</v>
      </c>
      <c r="C123"/>
    </row>
    <row r="124" spans="1:3" hidden="1" x14ac:dyDescent="0.2">
      <c r="A124" s="14" t="s">
        <v>28</v>
      </c>
      <c r="B124" s="12">
        <v>1</v>
      </c>
      <c r="C124"/>
    </row>
    <row r="125" spans="1:3" hidden="1" x14ac:dyDescent="0.2">
      <c r="A125" s="17" t="s">
        <v>29</v>
      </c>
      <c r="B125" s="12">
        <v>1</v>
      </c>
      <c r="C125"/>
    </row>
    <row r="126" spans="1:3" hidden="1" x14ac:dyDescent="0.2">
      <c r="A126" s="11" t="s">
        <v>65</v>
      </c>
      <c r="B126" s="12">
        <v>1</v>
      </c>
      <c r="C126"/>
    </row>
    <row r="127" spans="1:3" hidden="1" x14ac:dyDescent="0.2">
      <c r="A127" s="14" t="s">
        <v>66</v>
      </c>
      <c r="B127" s="12">
        <v>1</v>
      </c>
      <c r="C127"/>
    </row>
    <row r="128" spans="1:3" hidden="1" x14ac:dyDescent="0.2">
      <c r="A128" s="17" t="s">
        <v>67</v>
      </c>
      <c r="B128" s="12">
        <v>1</v>
      </c>
      <c r="C128"/>
    </row>
    <row r="129" spans="1:3" hidden="1" x14ac:dyDescent="0.2">
      <c r="A129" s="11" t="s">
        <v>23</v>
      </c>
      <c r="B129" s="12">
        <v>2</v>
      </c>
      <c r="C129">
        <v>-1</v>
      </c>
    </row>
    <row r="130" spans="1:3" hidden="1" x14ac:dyDescent="0.2">
      <c r="A130" s="14" t="s">
        <v>24</v>
      </c>
      <c r="B130" s="12">
        <v>2</v>
      </c>
      <c r="C130"/>
    </row>
    <row r="131" spans="1:3" hidden="1" x14ac:dyDescent="0.2">
      <c r="A131" s="17" t="s">
        <v>13</v>
      </c>
      <c r="B131" s="12">
        <v>2</v>
      </c>
      <c r="C131"/>
    </row>
    <row r="132" spans="1:3" hidden="1" x14ac:dyDescent="0.2">
      <c r="A132" s="11" t="s">
        <v>73</v>
      </c>
      <c r="B132" s="12">
        <v>1</v>
      </c>
      <c r="C132"/>
    </row>
    <row r="133" spans="1:3" hidden="1" x14ac:dyDescent="0.2">
      <c r="A133" s="14" t="s">
        <v>22</v>
      </c>
      <c r="B133" s="12">
        <v>1</v>
      </c>
      <c r="C133"/>
    </row>
    <row r="134" spans="1:3" hidden="1" x14ac:dyDescent="0.2">
      <c r="A134" s="17" t="s">
        <v>74</v>
      </c>
      <c r="B134" s="12">
        <v>1</v>
      </c>
      <c r="C134"/>
    </row>
    <row r="135" spans="1:3" hidden="1" x14ac:dyDescent="0.2">
      <c r="A135" s="11" t="s">
        <v>18</v>
      </c>
      <c r="B135" s="12">
        <v>1</v>
      </c>
      <c r="C135"/>
    </row>
    <row r="136" spans="1:3" hidden="1" x14ac:dyDescent="0.2">
      <c r="A136" s="14" t="s">
        <v>19</v>
      </c>
      <c r="B136" s="12">
        <v>1</v>
      </c>
      <c r="C136"/>
    </row>
    <row r="137" spans="1:3" hidden="1" x14ac:dyDescent="0.2">
      <c r="A137" s="17" t="s">
        <v>3</v>
      </c>
      <c r="B137" s="12">
        <v>1</v>
      </c>
      <c r="C137"/>
    </row>
    <row r="138" spans="1:3" hidden="1" x14ac:dyDescent="0.2">
      <c r="A138" s="11" t="s">
        <v>12</v>
      </c>
      <c r="B138" s="12">
        <v>1</v>
      </c>
      <c r="C138"/>
    </row>
    <row r="139" spans="1:3" hidden="1" x14ac:dyDescent="0.2">
      <c r="A139" s="14" t="s">
        <v>2</v>
      </c>
      <c r="B139" s="12">
        <v>1</v>
      </c>
      <c r="C139"/>
    </row>
    <row r="140" spans="1:3" hidden="1" x14ac:dyDescent="0.2">
      <c r="A140" s="17" t="s">
        <v>13</v>
      </c>
      <c r="B140" s="12">
        <v>1</v>
      </c>
      <c r="C140"/>
    </row>
    <row r="141" spans="1:3" hidden="1" x14ac:dyDescent="0.2">
      <c r="A141" s="11" t="s">
        <v>89</v>
      </c>
      <c r="B141" s="12">
        <v>1</v>
      </c>
      <c r="C141"/>
    </row>
    <row r="142" spans="1:3" hidden="1" x14ac:dyDescent="0.2">
      <c r="A142" s="14" t="s">
        <v>90</v>
      </c>
      <c r="B142" s="12">
        <v>1</v>
      </c>
      <c r="C142"/>
    </row>
    <row r="143" spans="1:3" hidden="1" x14ac:dyDescent="0.2">
      <c r="A143" s="17" t="s">
        <v>49</v>
      </c>
      <c r="B143" s="12">
        <v>1</v>
      </c>
      <c r="C143"/>
    </row>
    <row r="144" spans="1:3" hidden="1" x14ac:dyDescent="0.2">
      <c r="A144" s="11" t="s">
        <v>7</v>
      </c>
      <c r="B144" s="12">
        <v>1</v>
      </c>
      <c r="C144"/>
    </row>
    <row r="145" spans="1:3" hidden="1" x14ac:dyDescent="0.2">
      <c r="A145" s="14" t="s">
        <v>8</v>
      </c>
      <c r="B145" s="12">
        <v>1</v>
      </c>
      <c r="C145"/>
    </row>
    <row r="146" spans="1:3" hidden="1" x14ac:dyDescent="0.2">
      <c r="A146" s="17" t="s">
        <v>9</v>
      </c>
      <c r="B146" s="12">
        <v>1</v>
      </c>
      <c r="C146"/>
    </row>
    <row r="147" spans="1:3" hidden="1" x14ac:dyDescent="0.2">
      <c r="A147" s="11" t="s">
        <v>48</v>
      </c>
      <c r="B147" s="12">
        <v>1</v>
      </c>
      <c r="C147"/>
    </row>
    <row r="148" spans="1:3" hidden="1" x14ac:dyDescent="0.2">
      <c r="A148" s="14" t="s">
        <v>49</v>
      </c>
      <c r="B148" s="12">
        <v>1</v>
      </c>
      <c r="C148"/>
    </row>
    <row r="149" spans="1:3" hidden="1" x14ac:dyDescent="0.2">
      <c r="A149" s="17" t="s">
        <v>37</v>
      </c>
      <c r="B149" s="12">
        <v>1</v>
      </c>
      <c r="C149"/>
    </row>
    <row r="150" spans="1:3" hidden="1" x14ac:dyDescent="0.2">
      <c r="A150" s="11" t="s">
        <v>59</v>
      </c>
      <c r="B150" s="12">
        <v>1</v>
      </c>
      <c r="C150"/>
    </row>
    <row r="151" spans="1:3" hidden="1" x14ac:dyDescent="0.2">
      <c r="A151" s="14" t="s">
        <v>47</v>
      </c>
      <c r="B151" s="12">
        <v>1</v>
      </c>
      <c r="C151"/>
    </row>
    <row r="152" spans="1:3" hidden="1" x14ac:dyDescent="0.2">
      <c r="A152" s="17" t="s">
        <v>60</v>
      </c>
      <c r="B152" s="12">
        <v>1</v>
      </c>
      <c r="C152"/>
    </row>
    <row r="153" spans="1:3" hidden="1" x14ac:dyDescent="0.2">
      <c r="A153" s="11" t="s">
        <v>36</v>
      </c>
      <c r="B153" s="12">
        <v>2</v>
      </c>
      <c r="C153">
        <v>-1</v>
      </c>
    </row>
    <row r="154" spans="1:3" hidden="1" x14ac:dyDescent="0.2">
      <c r="A154" s="14" t="s">
        <v>37</v>
      </c>
      <c r="B154" s="12">
        <v>2</v>
      </c>
      <c r="C154"/>
    </row>
    <row r="155" spans="1:3" hidden="1" x14ac:dyDescent="0.2">
      <c r="A155" s="17" t="s">
        <v>13</v>
      </c>
      <c r="B155" s="12">
        <v>2</v>
      </c>
      <c r="C155"/>
    </row>
    <row r="156" spans="1:3" hidden="1" x14ac:dyDescent="0.2">
      <c r="A156" s="11" t="s">
        <v>61</v>
      </c>
      <c r="B156" s="12">
        <v>1</v>
      </c>
      <c r="C156"/>
    </row>
    <row r="157" spans="1:3" hidden="1" x14ac:dyDescent="0.2">
      <c r="A157" s="14" t="s">
        <v>62</v>
      </c>
      <c r="B157" s="12">
        <v>1</v>
      </c>
      <c r="C157"/>
    </row>
    <row r="158" spans="1:3" hidden="1" x14ac:dyDescent="0.2">
      <c r="A158" s="17" t="s">
        <v>2</v>
      </c>
      <c r="B158" s="12">
        <v>1</v>
      </c>
      <c r="C158"/>
    </row>
    <row r="159" spans="1:3" hidden="1" x14ac:dyDescent="0.2">
      <c r="A159" s="11" t="s">
        <v>93</v>
      </c>
      <c r="B159" s="12">
        <v>1</v>
      </c>
      <c r="C159"/>
    </row>
    <row r="160" spans="1:3" hidden="1" x14ac:dyDescent="0.2">
      <c r="A160" s="14" t="s">
        <v>66</v>
      </c>
      <c r="B160" s="12">
        <v>1</v>
      </c>
      <c r="C160"/>
    </row>
    <row r="161" spans="1:3" hidden="1" x14ac:dyDescent="0.2">
      <c r="A161" s="17" t="s">
        <v>24</v>
      </c>
      <c r="B161" s="12">
        <v>1</v>
      </c>
      <c r="C161"/>
    </row>
    <row r="162" spans="1:3" s="21" customFormat="1" x14ac:dyDescent="0.2">
      <c r="A162" s="19" t="s">
        <v>11</v>
      </c>
      <c r="B162" s="20">
        <v>11</v>
      </c>
      <c r="C162" s="24">
        <f>GETPIVOTDATA("Departure Time",$A$1,"Passenger ID","CYJ0225CH1")+SUM(C163:C192)</f>
        <v>10</v>
      </c>
    </row>
    <row r="163" spans="1:3" hidden="1" x14ac:dyDescent="0.2">
      <c r="A163" s="11" t="s">
        <v>27</v>
      </c>
      <c r="B163" s="12">
        <v>1</v>
      </c>
      <c r="C163"/>
    </row>
    <row r="164" spans="1:3" hidden="1" x14ac:dyDescent="0.2">
      <c r="A164" s="14" t="s">
        <v>28</v>
      </c>
      <c r="B164" s="12">
        <v>1</v>
      </c>
      <c r="C164"/>
    </row>
    <row r="165" spans="1:3" hidden="1" x14ac:dyDescent="0.2">
      <c r="A165" s="17" t="s">
        <v>29</v>
      </c>
      <c r="B165" s="12">
        <v>1</v>
      </c>
      <c r="C165"/>
    </row>
    <row r="166" spans="1:3" hidden="1" x14ac:dyDescent="0.2">
      <c r="A166" s="11" t="s">
        <v>23</v>
      </c>
      <c r="B166" s="12">
        <v>1</v>
      </c>
      <c r="C166"/>
    </row>
    <row r="167" spans="1:3" hidden="1" x14ac:dyDescent="0.2">
      <c r="A167" s="14" t="s">
        <v>24</v>
      </c>
      <c r="B167" s="12">
        <v>1</v>
      </c>
      <c r="C167"/>
    </row>
    <row r="168" spans="1:3" hidden="1" x14ac:dyDescent="0.2">
      <c r="A168" s="17" t="s">
        <v>13</v>
      </c>
      <c r="B168" s="12">
        <v>1</v>
      </c>
      <c r="C168"/>
    </row>
    <row r="169" spans="1:3" hidden="1" x14ac:dyDescent="0.2">
      <c r="A169" s="11" t="s">
        <v>21</v>
      </c>
      <c r="B169" s="12">
        <v>2</v>
      </c>
      <c r="C169">
        <v>-1</v>
      </c>
    </row>
    <row r="170" spans="1:3" hidden="1" x14ac:dyDescent="0.2">
      <c r="A170" s="14" t="s">
        <v>2</v>
      </c>
      <c r="B170" s="12">
        <v>2</v>
      </c>
      <c r="C170"/>
    </row>
    <row r="171" spans="1:3" hidden="1" x14ac:dyDescent="0.2">
      <c r="A171" s="17" t="s">
        <v>22</v>
      </c>
      <c r="B171" s="12">
        <v>2</v>
      </c>
      <c r="C171"/>
    </row>
    <row r="172" spans="1:3" hidden="1" x14ac:dyDescent="0.2">
      <c r="A172" s="11" t="s">
        <v>42</v>
      </c>
      <c r="B172" s="12">
        <v>1</v>
      </c>
      <c r="C172"/>
    </row>
    <row r="173" spans="1:3" hidden="1" x14ac:dyDescent="0.2">
      <c r="A173" s="14" t="s">
        <v>16</v>
      </c>
      <c r="B173" s="12">
        <v>1</v>
      </c>
      <c r="C173"/>
    </row>
    <row r="174" spans="1:3" hidden="1" x14ac:dyDescent="0.2">
      <c r="A174" s="17" t="s">
        <v>13</v>
      </c>
      <c r="B174" s="12">
        <v>1</v>
      </c>
      <c r="C174"/>
    </row>
    <row r="175" spans="1:3" hidden="1" x14ac:dyDescent="0.2">
      <c r="A175" s="11" t="s">
        <v>12</v>
      </c>
      <c r="B175" s="12">
        <v>1</v>
      </c>
      <c r="C175"/>
    </row>
    <row r="176" spans="1:3" hidden="1" x14ac:dyDescent="0.2">
      <c r="A176" s="14" t="s">
        <v>2</v>
      </c>
      <c r="B176" s="12">
        <v>1</v>
      </c>
      <c r="C176"/>
    </row>
    <row r="177" spans="1:3" hidden="1" x14ac:dyDescent="0.2">
      <c r="A177" s="17" t="s">
        <v>13</v>
      </c>
      <c r="B177" s="12">
        <v>1</v>
      </c>
      <c r="C177"/>
    </row>
    <row r="178" spans="1:3" hidden="1" x14ac:dyDescent="0.2">
      <c r="A178" s="11" t="s">
        <v>1</v>
      </c>
      <c r="B178" s="12">
        <v>1</v>
      </c>
      <c r="C178"/>
    </row>
    <row r="179" spans="1:3" hidden="1" x14ac:dyDescent="0.2">
      <c r="A179" s="14" t="s">
        <v>2</v>
      </c>
      <c r="B179" s="12">
        <v>1</v>
      </c>
      <c r="C179"/>
    </row>
    <row r="180" spans="1:3" hidden="1" x14ac:dyDescent="0.2">
      <c r="A180" s="17" t="s">
        <v>3</v>
      </c>
      <c r="B180" s="12">
        <v>1</v>
      </c>
      <c r="C180"/>
    </row>
    <row r="181" spans="1:3" hidden="1" x14ac:dyDescent="0.2">
      <c r="A181" s="11" t="s">
        <v>61</v>
      </c>
      <c r="B181" s="12">
        <v>1</v>
      </c>
      <c r="C181"/>
    </row>
    <row r="182" spans="1:3" hidden="1" x14ac:dyDescent="0.2">
      <c r="A182" s="14" t="s">
        <v>62</v>
      </c>
      <c r="B182" s="12">
        <v>1</v>
      </c>
      <c r="C182"/>
    </row>
    <row r="183" spans="1:3" hidden="1" x14ac:dyDescent="0.2">
      <c r="A183" s="17" t="s">
        <v>2</v>
      </c>
      <c r="B183" s="12">
        <v>1</v>
      </c>
      <c r="C183"/>
    </row>
    <row r="184" spans="1:3" hidden="1" x14ac:dyDescent="0.2">
      <c r="A184" s="11" t="s">
        <v>87</v>
      </c>
      <c r="B184" s="12">
        <v>1</v>
      </c>
      <c r="C184"/>
    </row>
    <row r="185" spans="1:3" hidden="1" x14ac:dyDescent="0.2">
      <c r="A185" s="14" t="s">
        <v>13</v>
      </c>
      <c r="B185" s="12">
        <v>1</v>
      </c>
      <c r="C185"/>
    </row>
    <row r="186" spans="1:3" hidden="1" x14ac:dyDescent="0.2">
      <c r="A186" s="17" t="s">
        <v>88</v>
      </c>
      <c r="B186" s="12">
        <v>1</v>
      </c>
      <c r="C186"/>
    </row>
    <row r="187" spans="1:3" hidden="1" x14ac:dyDescent="0.2">
      <c r="A187" s="11" t="s">
        <v>4</v>
      </c>
      <c r="B187" s="12">
        <v>1</v>
      </c>
      <c r="C187"/>
    </row>
    <row r="188" spans="1:3" hidden="1" x14ac:dyDescent="0.2">
      <c r="A188" s="14" t="s">
        <v>5</v>
      </c>
      <c r="B188" s="12">
        <v>1</v>
      </c>
      <c r="C188"/>
    </row>
    <row r="189" spans="1:3" hidden="1" x14ac:dyDescent="0.2">
      <c r="A189" s="17" t="s">
        <v>3</v>
      </c>
      <c r="B189" s="12">
        <v>1</v>
      </c>
      <c r="C189"/>
    </row>
    <row r="190" spans="1:3" hidden="1" x14ac:dyDescent="0.2">
      <c r="A190" s="11" t="s">
        <v>86</v>
      </c>
      <c r="B190" s="12">
        <v>1</v>
      </c>
      <c r="C190"/>
    </row>
    <row r="191" spans="1:3" hidden="1" x14ac:dyDescent="0.2">
      <c r="A191" s="14" t="s">
        <v>81</v>
      </c>
      <c r="B191" s="12">
        <v>1</v>
      </c>
      <c r="C191"/>
    </row>
    <row r="192" spans="1:3" hidden="1" x14ac:dyDescent="0.2">
      <c r="A192" s="17" t="s">
        <v>9</v>
      </c>
      <c r="B192" s="12">
        <v>1</v>
      </c>
      <c r="C192"/>
    </row>
    <row r="193" spans="1:3" s="21" customFormat="1" x14ac:dyDescent="0.2">
      <c r="A193" s="19" t="s">
        <v>56</v>
      </c>
      <c r="B193" s="20">
        <v>22</v>
      </c>
      <c r="C193" s="24">
        <f>GETPIVOTDATA("Departure Time",$A$1,"Passenger ID","DAZ3029XA0")+SUM(C194:C241)</f>
        <v>16</v>
      </c>
    </row>
    <row r="194" spans="1:3" hidden="1" x14ac:dyDescent="0.2">
      <c r="A194" s="11" t="s">
        <v>34</v>
      </c>
      <c r="B194" s="12">
        <v>1</v>
      </c>
      <c r="C194"/>
    </row>
    <row r="195" spans="1:3" hidden="1" x14ac:dyDescent="0.2">
      <c r="A195" s="14" t="s">
        <v>35</v>
      </c>
      <c r="B195" s="12">
        <v>1</v>
      </c>
      <c r="C195"/>
    </row>
    <row r="196" spans="1:3" hidden="1" x14ac:dyDescent="0.2">
      <c r="A196" s="17" t="s">
        <v>2</v>
      </c>
      <c r="B196" s="12">
        <v>1</v>
      </c>
      <c r="C196"/>
    </row>
    <row r="197" spans="1:3" hidden="1" x14ac:dyDescent="0.2">
      <c r="A197" s="11" t="s">
        <v>71</v>
      </c>
      <c r="B197" s="12">
        <v>2</v>
      </c>
      <c r="C197">
        <v>-1</v>
      </c>
    </row>
    <row r="198" spans="1:3" hidden="1" x14ac:dyDescent="0.2">
      <c r="A198" s="14" t="s">
        <v>16</v>
      </c>
      <c r="B198" s="12">
        <v>2</v>
      </c>
      <c r="C198"/>
    </row>
    <row r="199" spans="1:3" hidden="1" x14ac:dyDescent="0.2">
      <c r="A199" s="17" t="s">
        <v>47</v>
      </c>
      <c r="B199" s="12">
        <v>2</v>
      </c>
      <c r="C199"/>
    </row>
    <row r="200" spans="1:3" hidden="1" x14ac:dyDescent="0.2">
      <c r="A200" s="11" t="s">
        <v>57</v>
      </c>
      <c r="B200" s="12">
        <v>1</v>
      </c>
      <c r="C200"/>
    </row>
    <row r="201" spans="1:3" hidden="1" x14ac:dyDescent="0.2">
      <c r="A201" s="14" t="s">
        <v>49</v>
      </c>
      <c r="B201" s="12">
        <v>1</v>
      </c>
      <c r="C201"/>
    </row>
    <row r="202" spans="1:3" hidden="1" x14ac:dyDescent="0.2">
      <c r="A202" s="17" t="s">
        <v>37</v>
      </c>
      <c r="B202" s="12">
        <v>1</v>
      </c>
      <c r="C202"/>
    </row>
    <row r="203" spans="1:3" hidden="1" x14ac:dyDescent="0.2">
      <c r="A203" s="11" t="s">
        <v>23</v>
      </c>
      <c r="B203" s="12">
        <v>1</v>
      </c>
      <c r="C203"/>
    </row>
    <row r="204" spans="1:3" hidden="1" x14ac:dyDescent="0.2">
      <c r="A204" s="14" t="s">
        <v>24</v>
      </c>
      <c r="B204" s="12">
        <v>1</v>
      </c>
      <c r="C204"/>
    </row>
    <row r="205" spans="1:3" hidden="1" x14ac:dyDescent="0.2">
      <c r="A205" s="17" t="s">
        <v>13</v>
      </c>
      <c r="B205" s="12">
        <v>1</v>
      </c>
      <c r="C205"/>
    </row>
    <row r="206" spans="1:3" hidden="1" x14ac:dyDescent="0.2">
      <c r="A206" s="11" t="s">
        <v>80</v>
      </c>
      <c r="B206" s="12">
        <v>1</v>
      </c>
      <c r="C206"/>
    </row>
    <row r="207" spans="1:3" hidden="1" x14ac:dyDescent="0.2">
      <c r="A207" s="14" t="s">
        <v>55</v>
      </c>
      <c r="B207" s="12">
        <v>1</v>
      </c>
      <c r="C207"/>
    </row>
    <row r="208" spans="1:3" hidden="1" x14ac:dyDescent="0.2">
      <c r="A208" s="17" t="s">
        <v>81</v>
      </c>
      <c r="B208" s="12">
        <v>1</v>
      </c>
      <c r="C208"/>
    </row>
    <row r="209" spans="1:3" hidden="1" x14ac:dyDescent="0.2">
      <c r="A209" s="11" t="s">
        <v>42</v>
      </c>
      <c r="B209" s="12">
        <v>2</v>
      </c>
      <c r="C209">
        <v>-1</v>
      </c>
    </row>
    <row r="210" spans="1:3" hidden="1" x14ac:dyDescent="0.2">
      <c r="A210" s="14" t="s">
        <v>16</v>
      </c>
      <c r="B210" s="12">
        <v>2</v>
      </c>
      <c r="C210"/>
    </row>
    <row r="211" spans="1:3" hidden="1" x14ac:dyDescent="0.2">
      <c r="A211" s="17" t="s">
        <v>13</v>
      </c>
      <c r="B211" s="12">
        <v>2</v>
      </c>
      <c r="C211"/>
    </row>
    <row r="212" spans="1:3" hidden="1" x14ac:dyDescent="0.2">
      <c r="A212" s="11" t="s">
        <v>7</v>
      </c>
      <c r="B212" s="12">
        <v>1</v>
      </c>
      <c r="C212"/>
    </row>
    <row r="213" spans="1:3" hidden="1" x14ac:dyDescent="0.2">
      <c r="A213" s="14" t="s">
        <v>8</v>
      </c>
      <c r="B213" s="12">
        <v>1</v>
      </c>
      <c r="C213"/>
    </row>
    <row r="214" spans="1:3" hidden="1" x14ac:dyDescent="0.2">
      <c r="A214" s="17" t="s">
        <v>9</v>
      </c>
      <c r="B214" s="12">
        <v>1</v>
      </c>
      <c r="C214"/>
    </row>
    <row r="215" spans="1:3" hidden="1" x14ac:dyDescent="0.2">
      <c r="A215" s="11" t="s">
        <v>1</v>
      </c>
      <c r="B215" s="12">
        <v>1</v>
      </c>
      <c r="C215"/>
    </row>
    <row r="216" spans="1:3" hidden="1" x14ac:dyDescent="0.2">
      <c r="A216" s="14" t="s">
        <v>2</v>
      </c>
      <c r="B216" s="12">
        <v>1</v>
      </c>
      <c r="C216"/>
    </row>
    <row r="217" spans="1:3" hidden="1" x14ac:dyDescent="0.2">
      <c r="A217" s="17" t="s">
        <v>3</v>
      </c>
      <c r="B217" s="12">
        <v>1</v>
      </c>
      <c r="C217"/>
    </row>
    <row r="218" spans="1:3" hidden="1" x14ac:dyDescent="0.2">
      <c r="A218" s="11" t="s">
        <v>63</v>
      </c>
      <c r="B218" s="12">
        <v>2</v>
      </c>
      <c r="C218">
        <v>-1</v>
      </c>
    </row>
    <row r="219" spans="1:3" hidden="1" x14ac:dyDescent="0.2">
      <c r="A219" s="14" t="s">
        <v>28</v>
      </c>
      <c r="B219" s="12">
        <v>2</v>
      </c>
      <c r="C219"/>
    </row>
    <row r="220" spans="1:3" hidden="1" x14ac:dyDescent="0.2">
      <c r="A220" s="17" t="s">
        <v>52</v>
      </c>
      <c r="B220" s="12">
        <v>2</v>
      </c>
      <c r="C220"/>
    </row>
    <row r="221" spans="1:3" hidden="1" x14ac:dyDescent="0.2">
      <c r="A221" s="11" t="s">
        <v>48</v>
      </c>
      <c r="B221" s="12">
        <v>3</v>
      </c>
      <c r="C221">
        <v>-2</v>
      </c>
    </row>
    <row r="222" spans="1:3" hidden="1" x14ac:dyDescent="0.2">
      <c r="A222" s="14" t="s">
        <v>49</v>
      </c>
      <c r="B222" s="12">
        <v>3</v>
      </c>
      <c r="C222"/>
    </row>
    <row r="223" spans="1:3" hidden="1" x14ac:dyDescent="0.2">
      <c r="A223" s="17" t="s">
        <v>37</v>
      </c>
      <c r="B223" s="12">
        <v>3</v>
      </c>
      <c r="C223"/>
    </row>
    <row r="224" spans="1:3" hidden="1" x14ac:dyDescent="0.2">
      <c r="A224" s="11" t="s">
        <v>78</v>
      </c>
      <c r="B224" s="12">
        <v>1</v>
      </c>
      <c r="C224"/>
    </row>
    <row r="225" spans="1:3" hidden="1" x14ac:dyDescent="0.2">
      <c r="A225" s="14" t="s">
        <v>74</v>
      </c>
      <c r="B225" s="12">
        <v>1</v>
      </c>
      <c r="C225"/>
    </row>
    <row r="226" spans="1:3" hidden="1" x14ac:dyDescent="0.2">
      <c r="A226" s="17" t="s">
        <v>47</v>
      </c>
      <c r="B226" s="12">
        <v>1</v>
      </c>
      <c r="C226"/>
    </row>
    <row r="227" spans="1:3" hidden="1" x14ac:dyDescent="0.2">
      <c r="A227" s="11" t="s">
        <v>59</v>
      </c>
      <c r="B227" s="12">
        <v>1</v>
      </c>
      <c r="C227"/>
    </row>
    <row r="228" spans="1:3" hidden="1" x14ac:dyDescent="0.2">
      <c r="A228" s="14" t="s">
        <v>47</v>
      </c>
      <c r="B228" s="12">
        <v>1</v>
      </c>
      <c r="C228"/>
    </row>
    <row r="229" spans="1:3" hidden="1" x14ac:dyDescent="0.2">
      <c r="A229" s="17" t="s">
        <v>60</v>
      </c>
      <c r="B229" s="12">
        <v>1</v>
      </c>
      <c r="C229"/>
    </row>
    <row r="230" spans="1:3" hidden="1" x14ac:dyDescent="0.2">
      <c r="A230" s="11" t="s">
        <v>61</v>
      </c>
      <c r="B230" s="12">
        <v>1</v>
      </c>
      <c r="C230"/>
    </row>
    <row r="231" spans="1:3" hidden="1" x14ac:dyDescent="0.2">
      <c r="A231" s="14" t="s">
        <v>62</v>
      </c>
      <c r="B231" s="12">
        <v>1</v>
      </c>
      <c r="C231"/>
    </row>
    <row r="232" spans="1:3" hidden="1" x14ac:dyDescent="0.2">
      <c r="A232" s="17" t="s">
        <v>2</v>
      </c>
      <c r="B232" s="12">
        <v>1</v>
      </c>
      <c r="C232"/>
    </row>
    <row r="233" spans="1:3" hidden="1" x14ac:dyDescent="0.2">
      <c r="A233" s="11" t="s">
        <v>87</v>
      </c>
      <c r="B233" s="12">
        <v>1</v>
      </c>
      <c r="C233"/>
    </row>
    <row r="234" spans="1:3" hidden="1" x14ac:dyDescent="0.2">
      <c r="A234" s="14" t="s">
        <v>13</v>
      </c>
      <c r="B234" s="12">
        <v>1</v>
      </c>
      <c r="C234"/>
    </row>
    <row r="235" spans="1:3" hidden="1" x14ac:dyDescent="0.2">
      <c r="A235" s="17" t="s">
        <v>88</v>
      </c>
      <c r="B235" s="12">
        <v>1</v>
      </c>
      <c r="C235"/>
    </row>
    <row r="236" spans="1:3" hidden="1" x14ac:dyDescent="0.2">
      <c r="A236" s="11" t="s">
        <v>4</v>
      </c>
      <c r="B236" s="12">
        <v>1</v>
      </c>
      <c r="C236"/>
    </row>
    <row r="237" spans="1:3" hidden="1" x14ac:dyDescent="0.2">
      <c r="A237" s="14" t="s">
        <v>5</v>
      </c>
      <c r="B237" s="12">
        <v>1</v>
      </c>
      <c r="C237"/>
    </row>
    <row r="238" spans="1:3" hidden="1" x14ac:dyDescent="0.2">
      <c r="A238" s="17" t="s">
        <v>3</v>
      </c>
      <c r="B238" s="12">
        <v>1</v>
      </c>
      <c r="C238"/>
    </row>
    <row r="239" spans="1:3" hidden="1" x14ac:dyDescent="0.2">
      <c r="A239" s="11" t="s">
        <v>86</v>
      </c>
      <c r="B239" s="12">
        <v>2</v>
      </c>
      <c r="C239">
        <v>-1</v>
      </c>
    </row>
    <row r="240" spans="1:3" hidden="1" x14ac:dyDescent="0.2">
      <c r="A240" s="14" t="s">
        <v>81</v>
      </c>
      <c r="B240" s="12">
        <v>2</v>
      </c>
      <c r="C240"/>
    </row>
    <row r="241" spans="1:3" hidden="1" x14ac:dyDescent="0.2">
      <c r="A241" s="17" t="s">
        <v>9</v>
      </c>
      <c r="B241" s="12">
        <v>2</v>
      </c>
      <c r="C241"/>
    </row>
    <row r="242" spans="1:3" s="21" customFormat="1" x14ac:dyDescent="0.2">
      <c r="A242" s="19" t="s">
        <v>20</v>
      </c>
      <c r="B242" s="20">
        <v>13</v>
      </c>
      <c r="C242" s="24">
        <f>GETPIVOTDATA("Departure Time",$A$1,"Passenger ID","EDV2089LK5")+SUM(C243:C275)</f>
        <v>11</v>
      </c>
    </row>
    <row r="243" spans="1:3" hidden="1" x14ac:dyDescent="0.2">
      <c r="A243" s="11" t="s">
        <v>34</v>
      </c>
      <c r="B243" s="12">
        <v>1</v>
      </c>
      <c r="C243"/>
    </row>
    <row r="244" spans="1:3" hidden="1" x14ac:dyDescent="0.2">
      <c r="A244" s="14" t="s">
        <v>35</v>
      </c>
      <c r="B244" s="12">
        <v>1</v>
      </c>
      <c r="C244"/>
    </row>
    <row r="245" spans="1:3" hidden="1" x14ac:dyDescent="0.2">
      <c r="A245" s="17" t="s">
        <v>2</v>
      </c>
      <c r="B245" s="12">
        <v>1</v>
      </c>
      <c r="C245"/>
    </row>
    <row r="246" spans="1:3" hidden="1" x14ac:dyDescent="0.2">
      <c r="A246" s="11" t="s">
        <v>27</v>
      </c>
      <c r="B246" s="12">
        <v>1</v>
      </c>
      <c r="C246"/>
    </row>
    <row r="247" spans="1:3" hidden="1" x14ac:dyDescent="0.2">
      <c r="A247" s="14" t="s">
        <v>28</v>
      </c>
      <c r="B247" s="12">
        <v>1</v>
      </c>
      <c r="C247"/>
    </row>
    <row r="248" spans="1:3" hidden="1" x14ac:dyDescent="0.2">
      <c r="A248" s="17" t="s">
        <v>29</v>
      </c>
      <c r="B248" s="12">
        <v>1</v>
      </c>
      <c r="C248"/>
    </row>
    <row r="249" spans="1:3" hidden="1" x14ac:dyDescent="0.2">
      <c r="A249" s="11" t="s">
        <v>23</v>
      </c>
      <c r="B249" s="12">
        <v>1</v>
      </c>
      <c r="C249"/>
    </row>
    <row r="250" spans="1:3" hidden="1" x14ac:dyDescent="0.2">
      <c r="A250" s="14" t="s">
        <v>24</v>
      </c>
      <c r="B250" s="12">
        <v>1</v>
      </c>
      <c r="C250"/>
    </row>
    <row r="251" spans="1:3" hidden="1" x14ac:dyDescent="0.2">
      <c r="A251" s="17" t="s">
        <v>13</v>
      </c>
      <c r="B251" s="12">
        <v>1</v>
      </c>
      <c r="C251"/>
    </row>
    <row r="252" spans="1:3" hidden="1" x14ac:dyDescent="0.2">
      <c r="A252" s="11" t="s">
        <v>21</v>
      </c>
      <c r="B252" s="12">
        <v>1</v>
      </c>
      <c r="C252"/>
    </row>
    <row r="253" spans="1:3" hidden="1" x14ac:dyDescent="0.2">
      <c r="A253" s="14" t="s">
        <v>2</v>
      </c>
      <c r="B253" s="12">
        <v>1</v>
      </c>
      <c r="C253"/>
    </row>
    <row r="254" spans="1:3" hidden="1" x14ac:dyDescent="0.2">
      <c r="A254" s="17" t="s">
        <v>22</v>
      </c>
      <c r="B254" s="12">
        <v>1</v>
      </c>
      <c r="C254"/>
    </row>
    <row r="255" spans="1:3" hidden="1" x14ac:dyDescent="0.2">
      <c r="A255" s="11" t="s">
        <v>80</v>
      </c>
      <c r="B255" s="12">
        <v>1</v>
      </c>
      <c r="C255"/>
    </row>
    <row r="256" spans="1:3" hidden="1" x14ac:dyDescent="0.2">
      <c r="A256" s="14" t="s">
        <v>55</v>
      </c>
      <c r="B256" s="12">
        <v>1</v>
      </c>
      <c r="C256"/>
    </row>
    <row r="257" spans="1:3" hidden="1" x14ac:dyDescent="0.2">
      <c r="A257" s="17" t="s">
        <v>81</v>
      </c>
      <c r="B257" s="12">
        <v>1</v>
      </c>
      <c r="C257"/>
    </row>
    <row r="258" spans="1:3" hidden="1" x14ac:dyDescent="0.2">
      <c r="A258" s="11" t="s">
        <v>12</v>
      </c>
      <c r="B258" s="12">
        <v>2</v>
      </c>
      <c r="C258">
        <v>-1</v>
      </c>
    </row>
    <row r="259" spans="1:3" hidden="1" x14ac:dyDescent="0.2">
      <c r="A259" s="14" t="s">
        <v>2</v>
      </c>
      <c r="B259" s="12">
        <v>2</v>
      </c>
      <c r="C259"/>
    </row>
    <row r="260" spans="1:3" hidden="1" x14ac:dyDescent="0.2">
      <c r="A260" s="17" t="s">
        <v>13</v>
      </c>
      <c r="B260" s="12">
        <v>2</v>
      </c>
      <c r="C260"/>
    </row>
    <row r="261" spans="1:3" hidden="1" x14ac:dyDescent="0.2">
      <c r="A261" s="11" t="s">
        <v>48</v>
      </c>
      <c r="B261" s="12">
        <v>1</v>
      </c>
      <c r="C261"/>
    </row>
    <row r="262" spans="1:3" hidden="1" x14ac:dyDescent="0.2">
      <c r="A262" s="14" t="s">
        <v>49</v>
      </c>
      <c r="B262" s="12">
        <v>1</v>
      </c>
      <c r="C262"/>
    </row>
    <row r="263" spans="1:3" hidden="1" x14ac:dyDescent="0.2">
      <c r="A263" s="17" t="s">
        <v>37</v>
      </c>
      <c r="B263" s="12">
        <v>1</v>
      </c>
      <c r="C263"/>
    </row>
    <row r="264" spans="1:3" hidden="1" x14ac:dyDescent="0.2">
      <c r="A264" s="11" t="s">
        <v>51</v>
      </c>
      <c r="B264" s="12">
        <v>1</v>
      </c>
      <c r="C264"/>
    </row>
    <row r="265" spans="1:3" hidden="1" x14ac:dyDescent="0.2">
      <c r="A265" s="14" t="s">
        <v>8</v>
      </c>
      <c r="B265" s="12">
        <v>1</v>
      </c>
      <c r="C265"/>
    </row>
    <row r="266" spans="1:3" hidden="1" x14ac:dyDescent="0.2">
      <c r="A266" s="17" t="s">
        <v>52</v>
      </c>
      <c r="B266" s="12">
        <v>1</v>
      </c>
      <c r="C266"/>
    </row>
    <row r="267" spans="1:3" hidden="1" x14ac:dyDescent="0.2">
      <c r="A267" s="11" t="s">
        <v>61</v>
      </c>
      <c r="B267" s="12">
        <v>2</v>
      </c>
      <c r="C267">
        <v>-1</v>
      </c>
    </row>
    <row r="268" spans="1:3" hidden="1" x14ac:dyDescent="0.2">
      <c r="A268" s="14" t="s">
        <v>62</v>
      </c>
      <c r="B268" s="12">
        <v>2</v>
      </c>
      <c r="C268"/>
    </row>
    <row r="269" spans="1:3" hidden="1" x14ac:dyDescent="0.2">
      <c r="A269" s="17" t="s">
        <v>2</v>
      </c>
      <c r="B269" s="12">
        <v>2</v>
      </c>
      <c r="C269"/>
    </row>
    <row r="270" spans="1:3" hidden="1" x14ac:dyDescent="0.2">
      <c r="A270" s="11" t="s">
        <v>87</v>
      </c>
      <c r="B270" s="12">
        <v>1</v>
      </c>
      <c r="C270"/>
    </row>
    <row r="271" spans="1:3" hidden="1" x14ac:dyDescent="0.2">
      <c r="A271" s="14" t="s">
        <v>13</v>
      </c>
      <c r="B271" s="12">
        <v>1</v>
      </c>
      <c r="C271"/>
    </row>
    <row r="272" spans="1:3" hidden="1" x14ac:dyDescent="0.2">
      <c r="A272" s="17" t="s">
        <v>88</v>
      </c>
      <c r="B272" s="12">
        <v>1</v>
      </c>
      <c r="C272"/>
    </row>
    <row r="273" spans="1:3" hidden="1" x14ac:dyDescent="0.2">
      <c r="A273" s="11" t="s">
        <v>86</v>
      </c>
      <c r="B273" s="12">
        <v>1</v>
      </c>
      <c r="C273"/>
    </row>
    <row r="274" spans="1:3" hidden="1" x14ac:dyDescent="0.2">
      <c r="A274" s="14" t="s">
        <v>81</v>
      </c>
      <c r="B274" s="12">
        <v>1</v>
      </c>
      <c r="C274"/>
    </row>
    <row r="275" spans="1:3" hidden="1" x14ac:dyDescent="0.2">
      <c r="A275" s="17" t="s">
        <v>9</v>
      </c>
      <c r="B275" s="12">
        <v>1</v>
      </c>
      <c r="C275"/>
    </row>
    <row r="276" spans="1:3" s="21" customFormat="1" x14ac:dyDescent="0.2">
      <c r="A276" s="19" t="s">
        <v>6</v>
      </c>
      <c r="B276" s="20">
        <v>21</v>
      </c>
      <c r="C276" s="24">
        <f>GETPIVOTDATA("Departure Time",$A$1,"Passenger ID","EZC9678QI6")+SUM(C277:C327)</f>
        <v>17</v>
      </c>
    </row>
    <row r="277" spans="1:3" hidden="1" x14ac:dyDescent="0.2">
      <c r="A277" s="11" t="s">
        <v>34</v>
      </c>
      <c r="B277" s="12">
        <v>1</v>
      </c>
      <c r="C277"/>
    </row>
    <row r="278" spans="1:3" hidden="1" x14ac:dyDescent="0.2">
      <c r="A278" s="14" t="s">
        <v>35</v>
      </c>
      <c r="B278" s="12">
        <v>1</v>
      </c>
      <c r="C278"/>
    </row>
    <row r="279" spans="1:3" hidden="1" x14ac:dyDescent="0.2">
      <c r="A279" s="17" t="s">
        <v>2</v>
      </c>
      <c r="B279" s="12">
        <v>1</v>
      </c>
      <c r="C279"/>
    </row>
    <row r="280" spans="1:3" hidden="1" x14ac:dyDescent="0.2">
      <c r="A280" s="11" t="s">
        <v>27</v>
      </c>
      <c r="B280" s="12">
        <v>1</v>
      </c>
      <c r="C280"/>
    </row>
    <row r="281" spans="1:3" hidden="1" x14ac:dyDescent="0.2">
      <c r="A281" s="14" t="s">
        <v>28</v>
      </c>
      <c r="B281" s="12">
        <v>1</v>
      </c>
      <c r="C281"/>
    </row>
    <row r="282" spans="1:3" hidden="1" x14ac:dyDescent="0.2">
      <c r="A282" s="17" t="s">
        <v>29</v>
      </c>
      <c r="B282" s="12">
        <v>1</v>
      </c>
      <c r="C282"/>
    </row>
    <row r="283" spans="1:3" hidden="1" x14ac:dyDescent="0.2">
      <c r="A283" s="11" t="s">
        <v>43</v>
      </c>
      <c r="B283" s="12">
        <v>1</v>
      </c>
      <c r="C283"/>
    </row>
    <row r="284" spans="1:3" hidden="1" x14ac:dyDescent="0.2">
      <c r="A284" s="14" t="s">
        <v>9</v>
      </c>
      <c r="B284" s="12">
        <v>1</v>
      </c>
      <c r="C284"/>
    </row>
    <row r="285" spans="1:3" hidden="1" x14ac:dyDescent="0.2">
      <c r="A285" s="17" t="s">
        <v>29</v>
      </c>
      <c r="B285" s="12">
        <v>1</v>
      </c>
      <c r="C285"/>
    </row>
    <row r="286" spans="1:3" hidden="1" x14ac:dyDescent="0.2">
      <c r="A286" s="11" t="s">
        <v>57</v>
      </c>
      <c r="B286" s="12">
        <v>1</v>
      </c>
      <c r="C286"/>
    </row>
    <row r="287" spans="1:3" hidden="1" x14ac:dyDescent="0.2">
      <c r="A287" s="14" t="s">
        <v>49</v>
      </c>
      <c r="B287" s="12">
        <v>1</v>
      </c>
      <c r="C287"/>
    </row>
    <row r="288" spans="1:3" hidden="1" x14ac:dyDescent="0.2">
      <c r="A288" s="17" t="s">
        <v>37</v>
      </c>
      <c r="B288" s="12">
        <v>1</v>
      </c>
      <c r="C288"/>
    </row>
    <row r="289" spans="1:3" hidden="1" x14ac:dyDescent="0.2">
      <c r="A289" s="11" t="s">
        <v>65</v>
      </c>
      <c r="B289" s="12">
        <v>1</v>
      </c>
      <c r="C289"/>
    </row>
    <row r="290" spans="1:3" hidden="1" x14ac:dyDescent="0.2">
      <c r="A290" s="14" t="s">
        <v>66</v>
      </c>
      <c r="B290" s="12">
        <v>1</v>
      </c>
      <c r="C290"/>
    </row>
    <row r="291" spans="1:3" hidden="1" x14ac:dyDescent="0.2">
      <c r="A291" s="17" t="s">
        <v>67</v>
      </c>
      <c r="B291" s="12">
        <v>1</v>
      </c>
      <c r="C291"/>
    </row>
    <row r="292" spans="1:3" hidden="1" x14ac:dyDescent="0.2">
      <c r="A292" s="11" t="s">
        <v>23</v>
      </c>
      <c r="B292" s="12">
        <v>1</v>
      </c>
      <c r="C292"/>
    </row>
    <row r="293" spans="1:3" hidden="1" x14ac:dyDescent="0.2">
      <c r="A293" s="14" t="s">
        <v>24</v>
      </c>
      <c r="B293" s="12">
        <v>1</v>
      </c>
      <c r="C293"/>
    </row>
    <row r="294" spans="1:3" hidden="1" x14ac:dyDescent="0.2">
      <c r="A294" s="17" t="s">
        <v>13</v>
      </c>
      <c r="B294" s="12">
        <v>1</v>
      </c>
      <c r="C294"/>
    </row>
    <row r="295" spans="1:3" hidden="1" x14ac:dyDescent="0.2">
      <c r="A295" s="11" t="s">
        <v>54</v>
      </c>
      <c r="B295" s="12">
        <v>1</v>
      </c>
      <c r="C295"/>
    </row>
    <row r="296" spans="1:3" hidden="1" x14ac:dyDescent="0.2">
      <c r="A296" s="14" t="s">
        <v>55</v>
      </c>
      <c r="B296" s="12">
        <v>1</v>
      </c>
      <c r="C296"/>
    </row>
    <row r="297" spans="1:3" hidden="1" x14ac:dyDescent="0.2">
      <c r="A297" s="17" t="s">
        <v>35</v>
      </c>
      <c r="B297" s="12">
        <v>1</v>
      </c>
      <c r="C297"/>
    </row>
    <row r="298" spans="1:3" hidden="1" x14ac:dyDescent="0.2">
      <c r="A298" s="11" t="s">
        <v>73</v>
      </c>
      <c r="B298" s="12">
        <v>1</v>
      </c>
      <c r="C298"/>
    </row>
    <row r="299" spans="1:3" hidden="1" x14ac:dyDescent="0.2">
      <c r="A299" s="14" t="s">
        <v>22</v>
      </c>
      <c r="B299" s="12">
        <v>1</v>
      </c>
      <c r="C299"/>
    </row>
    <row r="300" spans="1:3" hidden="1" x14ac:dyDescent="0.2">
      <c r="A300" s="17" t="s">
        <v>74</v>
      </c>
      <c r="B300" s="12">
        <v>1</v>
      </c>
      <c r="C300"/>
    </row>
    <row r="301" spans="1:3" hidden="1" x14ac:dyDescent="0.2">
      <c r="A301" s="11" t="s">
        <v>42</v>
      </c>
      <c r="B301" s="12">
        <v>1</v>
      </c>
      <c r="C301"/>
    </row>
    <row r="302" spans="1:3" hidden="1" x14ac:dyDescent="0.2">
      <c r="A302" s="14" t="s">
        <v>16</v>
      </c>
      <c r="B302" s="12">
        <v>1</v>
      </c>
      <c r="C302"/>
    </row>
    <row r="303" spans="1:3" hidden="1" x14ac:dyDescent="0.2">
      <c r="A303" s="17" t="s">
        <v>13</v>
      </c>
      <c r="B303" s="12">
        <v>1</v>
      </c>
      <c r="C303"/>
    </row>
    <row r="304" spans="1:3" hidden="1" x14ac:dyDescent="0.2">
      <c r="A304" s="11" t="s">
        <v>89</v>
      </c>
      <c r="B304" s="12">
        <v>1</v>
      </c>
      <c r="C304"/>
    </row>
    <row r="305" spans="1:3" hidden="1" x14ac:dyDescent="0.2">
      <c r="A305" s="14" t="s">
        <v>90</v>
      </c>
      <c r="B305" s="12">
        <v>1</v>
      </c>
      <c r="C305"/>
    </row>
    <row r="306" spans="1:3" hidden="1" x14ac:dyDescent="0.2">
      <c r="A306" s="17" t="s">
        <v>49</v>
      </c>
      <c r="B306" s="12">
        <v>1</v>
      </c>
      <c r="C306"/>
    </row>
    <row r="307" spans="1:3" hidden="1" x14ac:dyDescent="0.2">
      <c r="A307" s="11" t="s">
        <v>31</v>
      </c>
      <c r="B307" s="12">
        <v>2</v>
      </c>
      <c r="C307">
        <v>-1</v>
      </c>
    </row>
    <row r="308" spans="1:3" hidden="1" x14ac:dyDescent="0.2">
      <c r="A308" s="14" t="s">
        <v>32</v>
      </c>
      <c r="B308" s="12">
        <v>2</v>
      </c>
      <c r="C308"/>
    </row>
    <row r="309" spans="1:3" hidden="1" x14ac:dyDescent="0.2">
      <c r="A309" s="17" t="s">
        <v>19</v>
      </c>
      <c r="B309" s="12">
        <v>2</v>
      </c>
      <c r="C309"/>
    </row>
    <row r="310" spans="1:3" hidden="1" x14ac:dyDescent="0.2">
      <c r="A310" s="11" t="s">
        <v>7</v>
      </c>
      <c r="B310" s="12">
        <v>2</v>
      </c>
      <c r="C310">
        <v>-1</v>
      </c>
    </row>
    <row r="311" spans="1:3" hidden="1" x14ac:dyDescent="0.2">
      <c r="A311" s="14" t="s">
        <v>8</v>
      </c>
      <c r="B311" s="12">
        <v>2</v>
      </c>
      <c r="C311"/>
    </row>
    <row r="312" spans="1:3" hidden="1" x14ac:dyDescent="0.2">
      <c r="A312" s="17" t="s">
        <v>9</v>
      </c>
      <c r="B312" s="12">
        <v>2</v>
      </c>
      <c r="C312"/>
    </row>
    <row r="313" spans="1:3" hidden="1" x14ac:dyDescent="0.2">
      <c r="A313" s="11" t="s">
        <v>48</v>
      </c>
      <c r="B313" s="12">
        <v>1</v>
      </c>
      <c r="C313"/>
    </row>
    <row r="314" spans="1:3" hidden="1" x14ac:dyDescent="0.2">
      <c r="A314" s="14" t="s">
        <v>49</v>
      </c>
      <c r="B314" s="12">
        <v>1</v>
      </c>
      <c r="C314"/>
    </row>
    <row r="315" spans="1:3" hidden="1" x14ac:dyDescent="0.2">
      <c r="A315" s="17" t="s">
        <v>37</v>
      </c>
      <c r="B315" s="12">
        <v>1</v>
      </c>
      <c r="C315"/>
    </row>
    <row r="316" spans="1:3" hidden="1" x14ac:dyDescent="0.2">
      <c r="A316" s="11" t="s">
        <v>51</v>
      </c>
      <c r="B316" s="12">
        <v>2</v>
      </c>
      <c r="C316">
        <v>-1</v>
      </c>
    </row>
    <row r="317" spans="1:3" hidden="1" x14ac:dyDescent="0.2">
      <c r="A317" s="14" t="s">
        <v>8</v>
      </c>
      <c r="B317" s="12">
        <v>2</v>
      </c>
      <c r="C317"/>
    </row>
    <row r="318" spans="1:3" hidden="1" x14ac:dyDescent="0.2">
      <c r="A318" s="17" t="s">
        <v>52</v>
      </c>
      <c r="B318" s="12">
        <v>2</v>
      </c>
      <c r="C318"/>
    </row>
    <row r="319" spans="1:3" hidden="1" x14ac:dyDescent="0.2">
      <c r="A319" s="11" t="s">
        <v>59</v>
      </c>
      <c r="B319" s="12">
        <v>2</v>
      </c>
      <c r="C319">
        <v>-1</v>
      </c>
    </row>
    <row r="320" spans="1:3" hidden="1" x14ac:dyDescent="0.2">
      <c r="A320" s="14" t="s">
        <v>47</v>
      </c>
      <c r="B320" s="12">
        <v>2</v>
      </c>
      <c r="C320"/>
    </row>
    <row r="321" spans="1:3" hidden="1" x14ac:dyDescent="0.2">
      <c r="A321" s="17" t="s">
        <v>60</v>
      </c>
      <c r="B321" s="12">
        <v>2</v>
      </c>
      <c r="C321"/>
    </row>
    <row r="322" spans="1:3" hidden="1" x14ac:dyDescent="0.2">
      <c r="A322" s="11" t="s">
        <v>61</v>
      </c>
      <c r="B322" s="12">
        <v>1</v>
      </c>
      <c r="C322"/>
    </row>
    <row r="323" spans="1:3" hidden="1" x14ac:dyDescent="0.2">
      <c r="A323" s="14" t="s">
        <v>62</v>
      </c>
      <c r="B323" s="12">
        <v>1</v>
      </c>
      <c r="C323"/>
    </row>
    <row r="324" spans="1:3" hidden="1" x14ac:dyDescent="0.2">
      <c r="A324" s="17" t="s">
        <v>2</v>
      </c>
      <c r="B324" s="12">
        <v>1</v>
      </c>
      <c r="C324"/>
    </row>
    <row r="325" spans="1:3" hidden="1" x14ac:dyDescent="0.2">
      <c r="A325" s="11" t="s">
        <v>93</v>
      </c>
      <c r="B325" s="12">
        <v>1</v>
      </c>
      <c r="C325"/>
    </row>
    <row r="326" spans="1:3" hidden="1" x14ac:dyDescent="0.2">
      <c r="A326" s="14" t="s">
        <v>66</v>
      </c>
      <c r="B326" s="12">
        <v>1</v>
      </c>
      <c r="C326"/>
    </row>
    <row r="327" spans="1:3" hidden="1" x14ac:dyDescent="0.2">
      <c r="A327" s="17" t="s">
        <v>24</v>
      </c>
      <c r="B327" s="12">
        <v>1</v>
      </c>
      <c r="C327"/>
    </row>
    <row r="328" spans="1:3" s="21" customFormat="1" x14ac:dyDescent="0.2">
      <c r="A328" s="19" t="s">
        <v>25</v>
      </c>
      <c r="B328" s="20">
        <v>21</v>
      </c>
      <c r="C328" s="24">
        <f>GETPIVOTDATA("Departure Time",$A$1,"Passenger ID","HCA3158QA6")+SUM(C329:C379)</f>
        <v>17</v>
      </c>
    </row>
    <row r="329" spans="1:3" hidden="1" x14ac:dyDescent="0.2">
      <c r="A329" s="11" t="s">
        <v>71</v>
      </c>
      <c r="B329" s="12">
        <v>1</v>
      </c>
      <c r="C329"/>
    </row>
    <row r="330" spans="1:3" hidden="1" x14ac:dyDescent="0.2">
      <c r="A330" s="14" t="s">
        <v>16</v>
      </c>
      <c r="B330" s="12">
        <v>1</v>
      </c>
      <c r="C330"/>
    </row>
    <row r="331" spans="1:3" hidden="1" x14ac:dyDescent="0.2">
      <c r="A331" s="17" t="s">
        <v>47</v>
      </c>
      <c r="B331" s="12">
        <v>1</v>
      </c>
      <c r="C331"/>
    </row>
    <row r="332" spans="1:3" hidden="1" x14ac:dyDescent="0.2">
      <c r="A332" s="11" t="s">
        <v>43</v>
      </c>
      <c r="B332" s="12">
        <v>1</v>
      </c>
      <c r="C332"/>
    </row>
    <row r="333" spans="1:3" hidden="1" x14ac:dyDescent="0.2">
      <c r="A333" s="14" t="s">
        <v>9</v>
      </c>
      <c r="B333" s="12">
        <v>1</v>
      </c>
      <c r="C333"/>
    </row>
    <row r="334" spans="1:3" hidden="1" x14ac:dyDescent="0.2">
      <c r="A334" s="17" t="s">
        <v>29</v>
      </c>
      <c r="B334" s="12">
        <v>1</v>
      </c>
      <c r="C334"/>
    </row>
    <row r="335" spans="1:3" hidden="1" x14ac:dyDescent="0.2">
      <c r="A335" s="11" t="s">
        <v>65</v>
      </c>
      <c r="B335" s="12">
        <v>1</v>
      </c>
      <c r="C335"/>
    </row>
    <row r="336" spans="1:3" hidden="1" x14ac:dyDescent="0.2">
      <c r="A336" s="14" t="s">
        <v>66</v>
      </c>
      <c r="B336" s="12">
        <v>1</v>
      </c>
      <c r="C336"/>
    </row>
    <row r="337" spans="1:3" hidden="1" x14ac:dyDescent="0.2">
      <c r="A337" s="17" t="s">
        <v>67</v>
      </c>
      <c r="B337" s="12">
        <v>1</v>
      </c>
      <c r="C337"/>
    </row>
    <row r="338" spans="1:3" hidden="1" x14ac:dyDescent="0.2">
      <c r="A338" s="11" t="s">
        <v>23</v>
      </c>
      <c r="B338" s="12">
        <v>1</v>
      </c>
      <c r="C338"/>
    </row>
    <row r="339" spans="1:3" hidden="1" x14ac:dyDescent="0.2">
      <c r="A339" s="14" t="s">
        <v>24</v>
      </c>
      <c r="B339" s="12">
        <v>1</v>
      </c>
      <c r="C339"/>
    </row>
    <row r="340" spans="1:3" hidden="1" x14ac:dyDescent="0.2">
      <c r="A340" s="17" t="s">
        <v>13</v>
      </c>
      <c r="B340" s="12">
        <v>1</v>
      </c>
      <c r="C340"/>
    </row>
    <row r="341" spans="1:3" hidden="1" x14ac:dyDescent="0.2">
      <c r="A341" s="11" t="s">
        <v>73</v>
      </c>
      <c r="B341" s="12">
        <v>1</v>
      </c>
      <c r="C341"/>
    </row>
    <row r="342" spans="1:3" hidden="1" x14ac:dyDescent="0.2">
      <c r="A342" s="14" t="s">
        <v>22</v>
      </c>
      <c r="B342" s="12">
        <v>1</v>
      </c>
      <c r="C342"/>
    </row>
    <row r="343" spans="1:3" hidden="1" x14ac:dyDescent="0.2">
      <c r="A343" s="17" t="s">
        <v>74</v>
      </c>
      <c r="B343" s="12">
        <v>1</v>
      </c>
      <c r="C343"/>
    </row>
    <row r="344" spans="1:3" hidden="1" x14ac:dyDescent="0.2">
      <c r="A344" s="11" t="s">
        <v>80</v>
      </c>
      <c r="B344" s="12">
        <v>1</v>
      </c>
      <c r="C344"/>
    </row>
    <row r="345" spans="1:3" hidden="1" x14ac:dyDescent="0.2">
      <c r="A345" s="14" t="s">
        <v>55</v>
      </c>
      <c r="B345" s="12">
        <v>1</v>
      </c>
      <c r="C345"/>
    </row>
    <row r="346" spans="1:3" hidden="1" x14ac:dyDescent="0.2">
      <c r="A346" s="17" t="s">
        <v>81</v>
      </c>
      <c r="B346" s="12">
        <v>1</v>
      </c>
      <c r="C346"/>
    </row>
    <row r="347" spans="1:3" hidden="1" x14ac:dyDescent="0.2">
      <c r="A347" s="11" t="s">
        <v>42</v>
      </c>
      <c r="B347" s="12">
        <v>1</v>
      </c>
      <c r="C347"/>
    </row>
    <row r="348" spans="1:3" hidden="1" x14ac:dyDescent="0.2">
      <c r="A348" s="14" t="s">
        <v>16</v>
      </c>
      <c r="B348" s="12">
        <v>1</v>
      </c>
      <c r="C348"/>
    </row>
    <row r="349" spans="1:3" hidden="1" x14ac:dyDescent="0.2">
      <c r="A349" s="17" t="s">
        <v>13</v>
      </c>
      <c r="B349" s="12">
        <v>1</v>
      </c>
      <c r="C349"/>
    </row>
    <row r="350" spans="1:3" hidden="1" x14ac:dyDescent="0.2">
      <c r="A350" s="11" t="s">
        <v>18</v>
      </c>
      <c r="B350" s="12">
        <v>1</v>
      </c>
      <c r="C350"/>
    </row>
    <row r="351" spans="1:3" hidden="1" x14ac:dyDescent="0.2">
      <c r="A351" s="14" t="s">
        <v>19</v>
      </c>
      <c r="B351" s="12">
        <v>1</v>
      </c>
      <c r="C351"/>
    </row>
    <row r="352" spans="1:3" hidden="1" x14ac:dyDescent="0.2">
      <c r="A352" s="17" t="s">
        <v>3</v>
      </c>
      <c r="B352" s="12">
        <v>1</v>
      </c>
      <c r="C352"/>
    </row>
    <row r="353" spans="1:3" hidden="1" x14ac:dyDescent="0.2">
      <c r="A353" s="11" t="s">
        <v>12</v>
      </c>
      <c r="B353" s="12">
        <v>1</v>
      </c>
      <c r="C353"/>
    </row>
    <row r="354" spans="1:3" hidden="1" x14ac:dyDescent="0.2">
      <c r="A354" s="14" t="s">
        <v>2</v>
      </c>
      <c r="B354" s="12">
        <v>1</v>
      </c>
      <c r="C354"/>
    </row>
    <row r="355" spans="1:3" hidden="1" x14ac:dyDescent="0.2">
      <c r="A355" s="17" t="s">
        <v>13</v>
      </c>
      <c r="B355" s="12">
        <v>1</v>
      </c>
      <c r="C355"/>
    </row>
    <row r="356" spans="1:3" hidden="1" x14ac:dyDescent="0.2">
      <c r="A356" s="11" t="s">
        <v>45</v>
      </c>
      <c r="B356" s="12">
        <v>1</v>
      </c>
      <c r="C356"/>
    </row>
    <row r="357" spans="1:3" hidden="1" x14ac:dyDescent="0.2">
      <c r="A357" s="14" t="s">
        <v>46</v>
      </c>
      <c r="B357" s="12">
        <v>1</v>
      </c>
      <c r="C357"/>
    </row>
    <row r="358" spans="1:3" hidden="1" x14ac:dyDescent="0.2">
      <c r="A358" s="17" t="s">
        <v>47</v>
      </c>
      <c r="B358" s="12">
        <v>1</v>
      </c>
      <c r="C358"/>
    </row>
    <row r="359" spans="1:3" hidden="1" x14ac:dyDescent="0.2">
      <c r="A359" s="11" t="s">
        <v>89</v>
      </c>
      <c r="B359" s="12">
        <v>1</v>
      </c>
      <c r="C359"/>
    </row>
    <row r="360" spans="1:3" hidden="1" x14ac:dyDescent="0.2">
      <c r="A360" s="14" t="s">
        <v>90</v>
      </c>
      <c r="B360" s="12">
        <v>1</v>
      </c>
      <c r="C360"/>
    </row>
    <row r="361" spans="1:3" hidden="1" x14ac:dyDescent="0.2">
      <c r="A361" s="17" t="s">
        <v>49</v>
      </c>
      <c r="B361" s="12">
        <v>1</v>
      </c>
      <c r="C361"/>
    </row>
    <row r="362" spans="1:3" hidden="1" x14ac:dyDescent="0.2">
      <c r="A362" s="11" t="s">
        <v>1</v>
      </c>
      <c r="B362" s="12">
        <v>3</v>
      </c>
      <c r="C362">
        <v>-2</v>
      </c>
    </row>
    <row r="363" spans="1:3" hidden="1" x14ac:dyDescent="0.2">
      <c r="A363" s="14" t="s">
        <v>2</v>
      </c>
      <c r="B363" s="12">
        <v>3</v>
      </c>
      <c r="C363"/>
    </row>
    <row r="364" spans="1:3" hidden="1" x14ac:dyDescent="0.2">
      <c r="A364" s="17" t="s">
        <v>3</v>
      </c>
      <c r="B364" s="12">
        <v>3</v>
      </c>
      <c r="C364"/>
    </row>
    <row r="365" spans="1:3" hidden="1" x14ac:dyDescent="0.2">
      <c r="A365" s="11" t="s">
        <v>63</v>
      </c>
      <c r="B365" s="12">
        <v>2</v>
      </c>
      <c r="C365">
        <v>-1</v>
      </c>
    </row>
    <row r="366" spans="1:3" hidden="1" x14ac:dyDescent="0.2">
      <c r="A366" s="14" t="s">
        <v>28</v>
      </c>
      <c r="B366" s="12">
        <v>2</v>
      </c>
      <c r="C366"/>
    </row>
    <row r="367" spans="1:3" hidden="1" x14ac:dyDescent="0.2">
      <c r="A367" s="17" t="s">
        <v>52</v>
      </c>
      <c r="B367" s="12">
        <v>2</v>
      </c>
      <c r="C367"/>
    </row>
    <row r="368" spans="1:3" hidden="1" x14ac:dyDescent="0.2">
      <c r="A368" s="11" t="s">
        <v>48</v>
      </c>
      <c r="B368" s="12">
        <v>2</v>
      </c>
      <c r="C368">
        <v>-1</v>
      </c>
    </row>
    <row r="369" spans="1:3" hidden="1" x14ac:dyDescent="0.2">
      <c r="A369" s="14" t="s">
        <v>49</v>
      </c>
      <c r="B369" s="12">
        <v>2</v>
      </c>
      <c r="C369"/>
    </row>
    <row r="370" spans="1:3" hidden="1" x14ac:dyDescent="0.2">
      <c r="A370" s="17" t="s">
        <v>37</v>
      </c>
      <c r="B370" s="12">
        <v>2</v>
      </c>
      <c r="C370"/>
    </row>
    <row r="371" spans="1:3" hidden="1" x14ac:dyDescent="0.2">
      <c r="A371" s="11" t="s">
        <v>51</v>
      </c>
      <c r="B371" s="12">
        <v>1</v>
      </c>
      <c r="C371"/>
    </row>
    <row r="372" spans="1:3" hidden="1" x14ac:dyDescent="0.2">
      <c r="A372" s="14" t="s">
        <v>8</v>
      </c>
      <c r="B372" s="12">
        <v>1</v>
      </c>
      <c r="C372"/>
    </row>
    <row r="373" spans="1:3" hidden="1" x14ac:dyDescent="0.2">
      <c r="A373" s="17" t="s">
        <v>52</v>
      </c>
      <c r="B373" s="12">
        <v>1</v>
      </c>
      <c r="C373"/>
    </row>
    <row r="374" spans="1:3" hidden="1" x14ac:dyDescent="0.2">
      <c r="A374" s="11" t="s">
        <v>93</v>
      </c>
      <c r="B374" s="12">
        <v>1</v>
      </c>
      <c r="C374"/>
    </row>
    <row r="375" spans="1:3" hidden="1" x14ac:dyDescent="0.2">
      <c r="A375" s="14" t="s">
        <v>66</v>
      </c>
      <c r="B375" s="12">
        <v>1</v>
      </c>
      <c r="C375"/>
    </row>
    <row r="376" spans="1:3" hidden="1" x14ac:dyDescent="0.2">
      <c r="A376" s="17" t="s">
        <v>24</v>
      </c>
      <c r="B376" s="12">
        <v>1</v>
      </c>
      <c r="C376"/>
    </row>
    <row r="377" spans="1:3" hidden="1" x14ac:dyDescent="0.2">
      <c r="A377" s="11" t="s">
        <v>4</v>
      </c>
      <c r="B377" s="12">
        <v>1</v>
      </c>
      <c r="C377"/>
    </row>
    <row r="378" spans="1:3" hidden="1" x14ac:dyDescent="0.2">
      <c r="A378" s="14" t="s">
        <v>5</v>
      </c>
      <c r="B378" s="12">
        <v>1</v>
      </c>
      <c r="C378"/>
    </row>
    <row r="379" spans="1:3" hidden="1" x14ac:dyDescent="0.2">
      <c r="A379" s="17" t="s">
        <v>3</v>
      </c>
      <c r="B379" s="12">
        <v>1</v>
      </c>
      <c r="C379"/>
    </row>
    <row r="380" spans="1:3" s="21" customFormat="1" x14ac:dyDescent="0.2">
      <c r="A380" s="19" t="s">
        <v>41</v>
      </c>
      <c r="B380" s="20">
        <v>17</v>
      </c>
      <c r="C380" s="24">
        <f>GETPIVOTDATA("Departure Time",$A$1,"Passenger ID","HGO4350KK1")+SUM(C381:C425)</f>
        <v>15</v>
      </c>
    </row>
    <row r="381" spans="1:3" hidden="1" x14ac:dyDescent="0.2">
      <c r="A381" s="11" t="s">
        <v>71</v>
      </c>
      <c r="B381" s="12">
        <v>1</v>
      </c>
      <c r="C381"/>
    </row>
    <row r="382" spans="1:3" hidden="1" x14ac:dyDescent="0.2">
      <c r="A382" s="14" t="s">
        <v>16</v>
      </c>
      <c r="B382" s="12">
        <v>1</v>
      </c>
      <c r="C382"/>
    </row>
    <row r="383" spans="1:3" hidden="1" x14ac:dyDescent="0.2">
      <c r="A383" s="17" t="s">
        <v>47</v>
      </c>
      <c r="B383" s="12">
        <v>1</v>
      </c>
      <c r="C383"/>
    </row>
    <row r="384" spans="1:3" hidden="1" x14ac:dyDescent="0.2">
      <c r="A384" s="11" t="s">
        <v>57</v>
      </c>
      <c r="B384" s="12">
        <v>1</v>
      </c>
      <c r="C384"/>
    </row>
    <row r="385" spans="1:3" hidden="1" x14ac:dyDescent="0.2">
      <c r="A385" s="14" t="s">
        <v>49</v>
      </c>
      <c r="B385" s="12">
        <v>1</v>
      </c>
      <c r="C385"/>
    </row>
    <row r="386" spans="1:3" hidden="1" x14ac:dyDescent="0.2">
      <c r="A386" s="17" t="s">
        <v>37</v>
      </c>
      <c r="B386" s="12">
        <v>1</v>
      </c>
      <c r="C386"/>
    </row>
    <row r="387" spans="1:3" hidden="1" x14ac:dyDescent="0.2">
      <c r="A387" s="11" t="s">
        <v>65</v>
      </c>
      <c r="B387" s="12">
        <v>1</v>
      </c>
      <c r="C387"/>
    </row>
    <row r="388" spans="1:3" hidden="1" x14ac:dyDescent="0.2">
      <c r="A388" s="14" t="s">
        <v>66</v>
      </c>
      <c r="B388" s="12">
        <v>1</v>
      </c>
      <c r="C388"/>
    </row>
    <row r="389" spans="1:3" hidden="1" x14ac:dyDescent="0.2">
      <c r="A389" s="17" t="s">
        <v>67</v>
      </c>
      <c r="B389" s="12">
        <v>1</v>
      </c>
      <c r="C389"/>
    </row>
    <row r="390" spans="1:3" hidden="1" x14ac:dyDescent="0.2">
      <c r="A390" s="11" t="s">
        <v>54</v>
      </c>
      <c r="B390" s="12">
        <v>2</v>
      </c>
      <c r="C390">
        <v>-1</v>
      </c>
    </row>
    <row r="391" spans="1:3" hidden="1" x14ac:dyDescent="0.2">
      <c r="A391" s="14" t="s">
        <v>55</v>
      </c>
      <c r="B391" s="12">
        <v>2</v>
      </c>
      <c r="C391"/>
    </row>
    <row r="392" spans="1:3" hidden="1" x14ac:dyDescent="0.2">
      <c r="A392" s="17" t="s">
        <v>35</v>
      </c>
      <c r="B392" s="12">
        <v>2</v>
      </c>
      <c r="C392"/>
    </row>
    <row r="393" spans="1:3" hidden="1" x14ac:dyDescent="0.2">
      <c r="A393" s="11" t="s">
        <v>73</v>
      </c>
      <c r="B393" s="12">
        <v>1</v>
      </c>
      <c r="C393"/>
    </row>
    <row r="394" spans="1:3" hidden="1" x14ac:dyDescent="0.2">
      <c r="A394" s="14" t="s">
        <v>22</v>
      </c>
      <c r="B394" s="12">
        <v>1</v>
      </c>
      <c r="C394"/>
    </row>
    <row r="395" spans="1:3" hidden="1" x14ac:dyDescent="0.2">
      <c r="A395" s="17" t="s">
        <v>74</v>
      </c>
      <c r="B395" s="12">
        <v>1</v>
      </c>
      <c r="C395"/>
    </row>
    <row r="396" spans="1:3" hidden="1" x14ac:dyDescent="0.2">
      <c r="A396" s="11" t="s">
        <v>12</v>
      </c>
      <c r="B396" s="12">
        <v>1</v>
      </c>
      <c r="C396"/>
    </row>
    <row r="397" spans="1:3" hidden="1" x14ac:dyDescent="0.2">
      <c r="A397" s="14" t="s">
        <v>2</v>
      </c>
      <c r="B397" s="12">
        <v>1</v>
      </c>
      <c r="C397"/>
    </row>
    <row r="398" spans="1:3" hidden="1" x14ac:dyDescent="0.2">
      <c r="A398" s="17" t="s">
        <v>13</v>
      </c>
      <c r="B398" s="12">
        <v>1</v>
      </c>
      <c r="C398"/>
    </row>
    <row r="399" spans="1:3" hidden="1" x14ac:dyDescent="0.2">
      <c r="A399" s="11" t="s">
        <v>31</v>
      </c>
      <c r="B399" s="12">
        <v>2</v>
      </c>
      <c r="C399">
        <v>-1</v>
      </c>
    </row>
    <row r="400" spans="1:3" hidden="1" x14ac:dyDescent="0.2">
      <c r="A400" s="14" t="s">
        <v>32</v>
      </c>
      <c r="B400" s="12">
        <v>2</v>
      </c>
      <c r="C400"/>
    </row>
    <row r="401" spans="1:3" hidden="1" x14ac:dyDescent="0.2">
      <c r="A401" s="17" t="s">
        <v>19</v>
      </c>
      <c r="B401" s="12">
        <v>2</v>
      </c>
      <c r="C401"/>
    </row>
    <row r="402" spans="1:3" hidden="1" x14ac:dyDescent="0.2">
      <c r="A402" s="11" t="s">
        <v>7</v>
      </c>
      <c r="B402" s="12">
        <v>1</v>
      </c>
      <c r="C402"/>
    </row>
    <row r="403" spans="1:3" hidden="1" x14ac:dyDescent="0.2">
      <c r="A403" s="14" t="s">
        <v>8</v>
      </c>
      <c r="B403" s="12">
        <v>1</v>
      </c>
      <c r="C403"/>
    </row>
    <row r="404" spans="1:3" hidden="1" x14ac:dyDescent="0.2">
      <c r="A404" s="17" t="s">
        <v>9</v>
      </c>
      <c r="B404" s="12">
        <v>1</v>
      </c>
      <c r="C404"/>
    </row>
    <row r="405" spans="1:3" hidden="1" x14ac:dyDescent="0.2">
      <c r="A405" s="11" t="s">
        <v>1</v>
      </c>
      <c r="B405" s="12">
        <v>1</v>
      </c>
      <c r="C405"/>
    </row>
    <row r="406" spans="1:3" hidden="1" x14ac:dyDescent="0.2">
      <c r="A406" s="14" t="s">
        <v>2</v>
      </c>
      <c r="B406" s="12">
        <v>1</v>
      </c>
      <c r="C406"/>
    </row>
    <row r="407" spans="1:3" hidden="1" x14ac:dyDescent="0.2">
      <c r="A407" s="17" t="s">
        <v>3</v>
      </c>
      <c r="B407" s="12">
        <v>1</v>
      </c>
      <c r="C407"/>
    </row>
    <row r="408" spans="1:3" hidden="1" x14ac:dyDescent="0.2">
      <c r="A408" s="11" t="s">
        <v>51</v>
      </c>
      <c r="B408" s="12">
        <v>1</v>
      </c>
      <c r="C408"/>
    </row>
    <row r="409" spans="1:3" hidden="1" x14ac:dyDescent="0.2">
      <c r="A409" s="14" t="s">
        <v>8</v>
      </c>
      <c r="B409" s="12">
        <v>1</v>
      </c>
      <c r="C409"/>
    </row>
    <row r="410" spans="1:3" hidden="1" x14ac:dyDescent="0.2">
      <c r="A410" s="17" t="s">
        <v>52</v>
      </c>
      <c r="B410" s="12">
        <v>1</v>
      </c>
      <c r="C410"/>
    </row>
    <row r="411" spans="1:3" hidden="1" x14ac:dyDescent="0.2">
      <c r="A411" s="11" t="s">
        <v>36</v>
      </c>
      <c r="B411" s="12">
        <v>1</v>
      </c>
      <c r="C411"/>
    </row>
    <row r="412" spans="1:3" hidden="1" x14ac:dyDescent="0.2">
      <c r="A412" s="14" t="s">
        <v>37</v>
      </c>
      <c r="B412" s="12">
        <v>1</v>
      </c>
      <c r="C412"/>
    </row>
    <row r="413" spans="1:3" hidden="1" x14ac:dyDescent="0.2">
      <c r="A413" s="17" t="s">
        <v>13</v>
      </c>
      <c r="B413" s="12">
        <v>1</v>
      </c>
      <c r="C413"/>
    </row>
    <row r="414" spans="1:3" hidden="1" x14ac:dyDescent="0.2">
      <c r="A414" s="11" t="s">
        <v>61</v>
      </c>
      <c r="B414" s="12">
        <v>1</v>
      </c>
      <c r="C414"/>
    </row>
    <row r="415" spans="1:3" hidden="1" x14ac:dyDescent="0.2">
      <c r="A415" s="14" t="s">
        <v>62</v>
      </c>
      <c r="B415" s="12">
        <v>1</v>
      </c>
      <c r="C415"/>
    </row>
    <row r="416" spans="1:3" hidden="1" x14ac:dyDescent="0.2">
      <c r="A416" s="17" t="s">
        <v>2</v>
      </c>
      <c r="B416" s="12">
        <v>1</v>
      </c>
      <c r="C416"/>
    </row>
    <row r="417" spans="1:3" hidden="1" x14ac:dyDescent="0.2">
      <c r="A417" s="11" t="s">
        <v>93</v>
      </c>
      <c r="B417" s="12">
        <v>1</v>
      </c>
      <c r="C417"/>
    </row>
    <row r="418" spans="1:3" hidden="1" x14ac:dyDescent="0.2">
      <c r="A418" s="14" t="s">
        <v>66</v>
      </c>
      <c r="B418" s="12">
        <v>1</v>
      </c>
      <c r="C418"/>
    </row>
    <row r="419" spans="1:3" hidden="1" x14ac:dyDescent="0.2">
      <c r="A419" s="17" t="s">
        <v>24</v>
      </c>
      <c r="B419" s="12">
        <v>1</v>
      </c>
      <c r="C419"/>
    </row>
    <row r="420" spans="1:3" hidden="1" x14ac:dyDescent="0.2">
      <c r="A420" s="11" t="s">
        <v>4</v>
      </c>
      <c r="B420" s="12">
        <v>1</v>
      </c>
      <c r="C420"/>
    </row>
    <row r="421" spans="1:3" hidden="1" x14ac:dyDescent="0.2">
      <c r="A421" s="14" t="s">
        <v>5</v>
      </c>
      <c r="B421" s="12">
        <v>1</v>
      </c>
      <c r="C421"/>
    </row>
    <row r="422" spans="1:3" hidden="1" x14ac:dyDescent="0.2">
      <c r="A422" s="17" t="s">
        <v>3</v>
      </c>
      <c r="B422" s="12">
        <v>1</v>
      </c>
      <c r="C422"/>
    </row>
    <row r="423" spans="1:3" hidden="1" x14ac:dyDescent="0.2">
      <c r="A423" s="11" t="s">
        <v>86</v>
      </c>
      <c r="B423" s="12">
        <v>1</v>
      </c>
      <c r="C423"/>
    </row>
    <row r="424" spans="1:3" hidden="1" x14ac:dyDescent="0.2">
      <c r="A424" s="14" t="s">
        <v>81</v>
      </c>
      <c r="B424" s="12">
        <v>1</v>
      </c>
      <c r="C424"/>
    </row>
    <row r="425" spans="1:3" hidden="1" x14ac:dyDescent="0.2">
      <c r="A425" s="17" t="s">
        <v>9</v>
      </c>
      <c r="B425" s="12">
        <v>1</v>
      </c>
      <c r="C425"/>
    </row>
    <row r="426" spans="1:3" s="21" customFormat="1" x14ac:dyDescent="0.2">
      <c r="A426" s="19" t="s">
        <v>72</v>
      </c>
      <c r="B426" s="20">
        <v>10</v>
      </c>
      <c r="C426" s="24">
        <f>GETPIVOTDATA("Departure Time",$A$1,"Passenger ID","IEG9308EA5")</f>
        <v>10</v>
      </c>
    </row>
    <row r="427" spans="1:3" hidden="1" x14ac:dyDescent="0.2">
      <c r="A427" s="11" t="s">
        <v>43</v>
      </c>
      <c r="B427" s="12">
        <v>1</v>
      </c>
      <c r="C427"/>
    </row>
    <row r="428" spans="1:3" hidden="1" x14ac:dyDescent="0.2">
      <c r="A428" s="14" t="s">
        <v>9</v>
      </c>
      <c r="B428" s="12">
        <v>1</v>
      </c>
      <c r="C428"/>
    </row>
    <row r="429" spans="1:3" hidden="1" x14ac:dyDescent="0.2">
      <c r="A429" s="17" t="s">
        <v>29</v>
      </c>
      <c r="B429" s="12">
        <v>1</v>
      </c>
      <c r="C429"/>
    </row>
    <row r="430" spans="1:3" hidden="1" x14ac:dyDescent="0.2">
      <c r="A430" s="11" t="s">
        <v>65</v>
      </c>
      <c r="B430" s="12">
        <v>1</v>
      </c>
      <c r="C430"/>
    </row>
    <row r="431" spans="1:3" hidden="1" x14ac:dyDescent="0.2">
      <c r="A431" s="14" t="s">
        <v>66</v>
      </c>
      <c r="B431" s="12">
        <v>1</v>
      </c>
      <c r="C431"/>
    </row>
    <row r="432" spans="1:3" hidden="1" x14ac:dyDescent="0.2">
      <c r="A432" s="17" t="s">
        <v>67</v>
      </c>
      <c r="B432" s="12">
        <v>1</v>
      </c>
      <c r="C432"/>
    </row>
    <row r="433" spans="1:3" hidden="1" x14ac:dyDescent="0.2">
      <c r="A433" s="11" t="s">
        <v>23</v>
      </c>
      <c r="B433" s="12">
        <v>1</v>
      </c>
      <c r="C433"/>
    </row>
    <row r="434" spans="1:3" hidden="1" x14ac:dyDescent="0.2">
      <c r="A434" s="14" t="s">
        <v>24</v>
      </c>
      <c r="B434" s="12">
        <v>1</v>
      </c>
      <c r="C434"/>
    </row>
    <row r="435" spans="1:3" hidden="1" x14ac:dyDescent="0.2">
      <c r="A435" s="17" t="s">
        <v>13</v>
      </c>
      <c r="B435" s="12">
        <v>1</v>
      </c>
      <c r="C435"/>
    </row>
    <row r="436" spans="1:3" hidden="1" x14ac:dyDescent="0.2">
      <c r="A436" s="11" t="s">
        <v>18</v>
      </c>
      <c r="B436" s="12">
        <v>1</v>
      </c>
      <c r="C436"/>
    </row>
    <row r="437" spans="1:3" hidden="1" x14ac:dyDescent="0.2">
      <c r="A437" s="14" t="s">
        <v>19</v>
      </c>
      <c r="B437" s="12">
        <v>1</v>
      </c>
      <c r="C437"/>
    </row>
    <row r="438" spans="1:3" hidden="1" x14ac:dyDescent="0.2">
      <c r="A438" s="17" t="s">
        <v>3</v>
      </c>
      <c r="B438" s="12">
        <v>1</v>
      </c>
      <c r="C438"/>
    </row>
    <row r="439" spans="1:3" hidden="1" x14ac:dyDescent="0.2">
      <c r="A439" s="11" t="s">
        <v>7</v>
      </c>
      <c r="B439" s="12">
        <v>1</v>
      </c>
      <c r="C439"/>
    </row>
    <row r="440" spans="1:3" hidden="1" x14ac:dyDescent="0.2">
      <c r="A440" s="14" t="s">
        <v>8</v>
      </c>
      <c r="B440" s="12">
        <v>1</v>
      </c>
      <c r="C440"/>
    </row>
    <row r="441" spans="1:3" hidden="1" x14ac:dyDescent="0.2">
      <c r="A441" s="17" t="s">
        <v>9</v>
      </c>
      <c r="B441" s="12">
        <v>1</v>
      </c>
      <c r="C441"/>
    </row>
    <row r="442" spans="1:3" hidden="1" x14ac:dyDescent="0.2">
      <c r="A442" s="11" t="s">
        <v>1</v>
      </c>
      <c r="B442" s="12">
        <v>1</v>
      </c>
      <c r="C442"/>
    </row>
    <row r="443" spans="1:3" hidden="1" x14ac:dyDescent="0.2">
      <c r="A443" s="14" t="s">
        <v>2</v>
      </c>
      <c r="B443" s="12">
        <v>1</v>
      </c>
      <c r="C443"/>
    </row>
    <row r="444" spans="1:3" hidden="1" x14ac:dyDescent="0.2">
      <c r="A444" s="17" t="s">
        <v>3</v>
      </c>
      <c r="B444" s="12">
        <v>1</v>
      </c>
      <c r="C444"/>
    </row>
    <row r="445" spans="1:3" hidden="1" x14ac:dyDescent="0.2">
      <c r="A445" s="11" t="s">
        <v>63</v>
      </c>
      <c r="B445" s="12">
        <v>1</v>
      </c>
      <c r="C445"/>
    </row>
    <row r="446" spans="1:3" hidden="1" x14ac:dyDescent="0.2">
      <c r="A446" s="14" t="s">
        <v>28</v>
      </c>
      <c r="B446" s="12">
        <v>1</v>
      </c>
      <c r="C446"/>
    </row>
    <row r="447" spans="1:3" hidden="1" x14ac:dyDescent="0.2">
      <c r="A447" s="17" t="s">
        <v>52</v>
      </c>
      <c r="B447" s="12">
        <v>1</v>
      </c>
      <c r="C447"/>
    </row>
    <row r="448" spans="1:3" hidden="1" x14ac:dyDescent="0.2">
      <c r="A448" s="11" t="s">
        <v>51</v>
      </c>
      <c r="B448" s="12">
        <v>1</v>
      </c>
      <c r="C448"/>
    </row>
    <row r="449" spans="1:3" hidden="1" x14ac:dyDescent="0.2">
      <c r="A449" s="14" t="s">
        <v>8</v>
      </c>
      <c r="B449" s="12">
        <v>1</v>
      </c>
      <c r="C449"/>
    </row>
    <row r="450" spans="1:3" hidden="1" x14ac:dyDescent="0.2">
      <c r="A450" s="17" t="s">
        <v>52</v>
      </c>
      <c r="B450" s="12">
        <v>1</v>
      </c>
      <c r="C450"/>
    </row>
    <row r="451" spans="1:3" hidden="1" x14ac:dyDescent="0.2">
      <c r="A451" s="11" t="s">
        <v>93</v>
      </c>
      <c r="B451" s="12">
        <v>1</v>
      </c>
      <c r="C451"/>
    </row>
    <row r="452" spans="1:3" hidden="1" x14ac:dyDescent="0.2">
      <c r="A452" s="14" t="s">
        <v>66</v>
      </c>
      <c r="B452" s="12">
        <v>1</v>
      </c>
      <c r="C452"/>
    </row>
    <row r="453" spans="1:3" hidden="1" x14ac:dyDescent="0.2">
      <c r="A453" s="17" t="s">
        <v>24</v>
      </c>
      <c r="B453" s="12">
        <v>1</v>
      </c>
      <c r="C453"/>
    </row>
    <row r="454" spans="1:3" hidden="1" x14ac:dyDescent="0.2">
      <c r="A454" s="11" t="s">
        <v>86</v>
      </c>
      <c r="B454" s="12">
        <v>1</v>
      </c>
      <c r="C454"/>
    </row>
    <row r="455" spans="1:3" hidden="1" x14ac:dyDescent="0.2">
      <c r="A455" s="14" t="s">
        <v>81</v>
      </c>
      <c r="B455" s="12">
        <v>1</v>
      </c>
      <c r="C455"/>
    </row>
    <row r="456" spans="1:3" hidden="1" x14ac:dyDescent="0.2">
      <c r="A456" s="17" t="s">
        <v>9</v>
      </c>
      <c r="B456" s="12">
        <v>1</v>
      </c>
      <c r="C456"/>
    </row>
    <row r="457" spans="1:3" s="21" customFormat="1" x14ac:dyDescent="0.2">
      <c r="A457" s="19" t="s">
        <v>50</v>
      </c>
      <c r="B457" s="20">
        <v>16</v>
      </c>
      <c r="C457" s="24">
        <f>GETPIVOTDATA("Departure Time",$A$1,"Passenger ID","JBE2302VO4")+SUM(C458:C493)</f>
        <v>12</v>
      </c>
    </row>
    <row r="458" spans="1:3" hidden="1" x14ac:dyDescent="0.2">
      <c r="A458" s="11" t="s">
        <v>23</v>
      </c>
      <c r="B458" s="12">
        <v>2</v>
      </c>
      <c r="C458">
        <v>-1</v>
      </c>
    </row>
    <row r="459" spans="1:3" hidden="1" x14ac:dyDescent="0.2">
      <c r="A459" s="14" t="s">
        <v>24</v>
      </c>
      <c r="B459" s="12">
        <v>2</v>
      </c>
      <c r="C459"/>
    </row>
    <row r="460" spans="1:3" hidden="1" x14ac:dyDescent="0.2">
      <c r="A460" s="17" t="s">
        <v>13</v>
      </c>
      <c r="B460" s="12">
        <v>2</v>
      </c>
      <c r="C460"/>
    </row>
    <row r="461" spans="1:3" hidden="1" x14ac:dyDescent="0.2">
      <c r="A461" s="11" t="s">
        <v>54</v>
      </c>
      <c r="B461" s="12">
        <v>1</v>
      </c>
      <c r="C461"/>
    </row>
    <row r="462" spans="1:3" hidden="1" x14ac:dyDescent="0.2">
      <c r="A462" s="14" t="s">
        <v>55</v>
      </c>
      <c r="B462" s="12">
        <v>1</v>
      </c>
      <c r="C462"/>
    </row>
    <row r="463" spans="1:3" hidden="1" x14ac:dyDescent="0.2">
      <c r="A463" s="17" t="s">
        <v>35</v>
      </c>
      <c r="B463" s="12">
        <v>1</v>
      </c>
      <c r="C463"/>
    </row>
    <row r="464" spans="1:3" hidden="1" x14ac:dyDescent="0.2">
      <c r="A464" s="11" t="s">
        <v>73</v>
      </c>
      <c r="B464" s="12">
        <v>2</v>
      </c>
      <c r="C464">
        <v>-1</v>
      </c>
    </row>
    <row r="465" spans="1:3" hidden="1" x14ac:dyDescent="0.2">
      <c r="A465" s="14" t="s">
        <v>22</v>
      </c>
      <c r="B465" s="12">
        <v>2</v>
      </c>
      <c r="C465"/>
    </row>
    <row r="466" spans="1:3" hidden="1" x14ac:dyDescent="0.2">
      <c r="A466" s="17" t="s">
        <v>74</v>
      </c>
      <c r="B466" s="12">
        <v>2</v>
      </c>
      <c r="C466"/>
    </row>
    <row r="467" spans="1:3" hidden="1" x14ac:dyDescent="0.2">
      <c r="A467" s="11" t="s">
        <v>80</v>
      </c>
      <c r="B467" s="12">
        <v>1</v>
      </c>
      <c r="C467"/>
    </row>
    <row r="468" spans="1:3" hidden="1" x14ac:dyDescent="0.2">
      <c r="A468" s="14" t="s">
        <v>55</v>
      </c>
      <c r="B468" s="12">
        <v>1</v>
      </c>
      <c r="C468"/>
    </row>
    <row r="469" spans="1:3" hidden="1" x14ac:dyDescent="0.2">
      <c r="A469" s="17" t="s">
        <v>81</v>
      </c>
      <c r="B469" s="12">
        <v>1</v>
      </c>
      <c r="C469"/>
    </row>
    <row r="470" spans="1:3" hidden="1" x14ac:dyDescent="0.2">
      <c r="A470" s="11" t="s">
        <v>18</v>
      </c>
      <c r="B470" s="12">
        <v>1</v>
      </c>
      <c r="C470"/>
    </row>
    <row r="471" spans="1:3" hidden="1" x14ac:dyDescent="0.2">
      <c r="A471" s="14" t="s">
        <v>19</v>
      </c>
      <c r="B471" s="12">
        <v>1</v>
      </c>
      <c r="C471"/>
    </row>
    <row r="472" spans="1:3" hidden="1" x14ac:dyDescent="0.2">
      <c r="A472" s="17" t="s">
        <v>3</v>
      </c>
      <c r="B472" s="12">
        <v>1</v>
      </c>
      <c r="C472"/>
    </row>
    <row r="473" spans="1:3" hidden="1" x14ac:dyDescent="0.2">
      <c r="A473" s="11" t="s">
        <v>45</v>
      </c>
      <c r="B473" s="12">
        <v>1</v>
      </c>
      <c r="C473"/>
    </row>
    <row r="474" spans="1:3" hidden="1" x14ac:dyDescent="0.2">
      <c r="A474" s="14" t="s">
        <v>46</v>
      </c>
      <c r="B474" s="12">
        <v>1</v>
      </c>
      <c r="C474"/>
    </row>
    <row r="475" spans="1:3" hidden="1" x14ac:dyDescent="0.2">
      <c r="A475" s="17" t="s">
        <v>47</v>
      </c>
      <c r="B475" s="12">
        <v>1</v>
      </c>
      <c r="C475"/>
    </row>
    <row r="476" spans="1:3" hidden="1" x14ac:dyDescent="0.2">
      <c r="A476" s="11" t="s">
        <v>89</v>
      </c>
      <c r="B476" s="12">
        <v>2</v>
      </c>
      <c r="C476">
        <v>-1</v>
      </c>
    </row>
    <row r="477" spans="1:3" hidden="1" x14ac:dyDescent="0.2">
      <c r="A477" s="14" t="s">
        <v>90</v>
      </c>
      <c r="B477" s="12">
        <v>2</v>
      </c>
      <c r="C477"/>
    </row>
    <row r="478" spans="1:3" hidden="1" x14ac:dyDescent="0.2">
      <c r="A478" s="17" t="s">
        <v>49</v>
      </c>
      <c r="B478" s="12">
        <v>2</v>
      </c>
      <c r="C478"/>
    </row>
    <row r="479" spans="1:3" hidden="1" x14ac:dyDescent="0.2">
      <c r="A479" s="11" t="s">
        <v>7</v>
      </c>
      <c r="B479" s="12">
        <v>1</v>
      </c>
      <c r="C479"/>
    </row>
    <row r="480" spans="1:3" hidden="1" x14ac:dyDescent="0.2">
      <c r="A480" s="14" t="s">
        <v>8</v>
      </c>
      <c r="B480" s="12">
        <v>1</v>
      </c>
      <c r="C480"/>
    </row>
    <row r="481" spans="1:3" hidden="1" x14ac:dyDescent="0.2">
      <c r="A481" s="17" t="s">
        <v>9</v>
      </c>
      <c r="B481" s="12">
        <v>1</v>
      </c>
      <c r="C481"/>
    </row>
    <row r="482" spans="1:3" hidden="1" x14ac:dyDescent="0.2">
      <c r="A482" s="11" t="s">
        <v>1</v>
      </c>
      <c r="B482" s="12">
        <v>1</v>
      </c>
      <c r="C482"/>
    </row>
    <row r="483" spans="1:3" hidden="1" x14ac:dyDescent="0.2">
      <c r="A483" s="14" t="s">
        <v>2</v>
      </c>
      <c r="B483" s="12">
        <v>1</v>
      </c>
      <c r="C483"/>
    </row>
    <row r="484" spans="1:3" hidden="1" x14ac:dyDescent="0.2">
      <c r="A484" s="17" t="s">
        <v>3</v>
      </c>
      <c r="B484" s="12">
        <v>1</v>
      </c>
      <c r="C484"/>
    </row>
    <row r="485" spans="1:3" hidden="1" x14ac:dyDescent="0.2">
      <c r="A485" s="11" t="s">
        <v>48</v>
      </c>
      <c r="B485" s="12">
        <v>1</v>
      </c>
      <c r="C485"/>
    </row>
    <row r="486" spans="1:3" hidden="1" x14ac:dyDescent="0.2">
      <c r="A486" s="14" t="s">
        <v>49</v>
      </c>
      <c r="B486" s="12">
        <v>1</v>
      </c>
      <c r="C486"/>
    </row>
    <row r="487" spans="1:3" hidden="1" x14ac:dyDescent="0.2">
      <c r="A487" s="17" t="s">
        <v>37</v>
      </c>
      <c r="B487" s="12">
        <v>1</v>
      </c>
      <c r="C487"/>
    </row>
    <row r="488" spans="1:3" hidden="1" x14ac:dyDescent="0.2">
      <c r="A488" s="11" t="s">
        <v>78</v>
      </c>
      <c r="B488" s="12">
        <v>2</v>
      </c>
      <c r="C488">
        <v>-1</v>
      </c>
    </row>
    <row r="489" spans="1:3" hidden="1" x14ac:dyDescent="0.2">
      <c r="A489" s="14" t="s">
        <v>74</v>
      </c>
      <c r="B489" s="12">
        <v>2</v>
      </c>
      <c r="C489"/>
    </row>
    <row r="490" spans="1:3" hidden="1" x14ac:dyDescent="0.2">
      <c r="A490" s="17" t="s">
        <v>47</v>
      </c>
      <c r="B490" s="12">
        <v>2</v>
      </c>
      <c r="C490"/>
    </row>
    <row r="491" spans="1:3" hidden="1" x14ac:dyDescent="0.2">
      <c r="A491" s="11" t="s">
        <v>51</v>
      </c>
      <c r="B491" s="12">
        <v>1</v>
      </c>
      <c r="C491"/>
    </row>
    <row r="492" spans="1:3" hidden="1" x14ac:dyDescent="0.2">
      <c r="A492" s="14" t="s">
        <v>8</v>
      </c>
      <c r="B492" s="12">
        <v>1</v>
      </c>
      <c r="C492"/>
    </row>
    <row r="493" spans="1:3" hidden="1" x14ac:dyDescent="0.2">
      <c r="A493" s="17" t="s">
        <v>52</v>
      </c>
      <c r="B493" s="12">
        <v>1</v>
      </c>
      <c r="C493"/>
    </row>
    <row r="494" spans="1:3" s="21" customFormat="1" x14ac:dyDescent="0.2">
      <c r="A494" s="19" t="s">
        <v>39</v>
      </c>
      <c r="B494" s="20">
        <v>20</v>
      </c>
      <c r="C494" s="24">
        <f>GETPIVOTDATA("Departure Time",$A$1,"Passenger ID","JJM4724RF7")+SUM(C495:C536)</f>
        <v>14</v>
      </c>
    </row>
    <row r="495" spans="1:3" hidden="1" x14ac:dyDescent="0.2">
      <c r="A495" s="11" t="s">
        <v>43</v>
      </c>
      <c r="B495" s="12">
        <v>1</v>
      </c>
      <c r="C495"/>
    </row>
    <row r="496" spans="1:3" hidden="1" x14ac:dyDescent="0.2">
      <c r="A496" s="14" t="s">
        <v>9</v>
      </c>
      <c r="B496" s="12">
        <v>1</v>
      </c>
      <c r="C496"/>
    </row>
    <row r="497" spans="1:3" hidden="1" x14ac:dyDescent="0.2">
      <c r="A497" s="17" t="s">
        <v>29</v>
      </c>
      <c r="B497" s="12">
        <v>1</v>
      </c>
      <c r="C497"/>
    </row>
    <row r="498" spans="1:3" hidden="1" x14ac:dyDescent="0.2">
      <c r="A498" s="11" t="s">
        <v>65</v>
      </c>
      <c r="B498" s="12">
        <v>2</v>
      </c>
      <c r="C498">
        <v>-1</v>
      </c>
    </row>
    <row r="499" spans="1:3" hidden="1" x14ac:dyDescent="0.2">
      <c r="A499" s="14" t="s">
        <v>66</v>
      </c>
      <c r="B499" s="12">
        <v>2</v>
      </c>
      <c r="C499"/>
    </row>
    <row r="500" spans="1:3" hidden="1" x14ac:dyDescent="0.2">
      <c r="A500" s="17" t="s">
        <v>67</v>
      </c>
      <c r="B500" s="12">
        <v>2</v>
      </c>
      <c r="C500"/>
    </row>
    <row r="501" spans="1:3" hidden="1" x14ac:dyDescent="0.2">
      <c r="A501" s="11" t="s">
        <v>23</v>
      </c>
      <c r="B501" s="12">
        <v>1</v>
      </c>
      <c r="C501"/>
    </row>
    <row r="502" spans="1:3" hidden="1" x14ac:dyDescent="0.2">
      <c r="A502" s="14" t="s">
        <v>24</v>
      </c>
      <c r="B502" s="12">
        <v>1</v>
      </c>
      <c r="C502"/>
    </row>
    <row r="503" spans="1:3" hidden="1" x14ac:dyDescent="0.2">
      <c r="A503" s="17" t="s">
        <v>13</v>
      </c>
      <c r="B503" s="12">
        <v>1</v>
      </c>
      <c r="C503"/>
    </row>
    <row r="504" spans="1:3" hidden="1" x14ac:dyDescent="0.2">
      <c r="A504" s="11" t="s">
        <v>21</v>
      </c>
      <c r="B504" s="12">
        <v>1</v>
      </c>
      <c r="C504"/>
    </row>
    <row r="505" spans="1:3" hidden="1" x14ac:dyDescent="0.2">
      <c r="A505" s="14" t="s">
        <v>2</v>
      </c>
      <c r="B505" s="12">
        <v>1</v>
      </c>
      <c r="C505"/>
    </row>
    <row r="506" spans="1:3" hidden="1" x14ac:dyDescent="0.2">
      <c r="A506" s="17" t="s">
        <v>22</v>
      </c>
      <c r="B506" s="12">
        <v>1</v>
      </c>
      <c r="C506"/>
    </row>
    <row r="507" spans="1:3" hidden="1" x14ac:dyDescent="0.2">
      <c r="A507" s="11" t="s">
        <v>54</v>
      </c>
      <c r="B507" s="12">
        <v>2</v>
      </c>
      <c r="C507">
        <v>-1</v>
      </c>
    </row>
    <row r="508" spans="1:3" hidden="1" x14ac:dyDescent="0.2">
      <c r="A508" s="14" t="s">
        <v>55</v>
      </c>
      <c r="B508" s="12">
        <v>2</v>
      </c>
      <c r="C508"/>
    </row>
    <row r="509" spans="1:3" hidden="1" x14ac:dyDescent="0.2">
      <c r="A509" s="17" t="s">
        <v>35</v>
      </c>
      <c r="B509" s="12">
        <v>2</v>
      </c>
      <c r="C509"/>
    </row>
    <row r="510" spans="1:3" hidden="1" x14ac:dyDescent="0.2">
      <c r="A510" s="11" t="s">
        <v>42</v>
      </c>
      <c r="B510" s="12">
        <v>1</v>
      </c>
      <c r="C510"/>
    </row>
    <row r="511" spans="1:3" hidden="1" x14ac:dyDescent="0.2">
      <c r="A511" s="14" t="s">
        <v>16</v>
      </c>
      <c r="B511" s="12">
        <v>1</v>
      </c>
      <c r="C511"/>
    </row>
    <row r="512" spans="1:3" hidden="1" x14ac:dyDescent="0.2">
      <c r="A512" s="17" t="s">
        <v>13</v>
      </c>
      <c r="B512" s="12">
        <v>1</v>
      </c>
      <c r="C512"/>
    </row>
    <row r="513" spans="1:3" hidden="1" x14ac:dyDescent="0.2">
      <c r="A513" s="11" t="s">
        <v>12</v>
      </c>
      <c r="B513" s="12">
        <v>1</v>
      </c>
      <c r="C513"/>
    </row>
    <row r="514" spans="1:3" hidden="1" x14ac:dyDescent="0.2">
      <c r="A514" s="14" t="s">
        <v>2</v>
      </c>
      <c r="B514" s="12">
        <v>1</v>
      </c>
      <c r="C514"/>
    </row>
    <row r="515" spans="1:3" hidden="1" x14ac:dyDescent="0.2">
      <c r="A515" s="17" t="s">
        <v>13</v>
      </c>
      <c r="B515" s="12">
        <v>1</v>
      </c>
      <c r="C515"/>
    </row>
    <row r="516" spans="1:3" hidden="1" x14ac:dyDescent="0.2">
      <c r="A516" s="11" t="s">
        <v>45</v>
      </c>
      <c r="B516" s="12">
        <v>1</v>
      </c>
      <c r="C516"/>
    </row>
    <row r="517" spans="1:3" hidden="1" x14ac:dyDescent="0.2">
      <c r="A517" s="14" t="s">
        <v>46</v>
      </c>
      <c r="B517" s="12">
        <v>1</v>
      </c>
      <c r="C517"/>
    </row>
    <row r="518" spans="1:3" hidden="1" x14ac:dyDescent="0.2">
      <c r="A518" s="17" t="s">
        <v>47</v>
      </c>
      <c r="B518" s="12">
        <v>1</v>
      </c>
      <c r="C518"/>
    </row>
    <row r="519" spans="1:3" hidden="1" x14ac:dyDescent="0.2">
      <c r="A519" s="11" t="s">
        <v>7</v>
      </c>
      <c r="B519" s="12">
        <v>2</v>
      </c>
      <c r="C519">
        <v>-1</v>
      </c>
    </row>
    <row r="520" spans="1:3" hidden="1" x14ac:dyDescent="0.2">
      <c r="A520" s="14" t="s">
        <v>8</v>
      </c>
      <c r="B520" s="12">
        <v>2</v>
      </c>
      <c r="C520"/>
    </row>
    <row r="521" spans="1:3" hidden="1" x14ac:dyDescent="0.2">
      <c r="A521" s="17" t="s">
        <v>9</v>
      </c>
      <c r="B521" s="12">
        <v>2</v>
      </c>
      <c r="C521"/>
    </row>
    <row r="522" spans="1:3" hidden="1" x14ac:dyDescent="0.2">
      <c r="A522" s="11" t="s">
        <v>59</v>
      </c>
      <c r="B522" s="12">
        <v>1</v>
      </c>
      <c r="C522"/>
    </row>
    <row r="523" spans="1:3" hidden="1" x14ac:dyDescent="0.2">
      <c r="A523" s="14" t="s">
        <v>47</v>
      </c>
      <c r="B523" s="12">
        <v>1</v>
      </c>
      <c r="C523"/>
    </row>
    <row r="524" spans="1:3" hidden="1" x14ac:dyDescent="0.2">
      <c r="A524" s="17" t="s">
        <v>60</v>
      </c>
      <c r="B524" s="12">
        <v>1</v>
      </c>
      <c r="C524"/>
    </row>
    <row r="525" spans="1:3" hidden="1" x14ac:dyDescent="0.2">
      <c r="A525" s="11" t="s">
        <v>36</v>
      </c>
      <c r="B525" s="12">
        <v>2</v>
      </c>
      <c r="C525">
        <v>-1</v>
      </c>
    </row>
    <row r="526" spans="1:3" hidden="1" x14ac:dyDescent="0.2">
      <c r="A526" s="14" t="s">
        <v>37</v>
      </c>
      <c r="B526" s="12">
        <v>2</v>
      </c>
      <c r="C526"/>
    </row>
    <row r="527" spans="1:3" hidden="1" x14ac:dyDescent="0.2">
      <c r="A527" s="17" t="s">
        <v>13</v>
      </c>
      <c r="B527" s="12">
        <v>2</v>
      </c>
      <c r="C527"/>
    </row>
    <row r="528" spans="1:3" hidden="1" x14ac:dyDescent="0.2">
      <c r="A528" s="11" t="s">
        <v>61</v>
      </c>
      <c r="B528" s="12">
        <v>2</v>
      </c>
      <c r="C528">
        <v>-1</v>
      </c>
    </row>
    <row r="529" spans="1:3" hidden="1" x14ac:dyDescent="0.2">
      <c r="A529" s="14" t="s">
        <v>62</v>
      </c>
      <c r="B529" s="12">
        <v>2</v>
      </c>
      <c r="C529"/>
    </row>
    <row r="530" spans="1:3" hidden="1" x14ac:dyDescent="0.2">
      <c r="A530" s="17" t="s">
        <v>2</v>
      </c>
      <c r="B530" s="12">
        <v>2</v>
      </c>
      <c r="C530"/>
    </row>
    <row r="531" spans="1:3" hidden="1" x14ac:dyDescent="0.2">
      <c r="A531" s="11" t="s">
        <v>87</v>
      </c>
      <c r="B531" s="12">
        <v>1</v>
      </c>
      <c r="C531"/>
    </row>
    <row r="532" spans="1:3" hidden="1" x14ac:dyDescent="0.2">
      <c r="A532" s="14" t="s">
        <v>13</v>
      </c>
      <c r="B532" s="12">
        <v>1</v>
      </c>
      <c r="C532"/>
    </row>
    <row r="533" spans="1:3" hidden="1" x14ac:dyDescent="0.2">
      <c r="A533" s="17" t="s">
        <v>88</v>
      </c>
      <c r="B533" s="12">
        <v>1</v>
      </c>
      <c r="C533"/>
    </row>
    <row r="534" spans="1:3" hidden="1" x14ac:dyDescent="0.2">
      <c r="A534" s="11" t="s">
        <v>4</v>
      </c>
      <c r="B534" s="12">
        <v>2</v>
      </c>
      <c r="C534">
        <v>-1</v>
      </c>
    </row>
    <row r="535" spans="1:3" hidden="1" x14ac:dyDescent="0.2">
      <c r="A535" s="14" t="s">
        <v>5</v>
      </c>
      <c r="B535" s="12">
        <v>2</v>
      </c>
      <c r="C535"/>
    </row>
    <row r="536" spans="1:3" hidden="1" x14ac:dyDescent="0.2">
      <c r="A536" s="17" t="s">
        <v>3</v>
      </c>
      <c r="B536" s="12">
        <v>2</v>
      </c>
      <c r="C536"/>
    </row>
    <row r="537" spans="1:3" s="21" customFormat="1" x14ac:dyDescent="0.2">
      <c r="A537" s="19" t="s">
        <v>79</v>
      </c>
      <c r="B537" s="20">
        <v>10</v>
      </c>
      <c r="C537" s="24">
        <f>GETPIVOTDATA("Departure Time",$A$1,"Passenger ID","KKP5277HZ7")+SUM(C538:C558)</f>
        <v>7</v>
      </c>
    </row>
    <row r="538" spans="1:3" hidden="1" x14ac:dyDescent="0.2">
      <c r="A538" s="11" t="s">
        <v>43</v>
      </c>
      <c r="B538" s="12">
        <v>1</v>
      </c>
      <c r="C538"/>
    </row>
    <row r="539" spans="1:3" hidden="1" x14ac:dyDescent="0.2">
      <c r="A539" s="14" t="s">
        <v>9</v>
      </c>
      <c r="B539" s="12">
        <v>1</v>
      </c>
      <c r="C539"/>
    </row>
    <row r="540" spans="1:3" hidden="1" x14ac:dyDescent="0.2">
      <c r="A540" s="17" t="s">
        <v>29</v>
      </c>
      <c r="B540" s="12">
        <v>1</v>
      </c>
      <c r="C540"/>
    </row>
    <row r="541" spans="1:3" hidden="1" x14ac:dyDescent="0.2">
      <c r="A541" s="11" t="s">
        <v>54</v>
      </c>
      <c r="B541" s="12">
        <v>1</v>
      </c>
      <c r="C541"/>
    </row>
    <row r="542" spans="1:3" hidden="1" x14ac:dyDescent="0.2">
      <c r="A542" s="14" t="s">
        <v>55</v>
      </c>
      <c r="B542" s="12">
        <v>1</v>
      </c>
      <c r="C542"/>
    </row>
    <row r="543" spans="1:3" hidden="1" x14ac:dyDescent="0.2">
      <c r="A543" s="17" t="s">
        <v>35</v>
      </c>
      <c r="B543" s="12">
        <v>1</v>
      </c>
      <c r="C543"/>
    </row>
    <row r="544" spans="1:3" hidden="1" x14ac:dyDescent="0.2">
      <c r="A544" s="11" t="s">
        <v>80</v>
      </c>
      <c r="B544" s="12">
        <v>2</v>
      </c>
      <c r="C544">
        <v>-1</v>
      </c>
    </row>
    <row r="545" spans="1:3" hidden="1" x14ac:dyDescent="0.2">
      <c r="A545" s="14" t="s">
        <v>55</v>
      </c>
      <c r="B545" s="12">
        <v>2</v>
      </c>
      <c r="C545"/>
    </row>
    <row r="546" spans="1:3" hidden="1" x14ac:dyDescent="0.2">
      <c r="A546" s="17" t="s">
        <v>81</v>
      </c>
      <c r="B546" s="12">
        <v>2</v>
      </c>
      <c r="C546"/>
    </row>
    <row r="547" spans="1:3" hidden="1" x14ac:dyDescent="0.2">
      <c r="A547" s="11" t="s">
        <v>12</v>
      </c>
      <c r="B547" s="12">
        <v>1</v>
      </c>
      <c r="C547"/>
    </row>
    <row r="548" spans="1:3" hidden="1" x14ac:dyDescent="0.2">
      <c r="A548" s="14" t="s">
        <v>2</v>
      </c>
      <c r="B548" s="12">
        <v>1</v>
      </c>
      <c r="C548"/>
    </row>
    <row r="549" spans="1:3" hidden="1" x14ac:dyDescent="0.2">
      <c r="A549" s="17" t="s">
        <v>13</v>
      </c>
      <c r="B549" s="12">
        <v>1</v>
      </c>
      <c r="C549"/>
    </row>
    <row r="550" spans="1:3" hidden="1" x14ac:dyDescent="0.2">
      <c r="A550" s="11" t="s">
        <v>7</v>
      </c>
      <c r="B550" s="12">
        <v>2</v>
      </c>
      <c r="C550">
        <v>-1</v>
      </c>
    </row>
    <row r="551" spans="1:3" hidden="1" x14ac:dyDescent="0.2">
      <c r="A551" s="14" t="s">
        <v>8</v>
      </c>
      <c r="B551" s="12">
        <v>2</v>
      </c>
      <c r="C551"/>
    </row>
    <row r="552" spans="1:3" hidden="1" x14ac:dyDescent="0.2">
      <c r="A552" s="17" t="s">
        <v>9</v>
      </c>
      <c r="B552" s="12">
        <v>2</v>
      </c>
      <c r="C552"/>
    </row>
    <row r="553" spans="1:3" hidden="1" x14ac:dyDescent="0.2">
      <c r="A553" s="11" t="s">
        <v>78</v>
      </c>
      <c r="B553" s="12">
        <v>1</v>
      </c>
      <c r="C553"/>
    </row>
    <row r="554" spans="1:3" hidden="1" x14ac:dyDescent="0.2">
      <c r="A554" s="14" t="s">
        <v>74</v>
      </c>
      <c r="B554" s="12">
        <v>1</v>
      </c>
      <c r="C554"/>
    </row>
    <row r="555" spans="1:3" hidden="1" x14ac:dyDescent="0.2">
      <c r="A555" s="17" t="s">
        <v>47</v>
      </c>
      <c r="B555" s="12">
        <v>1</v>
      </c>
      <c r="C555"/>
    </row>
    <row r="556" spans="1:3" hidden="1" x14ac:dyDescent="0.2">
      <c r="A556" s="11" t="s">
        <v>59</v>
      </c>
      <c r="B556" s="12">
        <v>2</v>
      </c>
      <c r="C556">
        <v>-1</v>
      </c>
    </row>
    <row r="557" spans="1:3" hidden="1" x14ac:dyDescent="0.2">
      <c r="A557" s="14" t="s">
        <v>47</v>
      </c>
      <c r="B557" s="12">
        <v>2</v>
      </c>
      <c r="C557"/>
    </row>
    <row r="558" spans="1:3" hidden="1" x14ac:dyDescent="0.2">
      <c r="A558" s="17" t="s">
        <v>60</v>
      </c>
      <c r="B558" s="12">
        <v>2</v>
      </c>
      <c r="C558"/>
    </row>
    <row r="559" spans="1:3" s="21" customFormat="1" x14ac:dyDescent="0.2">
      <c r="A559" s="19" t="s">
        <v>91</v>
      </c>
      <c r="B559" s="20">
        <v>16</v>
      </c>
      <c r="C559" s="24">
        <f>GETPIVOTDATA("Departure Time",$A$1,"Passenger ID","LLZ3798PE3")+SUM(C560:C598)</f>
        <v>13</v>
      </c>
    </row>
    <row r="560" spans="1:3" hidden="1" x14ac:dyDescent="0.2">
      <c r="A560" s="11" t="s">
        <v>27</v>
      </c>
      <c r="B560" s="12">
        <v>1</v>
      </c>
      <c r="C560"/>
    </row>
    <row r="561" spans="1:3" hidden="1" x14ac:dyDescent="0.2">
      <c r="A561" s="14" t="s">
        <v>28</v>
      </c>
      <c r="B561" s="12">
        <v>1</v>
      </c>
      <c r="C561"/>
    </row>
    <row r="562" spans="1:3" hidden="1" x14ac:dyDescent="0.2">
      <c r="A562" s="17" t="s">
        <v>29</v>
      </c>
      <c r="B562" s="12">
        <v>1</v>
      </c>
      <c r="C562"/>
    </row>
    <row r="563" spans="1:3" hidden="1" x14ac:dyDescent="0.2">
      <c r="A563" s="11" t="s">
        <v>57</v>
      </c>
      <c r="B563" s="12">
        <v>1</v>
      </c>
      <c r="C563"/>
    </row>
    <row r="564" spans="1:3" hidden="1" x14ac:dyDescent="0.2">
      <c r="A564" s="14" t="s">
        <v>49</v>
      </c>
      <c r="B564" s="12">
        <v>1</v>
      </c>
      <c r="C564"/>
    </row>
    <row r="565" spans="1:3" hidden="1" x14ac:dyDescent="0.2">
      <c r="A565" s="17" t="s">
        <v>37</v>
      </c>
      <c r="B565" s="12">
        <v>1</v>
      </c>
      <c r="C565"/>
    </row>
    <row r="566" spans="1:3" hidden="1" x14ac:dyDescent="0.2">
      <c r="A566" s="11" t="s">
        <v>65</v>
      </c>
      <c r="B566" s="12">
        <v>1</v>
      </c>
      <c r="C566"/>
    </row>
    <row r="567" spans="1:3" hidden="1" x14ac:dyDescent="0.2">
      <c r="A567" s="14" t="s">
        <v>66</v>
      </c>
      <c r="B567" s="12">
        <v>1</v>
      </c>
      <c r="C567"/>
    </row>
    <row r="568" spans="1:3" hidden="1" x14ac:dyDescent="0.2">
      <c r="A568" s="17" t="s">
        <v>67</v>
      </c>
      <c r="B568" s="12">
        <v>1</v>
      </c>
      <c r="C568"/>
    </row>
    <row r="569" spans="1:3" hidden="1" x14ac:dyDescent="0.2">
      <c r="A569" s="11" t="s">
        <v>73</v>
      </c>
      <c r="B569" s="12">
        <v>1</v>
      </c>
      <c r="C569"/>
    </row>
    <row r="570" spans="1:3" hidden="1" x14ac:dyDescent="0.2">
      <c r="A570" s="14" t="s">
        <v>22</v>
      </c>
      <c r="B570" s="12">
        <v>1</v>
      </c>
      <c r="C570"/>
    </row>
    <row r="571" spans="1:3" hidden="1" x14ac:dyDescent="0.2">
      <c r="A571" s="17" t="s">
        <v>74</v>
      </c>
      <c r="B571" s="12">
        <v>1</v>
      </c>
      <c r="C571"/>
    </row>
    <row r="572" spans="1:3" hidden="1" x14ac:dyDescent="0.2">
      <c r="A572" s="11" t="s">
        <v>42</v>
      </c>
      <c r="B572" s="12">
        <v>2</v>
      </c>
      <c r="C572">
        <v>-1</v>
      </c>
    </row>
    <row r="573" spans="1:3" hidden="1" x14ac:dyDescent="0.2">
      <c r="A573" s="14" t="s">
        <v>16</v>
      </c>
      <c r="B573" s="12">
        <v>2</v>
      </c>
      <c r="C573"/>
    </row>
    <row r="574" spans="1:3" hidden="1" x14ac:dyDescent="0.2">
      <c r="A574" s="17" t="s">
        <v>13</v>
      </c>
      <c r="B574" s="12">
        <v>2</v>
      </c>
      <c r="C574"/>
    </row>
    <row r="575" spans="1:3" hidden="1" x14ac:dyDescent="0.2">
      <c r="A575" s="11" t="s">
        <v>45</v>
      </c>
      <c r="B575" s="12">
        <v>3</v>
      </c>
      <c r="C575">
        <v>-2</v>
      </c>
    </row>
    <row r="576" spans="1:3" hidden="1" x14ac:dyDescent="0.2">
      <c r="A576" s="14" t="s">
        <v>46</v>
      </c>
      <c r="B576" s="12">
        <v>3</v>
      </c>
      <c r="C576"/>
    </row>
    <row r="577" spans="1:3" hidden="1" x14ac:dyDescent="0.2">
      <c r="A577" s="17" t="s">
        <v>47</v>
      </c>
      <c r="B577" s="12">
        <v>3</v>
      </c>
      <c r="C577"/>
    </row>
    <row r="578" spans="1:3" hidden="1" x14ac:dyDescent="0.2">
      <c r="A578" s="11" t="s">
        <v>1</v>
      </c>
      <c r="B578" s="12">
        <v>1</v>
      </c>
      <c r="C578"/>
    </row>
    <row r="579" spans="1:3" hidden="1" x14ac:dyDescent="0.2">
      <c r="A579" s="14" t="s">
        <v>2</v>
      </c>
      <c r="B579" s="12">
        <v>1</v>
      </c>
      <c r="C579"/>
    </row>
    <row r="580" spans="1:3" hidden="1" x14ac:dyDescent="0.2">
      <c r="A580" s="17" t="s">
        <v>3</v>
      </c>
      <c r="B580" s="12">
        <v>1</v>
      </c>
      <c r="C580"/>
    </row>
    <row r="581" spans="1:3" hidden="1" x14ac:dyDescent="0.2">
      <c r="A581" s="11" t="s">
        <v>63</v>
      </c>
      <c r="B581" s="12">
        <v>1</v>
      </c>
      <c r="C581"/>
    </row>
    <row r="582" spans="1:3" hidden="1" x14ac:dyDescent="0.2">
      <c r="A582" s="14" t="s">
        <v>28</v>
      </c>
      <c r="B582" s="12">
        <v>1</v>
      </c>
      <c r="C582"/>
    </row>
    <row r="583" spans="1:3" hidden="1" x14ac:dyDescent="0.2">
      <c r="A583" s="17" t="s">
        <v>52</v>
      </c>
      <c r="B583" s="12">
        <v>1</v>
      </c>
      <c r="C583"/>
    </row>
    <row r="584" spans="1:3" hidden="1" x14ac:dyDescent="0.2">
      <c r="A584" s="11" t="s">
        <v>48</v>
      </c>
      <c r="B584" s="12">
        <v>1</v>
      </c>
      <c r="C584"/>
    </row>
    <row r="585" spans="1:3" hidden="1" x14ac:dyDescent="0.2">
      <c r="A585" s="14" t="s">
        <v>49</v>
      </c>
      <c r="B585" s="12">
        <v>1</v>
      </c>
      <c r="C585"/>
    </row>
    <row r="586" spans="1:3" hidden="1" x14ac:dyDescent="0.2">
      <c r="A586" s="17" t="s">
        <v>37</v>
      </c>
      <c r="B586" s="12">
        <v>1</v>
      </c>
      <c r="C586"/>
    </row>
    <row r="587" spans="1:3" hidden="1" x14ac:dyDescent="0.2">
      <c r="A587" s="11" t="s">
        <v>51</v>
      </c>
      <c r="B587" s="12">
        <v>1</v>
      </c>
      <c r="C587"/>
    </row>
    <row r="588" spans="1:3" hidden="1" x14ac:dyDescent="0.2">
      <c r="A588" s="14" t="s">
        <v>8</v>
      </c>
      <c r="B588" s="12">
        <v>1</v>
      </c>
      <c r="C588"/>
    </row>
    <row r="589" spans="1:3" hidden="1" x14ac:dyDescent="0.2">
      <c r="A589" s="17" t="s">
        <v>52</v>
      </c>
      <c r="B589" s="12">
        <v>1</v>
      </c>
      <c r="C589"/>
    </row>
    <row r="590" spans="1:3" hidden="1" x14ac:dyDescent="0.2">
      <c r="A590" s="11" t="s">
        <v>87</v>
      </c>
      <c r="B590" s="12">
        <v>1</v>
      </c>
      <c r="C590"/>
    </row>
    <row r="591" spans="1:3" hidden="1" x14ac:dyDescent="0.2">
      <c r="A591" s="14" t="s">
        <v>13</v>
      </c>
      <c r="B591" s="12">
        <v>1</v>
      </c>
      <c r="C591"/>
    </row>
    <row r="592" spans="1:3" hidden="1" x14ac:dyDescent="0.2">
      <c r="A592" s="17" t="s">
        <v>88</v>
      </c>
      <c r="B592" s="12">
        <v>1</v>
      </c>
      <c r="C592"/>
    </row>
    <row r="593" spans="1:3" hidden="1" x14ac:dyDescent="0.2">
      <c r="A593" s="11" t="s">
        <v>4</v>
      </c>
      <c r="B593" s="12">
        <v>1</v>
      </c>
      <c r="C593"/>
    </row>
    <row r="594" spans="1:3" hidden="1" x14ac:dyDescent="0.2">
      <c r="A594" s="14" t="s">
        <v>5</v>
      </c>
      <c r="B594" s="12">
        <v>1</v>
      </c>
      <c r="C594"/>
    </row>
    <row r="595" spans="1:3" hidden="1" x14ac:dyDescent="0.2">
      <c r="A595" s="17" t="s">
        <v>3</v>
      </c>
      <c r="B595" s="12">
        <v>1</v>
      </c>
      <c r="C595"/>
    </row>
    <row r="596" spans="1:3" hidden="1" x14ac:dyDescent="0.2">
      <c r="A596" s="11" t="s">
        <v>86</v>
      </c>
      <c r="B596" s="12">
        <v>1</v>
      </c>
      <c r="C596"/>
    </row>
    <row r="597" spans="1:3" hidden="1" x14ac:dyDescent="0.2">
      <c r="A597" s="14" t="s">
        <v>81</v>
      </c>
      <c r="B597" s="12">
        <v>1</v>
      </c>
      <c r="C597"/>
    </row>
    <row r="598" spans="1:3" hidden="1" x14ac:dyDescent="0.2">
      <c r="A598" s="17" t="s">
        <v>9</v>
      </c>
      <c r="B598" s="12">
        <v>1</v>
      </c>
      <c r="C598"/>
    </row>
    <row r="599" spans="1:3" s="21" customFormat="1" x14ac:dyDescent="0.2">
      <c r="A599" s="19" t="s">
        <v>40</v>
      </c>
      <c r="B599" s="20">
        <v>13</v>
      </c>
      <c r="C599" s="24">
        <f>GETPIVOTDATA("Departure Time",$A$1,"Passenger ID","MXU9187YC7")+SUM(C600:C632)</f>
        <v>11</v>
      </c>
    </row>
    <row r="600" spans="1:3" hidden="1" x14ac:dyDescent="0.2">
      <c r="A600" s="11" t="s">
        <v>34</v>
      </c>
      <c r="B600" s="12">
        <v>2</v>
      </c>
      <c r="C600">
        <v>-1</v>
      </c>
    </row>
    <row r="601" spans="1:3" hidden="1" x14ac:dyDescent="0.2">
      <c r="A601" s="14" t="s">
        <v>35</v>
      </c>
      <c r="B601" s="12">
        <v>2</v>
      </c>
      <c r="C601"/>
    </row>
    <row r="602" spans="1:3" hidden="1" x14ac:dyDescent="0.2">
      <c r="A602" s="17" t="s">
        <v>2</v>
      </c>
      <c r="B602" s="12">
        <v>2</v>
      </c>
      <c r="C602"/>
    </row>
    <row r="603" spans="1:3" hidden="1" x14ac:dyDescent="0.2">
      <c r="A603" s="11" t="s">
        <v>27</v>
      </c>
      <c r="B603" s="12">
        <v>1</v>
      </c>
      <c r="C603"/>
    </row>
    <row r="604" spans="1:3" hidden="1" x14ac:dyDescent="0.2">
      <c r="A604" s="14" t="s">
        <v>28</v>
      </c>
      <c r="B604" s="12">
        <v>1</v>
      </c>
      <c r="C604"/>
    </row>
    <row r="605" spans="1:3" hidden="1" x14ac:dyDescent="0.2">
      <c r="A605" s="17" t="s">
        <v>29</v>
      </c>
      <c r="B605" s="12">
        <v>1</v>
      </c>
      <c r="C605"/>
    </row>
    <row r="606" spans="1:3" hidden="1" x14ac:dyDescent="0.2">
      <c r="A606" s="11" t="s">
        <v>43</v>
      </c>
      <c r="B606" s="12">
        <v>1</v>
      </c>
      <c r="C606"/>
    </row>
    <row r="607" spans="1:3" hidden="1" x14ac:dyDescent="0.2">
      <c r="A607" s="14" t="s">
        <v>9</v>
      </c>
      <c r="B607" s="12">
        <v>1</v>
      </c>
      <c r="C607"/>
    </row>
    <row r="608" spans="1:3" hidden="1" x14ac:dyDescent="0.2">
      <c r="A608" s="17" t="s">
        <v>29</v>
      </c>
      <c r="B608" s="12">
        <v>1</v>
      </c>
      <c r="C608"/>
    </row>
    <row r="609" spans="1:3" hidden="1" x14ac:dyDescent="0.2">
      <c r="A609" s="11" t="s">
        <v>73</v>
      </c>
      <c r="B609" s="12">
        <v>1</v>
      </c>
      <c r="C609"/>
    </row>
    <row r="610" spans="1:3" hidden="1" x14ac:dyDescent="0.2">
      <c r="A610" s="14" t="s">
        <v>22</v>
      </c>
      <c r="B610" s="12">
        <v>1</v>
      </c>
      <c r="C610"/>
    </row>
    <row r="611" spans="1:3" hidden="1" x14ac:dyDescent="0.2">
      <c r="A611" s="17" t="s">
        <v>74</v>
      </c>
      <c r="B611" s="12">
        <v>1</v>
      </c>
      <c r="C611"/>
    </row>
    <row r="612" spans="1:3" hidden="1" x14ac:dyDescent="0.2">
      <c r="A612" s="11" t="s">
        <v>96</v>
      </c>
      <c r="B612" s="12">
        <v>1</v>
      </c>
      <c r="C612"/>
    </row>
    <row r="613" spans="1:3" hidden="1" x14ac:dyDescent="0.2">
      <c r="A613" s="14" t="s">
        <v>2</v>
      </c>
      <c r="B613" s="12">
        <v>1</v>
      </c>
      <c r="C613"/>
    </row>
    <row r="614" spans="1:3" hidden="1" x14ac:dyDescent="0.2">
      <c r="A614" s="17" t="s">
        <v>13</v>
      </c>
      <c r="B614" s="12">
        <v>1</v>
      </c>
      <c r="C614"/>
    </row>
    <row r="615" spans="1:3" hidden="1" x14ac:dyDescent="0.2">
      <c r="A615" s="11" t="s">
        <v>45</v>
      </c>
      <c r="B615" s="12">
        <v>2</v>
      </c>
      <c r="C615">
        <v>-1</v>
      </c>
    </row>
    <row r="616" spans="1:3" hidden="1" x14ac:dyDescent="0.2">
      <c r="A616" s="14" t="s">
        <v>46</v>
      </c>
      <c r="B616" s="12">
        <v>2</v>
      </c>
      <c r="C616"/>
    </row>
    <row r="617" spans="1:3" hidden="1" x14ac:dyDescent="0.2">
      <c r="A617" s="17" t="s">
        <v>47</v>
      </c>
      <c r="B617" s="12">
        <v>2</v>
      </c>
      <c r="C617"/>
    </row>
    <row r="618" spans="1:3" hidden="1" x14ac:dyDescent="0.2">
      <c r="A618" s="11" t="s">
        <v>31</v>
      </c>
      <c r="B618" s="12">
        <v>1</v>
      </c>
      <c r="C618"/>
    </row>
    <row r="619" spans="1:3" hidden="1" x14ac:dyDescent="0.2">
      <c r="A619" s="14" t="s">
        <v>32</v>
      </c>
      <c r="B619" s="12">
        <v>1</v>
      </c>
      <c r="C619"/>
    </row>
    <row r="620" spans="1:3" hidden="1" x14ac:dyDescent="0.2">
      <c r="A620" s="17" t="s">
        <v>19</v>
      </c>
      <c r="B620" s="12">
        <v>1</v>
      </c>
      <c r="C620"/>
    </row>
    <row r="621" spans="1:3" hidden="1" x14ac:dyDescent="0.2">
      <c r="A621" s="11" t="s">
        <v>1</v>
      </c>
      <c r="B621" s="12">
        <v>1</v>
      </c>
      <c r="C621"/>
    </row>
    <row r="622" spans="1:3" hidden="1" x14ac:dyDescent="0.2">
      <c r="A622" s="14" t="s">
        <v>2</v>
      </c>
      <c r="B622" s="12">
        <v>1</v>
      </c>
      <c r="C622"/>
    </row>
    <row r="623" spans="1:3" hidden="1" x14ac:dyDescent="0.2">
      <c r="A623" s="17" t="s">
        <v>3</v>
      </c>
      <c r="B623" s="12">
        <v>1</v>
      </c>
      <c r="C623"/>
    </row>
    <row r="624" spans="1:3" hidden="1" x14ac:dyDescent="0.2">
      <c r="A624" s="11" t="s">
        <v>78</v>
      </c>
      <c r="B624" s="12">
        <v>1</v>
      </c>
      <c r="C624"/>
    </row>
    <row r="625" spans="1:3" hidden="1" x14ac:dyDescent="0.2">
      <c r="A625" s="14" t="s">
        <v>74</v>
      </c>
      <c r="B625" s="12">
        <v>1</v>
      </c>
      <c r="C625"/>
    </row>
    <row r="626" spans="1:3" hidden="1" x14ac:dyDescent="0.2">
      <c r="A626" s="17" t="s">
        <v>47</v>
      </c>
      <c r="B626" s="12">
        <v>1</v>
      </c>
      <c r="C626"/>
    </row>
    <row r="627" spans="1:3" hidden="1" x14ac:dyDescent="0.2">
      <c r="A627" s="11" t="s">
        <v>4</v>
      </c>
      <c r="B627" s="12">
        <v>1</v>
      </c>
      <c r="C627"/>
    </row>
    <row r="628" spans="1:3" hidden="1" x14ac:dyDescent="0.2">
      <c r="A628" s="14" t="s">
        <v>5</v>
      </c>
      <c r="B628" s="12">
        <v>1</v>
      </c>
      <c r="C628"/>
    </row>
    <row r="629" spans="1:3" hidden="1" x14ac:dyDescent="0.2">
      <c r="A629" s="17" t="s">
        <v>3</v>
      </c>
      <c r="B629" s="12">
        <v>1</v>
      </c>
      <c r="C629"/>
    </row>
    <row r="630" spans="1:3" hidden="1" x14ac:dyDescent="0.2">
      <c r="A630" s="11" t="s">
        <v>86</v>
      </c>
      <c r="B630" s="12">
        <v>1</v>
      </c>
      <c r="C630"/>
    </row>
    <row r="631" spans="1:3" hidden="1" x14ac:dyDescent="0.2">
      <c r="A631" s="14" t="s">
        <v>81</v>
      </c>
      <c r="B631" s="12">
        <v>1</v>
      </c>
      <c r="C631"/>
    </row>
    <row r="632" spans="1:3" hidden="1" x14ac:dyDescent="0.2">
      <c r="A632" s="17" t="s">
        <v>9</v>
      </c>
      <c r="B632" s="12">
        <v>1</v>
      </c>
      <c r="C632"/>
    </row>
    <row r="633" spans="1:3" s="21" customFormat="1" x14ac:dyDescent="0.2">
      <c r="A633" s="19" t="s">
        <v>10</v>
      </c>
      <c r="B633" s="20">
        <v>11</v>
      </c>
      <c r="C633" s="24">
        <f>GETPIVOTDATA("Departure Time",$A$1,"Passenger ID","ONL0812DH1")+SUM(C634:C663)</f>
        <v>10</v>
      </c>
    </row>
    <row r="634" spans="1:3" hidden="1" x14ac:dyDescent="0.2">
      <c r="A634" s="11" t="s">
        <v>34</v>
      </c>
      <c r="B634" s="12">
        <v>1</v>
      </c>
      <c r="C634"/>
    </row>
    <row r="635" spans="1:3" hidden="1" x14ac:dyDescent="0.2">
      <c r="A635" s="14" t="s">
        <v>35</v>
      </c>
      <c r="B635" s="12">
        <v>1</v>
      </c>
      <c r="C635"/>
    </row>
    <row r="636" spans="1:3" hidden="1" x14ac:dyDescent="0.2">
      <c r="A636" s="17" t="s">
        <v>2</v>
      </c>
      <c r="B636" s="12">
        <v>1</v>
      </c>
      <c r="C636"/>
    </row>
    <row r="637" spans="1:3" hidden="1" x14ac:dyDescent="0.2">
      <c r="A637" s="11" t="s">
        <v>80</v>
      </c>
      <c r="B637" s="12">
        <v>2</v>
      </c>
      <c r="C637">
        <v>-1</v>
      </c>
    </row>
    <row r="638" spans="1:3" hidden="1" x14ac:dyDescent="0.2">
      <c r="A638" s="14" t="s">
        <v>55</v>
      </c>
      <c r="B638" s="12">
        <v>2</v>
      </c>
      <c r="C638"/>
    </row>
    <row r="639" spans="1:3" hidden="1" x14ac:dyDescent="0.2">
      <c r="A639" s="17" t="s">
        <v>81</v>
      </c>
      <c r="B639" s="12">
        <v>2</v>
      </c>
      <c r="C639"/>
    </row>
    <row r="640" spans="1:3" hidden="1" x14ac:dyDescent="0.2">
      <c r="A640" s="11" t="s">
        <v>42</v>
      </c>
      <c r="B640" s="12">
        <v>1</v>
      </c>
      <c r="C640"/>
    </row>
    <row r="641" spans="1:3" hidden="1" x14ac:dyDescent="0.2">
      <c r="A641" s="14" t="s">
        <v>16</v>
      </c>
      <c r="B641" s="12">
        <v>1</v>
      </c>
      <c r="C641"/>
    </row>
    <row r="642" spans="1:3" hidden="1" x14ac:dyDescent="0.2">
      <c r="A642" s="17" t="s">
        <v>13</v>
      </c>
      <c r="B642" s="12">
        <v>1</v>
      </c>
      <c r="C642"/>
    </row>
    <row r="643" spans="1:3" hidden="1" x14ac:dyDescent="0.2">
      <c r="A643" s="11" t="s">
        <v>89</v>
      </c>
      <c r="B643" s="12">
        <v>1</v>
      </c>
      <c r="C643"/>
    </row>
    <row r="644" spans="1:3" hidden="1" x14ac:dyDescent="0.2">
      <c r="A644" s="14" t="s">
        <v>90</v>
      </c>
      <c r="B644" s="12">
        <v>1</v>
      </c>
      <c r="C644"/>
    </row>
    <row r="645" spans="1:3" hidden="1" x14ac:dyDescent="0.2">
      <c r="A645" s="17" t="s">
        <v>49</v>
      </c>
      <c r="B645" s="12">
        <v>1</v>
      </c>
      <c r="C645"/>
    </row>
    <row r="646" spans="1:3" hidden="1" x14ac:dyDescent="0.2">
      <c r="A646" s="11" t="s">
        <v>7</v>
      </c>
      <c r="B646" s="12">
        <v>1</v>
      </c>
      <c r="C646"/>
    </row>
    <row r="647" spans="1:3" hidden="1" x14ac:dyDescent="0.2">
      <c r="A647" s="14" t="s">
        <v>8</v>
      </c>
      <c r="B647" s="12">
        <v>1</v>
      </c>
      <c r="C647"/>
    </row>
    <row r="648" spans="1:3" hidden="1" x14ac:dyDescent="0.2">
      <c r="A648" s="17" t="s">
        <v>9</v>
      </c>
      <c r="B648" s="12">
        <v>1</v>
      </c>
      <c r="C648"/>
    </row>
    <row r="649" spans="1:3" hidden="1" x14ac:dyDescent="0.2">
      <c r="A649" s="11" t="s">
        <v>63</v>
      </c>
      <c r="B649" s="12">
        <v>1</v>
      </c>
      <c r="C649"/>
    </row>
    <row r="650" spans="1:3" hidden="1" x14ac:dyDescent="0.2">
      <c r="A650" s="14" t="s">
        <v>28</v>
      </c>
      <c r="B650" s="12">
        <v>1</v>
      </c>
      <c r="C650"/>
    </row>
    <row r="651" spans="1:3" hidden="1" x14ac:dyDescent="0.2">
      <c r="A651" s="17" t="s">
        <v>52</v>
      </c>
      <c r="B651" s="12">
        <v>1</v>
      </c>
      <c r="C651"/>
    </row>
    <row r="652" spans="1:3" hidden="1" x14ac:dyDescent="0.2">
      <c r="A652" s="11" t="s">
        <v>48</v>
      </c>
      <c r="B652" s="12">
        <v>1</v>
      </c>
      <c r="C652"/>
    </row>
    <row r="653" spans="1:3" hidden="1" x14ac:dyDescent="0.2">
      <c r="A653" s="14" t="s">
        <v>49</v>
      </c>
      <c r="B653" s="12">
        <v>1</v>
      </c>
      <c r="C653"/>
    </row>
    <row r="654" spans="1:3" hidden="1" x14ac:dyDescent="0.2">
      <c r="A654" s="17" t="s">
        <v>37</v>
      </c>
      <c r="B654" s="12">
        <v>1</v>
      </c>
      <c r="C654"/>
    </row>
    <row r="655" spans="1:3" hidden="1" x14ac:dyDescent="0.2">
      <c r="A655" s="11" t="s">
        <v>51</v>
      </c>
      <c r="B655" s="12">
        <v>1</v>
      </c>
      <c r="C655"/>
    </row>
    <row r="656" spans="1:3" hidden="1" x14ac:dyDescent="0.2">
      <c r="A656" s="14" t="s">
        <v>8</v>
      </c>
      <c r="B656" s="12">
        <v>1</v>
      </c>
      <c r="C656"/>
    </row>
    <row r="657" spans="1:3" hidden="1" x14ac:dyDescent="0.2">
      <c r="A657" s="17" t="s">
        <v>52</v>
      </c>
      <c r="B657" s="12">
        <v>1</v>
      </c>
      <c r="C657"/>
    </row>
    <row r="658" spans="1:3" hidden="1" x14ac:dyDescent="0.2">
      <c r="A658" s="11" t="s">
        <v>61</v>
      </c>
      <c r="B658" s="12">
        <v>1</v>
      </c>
      <c r="C658"/>
    </row>
    <row r="659" spans="1:3" hidden="1" x14ac:dyDescent="0.2">
      <c r="A659" s="14" t="s">
        <v>62</v>
      </c>
      <c r="B659" s="12">
        <v>1</v>
      </c>
      <c r="C659"/>
    </row>
    <row r="660" spans="1:3" hidden="1" x14ac:dyDescent="0.2">
      <c r="A660" s="17" t="s">
        <v>2</v>
      </c>
      <c r="B660" s="12">
        <v>1</v>
      </c>
      <c r="C660"/>
    </row>
    <row r="661" spans="1:3" hidden="1" x14ac:dyDescent="0.2">
      <c r="A661" s="11" t="s">
        <v>4</v>
      </c>
      <c r="B661" s="12">
        <v>1</v>
      </c>
      <c r="C661"/>
    </row>
    <row r="662" spans="1:3" hidden="1" x14ac:dyDescent="0.2">
      <c r="A662" s="14" t="s">
        <v>5</v>
      </c>
      <c r="B662" s="12">
        <v>1</v>
      </c>
      <c r="C662"/>
    </row>
    <row r="663" spans="1:3" hidden="1" x14ac:dyDescent="0.2">
      <c r="A663" s="17" t="s">
        <v>3</v>
      </c>
      <c r="B663" s="12">
        <v>1</v>
      </c>
      <c r="C663"/>
    </row>
    <row r="664" spans="1:3" s="21" customFormat="1" x14ac:dyDescent="0.2">
      <c r="A664" s="19" t="s">
        <v>33</v>
      </c>
      <c r="B664" s="20">
        <v>9</v>
      </c>
      <c r="C664" s="24">
        <f>GETPIVOTDATA("Departure Time",$A$1,"Passenger ID","PAJ3974RK1")+SUM(C665:C685)</f>
        <v>7</v>
      </c>
    </row>
    <row r="665" spans="1:3" hidden="1" x14ac:dyDescent="0.2">
      <c r="A665" s="11" t="s">
        <v>34</v>
      </c>
      <c r="B665" s="12">
        <v>1</v>
      </c>
      <c r="C665"/>
    </row>
    <row r="666" spans="1:3" hidden="1" x14ac:dyDescent="0.2">
      <c r="A666" s="14" t="s">
        <v>35</v>
      </c>
      <c r="B666" s="12">
        <v>1</v>
      </c>
      <c r="C666"/>
    </row>
    <row r="667" spans="1:3" hidden="1" x14ac:dyDescent="0.2">
      <c r="A667" s="17" t="s">
        <v>2</v>
      </c>
      <c r="B667" s="12">
        <v>1</v>
      </c>
      <c r="C667"/>
    </row>
    <row r="668" spans="1:3" hidden="1" x14ac:dyDescent="0.2">
      <c r="A668" s="11" t="s">
        <v>71</v>
      </c>
      <c r="B668" s="12">
        <v>1</v>
      </c>
      <c r="C668"/>
    </row>
    <row r="669" spans="1:3" hidden="1" x14ac:dyDescent="0.2">
      <c r="A669" s="14" t="s">
        <v>16</v>
      </c>
      <c r="B669" s="12">
        <v>1</v>
      </c>
      <c r="C669"/>
    </row>
    <row r="670" spans="1:3" hidden="1" x14ac:dyDescent="0.2">
      <c r="A670" s="17" t="s">
        <v>47</v>
      </c>
      <c r="B670" s="12">
        <v>1</v>
      </c>
      <c r="C670"/>
    </row>
    <row r="671" spans="1:3" hidden="1" x14ac:dyDescent="0.2">
      <c r="A671" s="11" t="s">
        <v>23</v>
      </c>
      <c r="B671" s="12">
        <v>1</v>
      </c>
      <c r="C671"/>
    </row>
    <row r="672" spans="1:3" hidden="1" x14ac:dyDescent="0.2">
      <c r="A672" s="14" t="s">
        <v>24</v>
      </c>
      <c r="B672" s="12">
        <v>1</v>
      </c>
      <c r="C672"/>
    </row>
    <row r="673" spans="1:3" hidden="1" x14ac:dyDescent="0.2">
      <c r="A673" s="17" t="s">
        <v>13</v>
      </c>
      <c r="B673" s="12">
        <v>1</v>
      </c>
      <c r="C673"/>
    </row>
    <row r="674" spans="1:3" hidden="1" x14ac:dyDescent="0.2">
      <c r="A674" s="11" t="s">
        <v>42</v>
      </c>
      <c r="B674" s="12">
        <v>1</v>
      </c>
      <c r="C674"/>
    </row>
    <row r="675" spans="1:3" hidden="1" x14ac:dyDescent="0.2">
      <c r="A675" s="14" t="s">
        <v>16</v>
      </c>
      <c r="B675" s="12">
        <v>1</v>
      </c>
      <c r="C675"/>
    </row>
    <row r="676" spans="1:3" hidden="1" x14ac:dyDescent="0.2">
      <c r="A676" s="17" t="s">
        <v>13</v>
      </c>
      <c r="B676" s="12">
        <v>1</v>
      </c>
      <c r="C676"/>
    </row>
    <row r="677" spans="1:3" hidden="1" x14ac:dyDescent="0.2">
      <c r="A677" s="11" t="s">
        <v>18</v>
      </c>
      <c r="B677" s="12">
        <v>3</v>
      </c>
      <c r="C677">
        <v>-2</v>
      </c>
    </row>
    <row r="678" spans="1:3" hidden="1" x14ac:dyDescent="0.2">
      <c r="A678" s="14" t="s">
        <v>19</v>
      </c>
      <c r="B678" s="12">
        <v>3</v>
      </c>
      <c r="C678"/>
    </row>
    <row r="679" spans="1:3" hidden="1" x14ac:dyDescent="0.2">
      <c r="A679" s="17" t="s">
        <v>3</v>
      </c>
      <c r="B679" s="12">
        <v>3</v>
      </c>
      <c r="C679"/>
    </row>
    <row r="680" spans="1:3" hidden="1" x14ac:dyDescent="0.2">
      <c r="A680" s="11" t="s">
        <v>45</v>
      </c>
      <c r="B680" s="12">
        <v>1</v>
      </c>
      <c r="C680"/>
    </row>
    <row r="681" spans="1:3" hidden="1" x14ac:dyDescent="0.2">
      <c r="A681" s="14" t="s">
        <v>46</v>
      </c>
      <c r="B681" s="12">
        <v>1</v>
      </c>
      <c r="C681"/>
    </row>
    <row r="682" spans="1:3" hidden="1" x14ac:dyDescent="0.2">
      <c r="A682" s="17" t="s">
        <v>47</v>
      </c>
      <c r="B682" s="12">
        <v>1</v>
      </c>
      <c r="C682"/>
    </row>
    <row r="683" spans="1:3" hidden="1" x14ac:dyDescent="0.2">
      <c r="A683" s="11" t="s">
        <v>89</v>
      </c>
      <c r="B683" s="12">
        <v>1</v>
      </c>
      <c r="C683"/>
    </row>
    <row r="684" spans="1:3" hidden="1" x14ac:dyDescent="0.2">
      <c r="A684" s="14" t="s">
        <v>90</v>
      </c>
      <c r="B684" s="12">
        <v>1</v>
      </c>
      <c r="C684"/>
    </row>
    <row r="685" spans="1:3" hidden="1" x14ac:dyDescent="0.2">
      <c r="A685" s="17" t="s">
        <v>49</v>
      </c>
      <c r="B685" s="12">
        <v>1</v>
      </c>
      <c r="C685"/>
    </row>
    <row r="686" spans="1:3" s="21" customFormat="1" x14ac:dyDescent="0.2">
      <c r="A686" s="19" t="s">
        <v>58</v>
      </c>
      <c r="B686" s="20">
        <v>8</v>
      </c>
      <c r="C686" s="24">
        <f>GETPIVOTDATA("Departure Time",$A$1,"Passenger ID","PIT2755XC1")+SUM(C687:C707)</f>
        <v>7</v>
      </c>
    </row>
    <row r="687" spans="1:3" hidden="1" x14ac:dyDescent="0.2">
      <c r="A687" s="11" t="s">
        <v>34</v>
      </c>
      <c r="B687" s="12">
        <v>1</v>
      </c>
      <c r="C687"/>
    </row>
    <row r="688" spans="1:3" hidden="1" x14ac:dyDescent="0.2">
      <c r="A688" s="14" t="s">
        <v>35</v>
      </c>
      <c r="B688" s="12">
        <v>1</v>
      </c>
      <c r="C688"/>
    </row>
    <row r="689" spans="1:3" hidden="1" x14ac:dyDescent="0.2">
      <c r="A689" s="17" t="s">
        <v>2</v>
      </c>
      <c r="B689" s="12">
        <v>1</v>
      </c>
      <c r="C689"/>
    </row>
    <row r="690" spans="1:3" hidden="1" x14ac:dyDescent="0.2">
      <c r="A690" s="11" t="s">
        <v>7</v>
      </c>
      <c r="B690" s="12">
        <v>1</v>
      </c>
      <c r="C690"/>
    </row>
    <row r="691" spans="1:3" hidden="1" x14ac:dyDescent="0.2">
      <c r="A691" s="14" t="s">
        <v>8</v>
      </c>
      <c r="B691" s="12">
        <v>1</v>
      </c>
      <c r="C691"/>
    </row>
    <row r="692" spans="1:3" hidden="1" x14ac:dyDescent="0.2">
      <c r="A692" s="17" t="s">
        <v>9</v>
      </c>
      <c r="B692" s="12">
        <v>1</v>
      </c>
      <c r="C692"/>
    </row>
    <row r="693" spans="1:3" hidden="1" x14ac:dyDescent="0.2">
      <c r="A693" s="11" t="s">
        <v>1</v>
      </c>
      <c r="B693" s="12">
        <v>1</v>
      </c>
      <c r="C693"/>
    </row>
    <row r="694" spans="1:3" hidden="1" x14ac:dyDescent="0.2">
      <c r="A694" s="14" t="s">
        <v>2</v>
      </c>
      <c r="B694" s="12">
        <v>1</v>
      </c>
      <c r="C694"/>
    </row>
    <row r="695" spans="1:3" hidden="1" x14ac:dyDescent="0.2">
      <c r="A695" s="17" t="s">
        <v>3</v>
      </c>
      <c r="B695" s="12">
        <v>1</v>
      </c>
      <c r="C695"/>
    </row>
    <row r="696" spans="1:3" hidden="1" x14ac:dyDescent="0.2">
      <c r="A696" s="11" t="s">
        <v>48</v>
      </c>
      <c r="B696" s="12">
        <v>2</v>
      </c>
      <c r="C696">
        <v>-1</v>
      </c>
    </row>
    <row r="697" spans="1:3" hidden="1" x14ac:dyDescent="0.2">
      <c r="A697" s="14" t="s">
        <v>49</v>
      </c>
      <c r="B697" s="12">
        <v>2</v>
      </c>
      <c r="C697"/>
    </row>
    <row r="698" spans="1:3" hidden="1" x14ac:dyDescent="0.2">
      <c r="A698" s="17" t="s">
        <v>37</v>
      </c>
      <c r="B698" s="12">
        <v>2</v>
      </c>
      <c r="C698"/>
    </row>
    <row r="699" spans="1:3" hidden="1" x14ac:dyDescent="0.2">
      <c r="A699" s="11" t="s">
        <v>59</v>
      </c>
      <c r="B699" s="12">
        <v>1</v>
      </c>
      <c r="C699"/>
    </row>
    <row r="700" spans="1:3" hidden="1" x14ac:dyDescent="0.2">
      <c r="A700" s="14" t="s">
        <v>47</v>
      </c>
      <c r="B700" s="12">
        <v>1</v>
      </c>
      <c r="C700"/>
    </row>
    <row r="701" spans="1:3" hidden="1" x14ac:dyDescent="0.2">
      <c r="A701" s="17" t="s">
        <v>60</v>
      </c>
      <c r="B701" s="12">
        <v>1</v>
      </c>
      <c r="C701"/>
    </row>
    <row r="702" spans="1:3" hidden="1" x14ac:dyDescent="0.2">
      <c r="A702" s="11" t="s">
        <v>61</v>
      </c>
      <c r="B702" s="12">
        <v>1</v>
      </c>
      <c r="C702"/>
    </row>
    <row r="703" spans="1:3" hidden="1" x14ac:dyDescent="0.2">
      <c r="A703" s="14" t="s">
        <v>62</v>
      </c>
      <c r="B703" s="12">
        <v>1</v>
      </c>
      <c r="C703"/>
    </row>
    <row r="704" spans="1:3" hidden="1" x14ac:dyDescent="0.2">
      <c r="A704" s="17" t="s">
        <v>2</v>
      </c>
      <c r="B704" s="12">
        <v>1</v>
      </c>
      <c r="C704"/>
    </row>
    <row r="705" spans="1:3" hidden="1" x14ac:dyDescent="0.2">
      <c r="A705" s="11" t="s">
        <v>93</v>
      </c>
      <c r="B705" s="12">
        <v>1</v>
      </c>
      <c r="C705"/>
    </row>
    <row r="706" spans="1:3" hidden="1" x14ac:dyDescent="0.2">
      <c r="A706" s="14" t="s">
        <v>66</v>
      </c>
      <c r="B706" s="12">
        <v>1</v>
      </c>
      <c r="C706"/>
    </row>
    <row r="707" spans="1:3" hidden="1" x14ac:dyDescent="0.2">
      <c r="A707" s="17" t="s">
        <v>24</v>
      </c>
      <c r="B707" s="12">
        <v>1</v>
      </c>
      <c r="C707"/>
    </row>
    <row r="708" spans="1:3" s="21" customFormat="1" x14ac:dyDescent="0.2">
      <c r="A708" s="19" t="s">
        <v>14</v>
      </c>
      <c r="B708" s="20">
        <v>18</v>
      </c>
      <c r="C708" s="24">
        <f>GETPIVOTDATA("Departure Time",$A$1,"Passenger ID","POP2875LH3")+SUM(C709:C744)</f>
        <v>12</v>
      </c>
    </row>
    <row r="709" spans="1:3" hidden="1" x14ac:dyDescent="0.2">
      <c r="A709" s="11" t="s">
        <v>65</v>
      </c>
      <c r="B709" s="12">
        <v>2</v>
      </c>
      <c r="C709">
        <v>-1</v>
      </c>
    </row>
    <row r="710" spans="1:3" hidden="1" x14ac:dyDescent="0.2">
      <c r="A710" s="14" t="s">
        <v>66</v>
      </c>
      <c r="B710" s="12">
        <v>2</v>
      </c>
      <c r="C710"/>
    </row>
    <row r="711" spans="1:3" hidden="1" x14ac:dyDescent="0.2">
      <c r="A711" s="17" t="s">
        <v>67</v>
      </c>
      <c r="B711" s="12">
        <v>2</v>
      </c>
      <c r="C711"/>
    </row>
    <row r="712" spans="1:3" hidden="1" x14ac:dyDescent="0.2">
      <c r="A712" s="11" t="s">
        <v>54</v>
      </c>
      <c r="B712" s="12">
        <v>1</v>
      </c>
      <c r="C712"/>
    </row>
    <row r="713" spans="1:3" hidden="1" x14ac:dyDescent="0.2">
      <c r="A713" s="14" t="s">
        <v>55</v>
      </c>
      <c r="B713" s="12">
        <v>1</v>
      </c>
      <c r="C713"/>
    </row>
    <row r="714" spans="1:3" hidden="1" x14ac:dyDescent="0.2">
      <c r="A714" s="17" t="s">
        <v>35</v>
      </c>
      <c r="B714" s="12">
        <v>1</v>
      </c>
      <c r="C714"/>
    </row>
    <row r="715" spans="1:3" hidden="1" x14ac:dyDescent="0.2">
      <c r="A715" s="11" t="s">
        <v>73</v>
      </c>
      <c r="B715" s="12">
        <v>2</v>
      </c>
      <c r="C715">
        <v>-1</v>
      </c>
    </row>
    <row r="716" spans="1:3" hidden="1" x14ac:dyDescent="0.2">
      <c r="A716" s="14" t="s">
        <v>22</v>
      </c>
      <c r="B716" s="12">
        <v>2</v>
      </c>
      <c r="C716"/>
    </row>
    <row r="717" spans="1:3" hidden="1" x14ac:dyDescent="0.2">
      <c r="A717" s="17" t="s">
        <v>74</v>
      </c>
      <c r="B717" s="12">
        <v>2</v>
      </c>
      <c r="C717"/>
    </row>
    <row r="718" spans="1:3" hidden="1" x14ac:dyDescent="0.2">
      <c r="A718" s="11" t="s">
        <v>80</v>
      </c>
      <c r="B718" s="12">
        <v>2</v>
      </c>
      <c r="C718">
        <v>-1</v>
      </c>
    </row>
    <row r="719" spans="1:3" hidden="1" x14ac:dyDescent="0.2">
      <c r="A719" s="14" t="s">
        <v>55</v>
      </c>
      <c r="B719" s="12">
        <v>2</v>
      </c>
      <c r="C719"/>
    </row>
    <row r="720" spans="1:3" hidden="1" x14ac:dyDescent="0.2">
      <c r="A720" s="17" t="s">
        <v>81</v>
      </c>
      <c r="B720" s="12">
        <v>2</v>
      </c>
      <c r="C720"/>
    </row>
    <row r="721" spans="1:3" hidden="1" x14ac:dyDescent="0.2">
      <c r="A721" s="11" t="s">
        <v>18</v>
      </c>
      <c r="B721" s="12">
        <v>1</v>
      </c>
      <c r="C721"/>
    </row>
    <row r="722" spans="1:3" hidden="1" x14ac:dyDescent="0.2">
      <c r="A722" s="14" t="s">
        <v>19</v>
      </c>
      <c r="B722" s="12">
        <v>1</v>
      </c>
      <c r="C722"/>
    </row>
    <row r="723" spans="1:3" hidden="1" x14ac:dyDescent="0.2">
      <c r="A723" s="17" t="s">
        <v>3</v>
      </c>
      <c r="B723" s="12">
        <v>1</v>
      </c>
      <c r="C723"/>
    </row>
    <row r="724" spans="1:3" hidden="1" x14ac:dyDescent="0.2">
      <c r="A724" s="11" t="s">
        <v>89</v>
      </c>
      <c r="B724" s="12">
        <v>2</v>
      </c>
      <c r="C724">
        <v>-1</v>
      </c>
    </row>
    <row r="725" spans="1:3" hidden="1" x14ac:dyDescent="0.2">
      <c r="A725" s="14" t="s">
        <v>90</v>
      </c>
      <c r="B725" s="12">
        <v>2</v>
      </c>
      <c r="C725"/>
    </row>
    <row r="726" spans="1:3" hidden="1" x14ac:dyDescent="0.2">
      <c r="A726" s="17" t="s">
        <v>49</v>
      </c>
      <c r="B726" s="12">
        <v>2</v>
      </c>
      <c r="C726"/>
    </row>
    <row r="727" spans="1:3" hidden="1" x14ac:dyDescent="0.2">
      <c r="A727" s="11" t="s">
        <v>31</v>
      </c>
      <c r="B727" s="12">
        <v>2</v>
      </c>
      <c r="C727">
        <v>-1</v>
      </c>
    </row>
    <row r="728" spans="1:3" hidden="1" x14ac:dyDescent="0.2">
      <c r="A728" s="14" t="s">
        <v>32</v>
      </c>
      <c r="B728" s="12">
        <v>2</v>
      </c>
      <c r="C728"/>
    </row>
    <row r="729" spans="1:3" hidden="1" x14ac:dyDescent="0.2">
      <c r="A729" s="17" t="s">
        <v>19</v>
      </c>
      <c r="B729" s="12">
        <v>2</v>
      </c>
      <c r="C729"/>
    </row>
    <row r="730" spans="1:3" hidden="1" x14ac:dyDescent="0.2">
      <c r="A730" s="11" t="s">
        <v>7</v>
      </c>
      <c r="B730" s="12">
        <v>1</v>
      </c>
      <c r="C730"/>
    </row>
    <row r="731" spans="1:3" hidden="1" x14ac:dyDescent="0.2">
      <c r="A731" s="14" t="s">
        <v>8</v>
      </c>
      <c r="B731" s="12">
        <v>1</v>
      </c>
      <c r="C731"/>
    </row>
    <row r="732" spans="1:3" hidden="1" x14ac:dyDescent="0.2">
      <c r="A732" s="17" t="s">
        <v>9</v>
      </c>
      <c r="B732" s="12">
        <v>1</v>
      </c>
      <c r="C732"/>
    </row>
    <row r="733" spans="1:3" hidden="1" x14ac:dyDescent="0.2">
      <c r="A733" s="11" t="s">
        <v>51</v>
      </c>
      <c r="B733" s="12">
        <v>2</v>
      </c>
      <c r="C733">
        <v>-1</v>
      </c>
    </row>
    <row r="734" spans="1:3" hidden="1" x14ac:dyDescent="0.2">
      <c r="A734" s="14" t="s">
        <v>8</v>
      </c>
      <c r="B734" s="12">
        <v>2</v>
      </c>
      <c r="C734"/>
    </row>
    <row r="735" spans="1:3" hidden="1" x14ac:dyDescent="0.2">
      <c r="A735" s="17" t="s">
        <v>52</v>
      </c>
      <c r="B735" s="12">
        <v>2</v>
      </c>
      <c r="C735"/>
    </row>
    <row r="736" spans="1:3" hidden="1" x14ac:dyDescent="0.2">
      <c r="A736" s="11" t="s">
        <v>59</v>
      </c>
      <c r="B736" s="12">
        <v>1</v>
      </c>
      <c r="C736"/>
    </row>
    <row r="737" spans="1:3" hidden="1" x14ac:dyDescent="0.2">
      <c r="A737" s="14" t="s">
        <v>47</v>
      </c>
      <c r="B737" s="12">
        <v>1</v>
      </c>
      <c r="C737"/>
    </row>
    <row r="738" spans="1:3" hidden="1" x14ac:dyDescent="0.2">
      <c r="A738" s="17" t="s">
        <v>60</v>
      </c>
      <c r="B738" s="12">
        <v>1</v>
      </c>
      <c r="C738"/>
    </row>
    <row r="739" spans="1:3" hidden="1" x14ac:dyDescent="0.2">
      <c r="A739" s="11" t="s">
        <v>93</v>
      </c>
      <c r="B739" s="12">
        <v>1</v>
      </c>
      <c r="C739"/>
    </row>
    <row r="740" spans="1:3" hidden="1" x14ac:dyDescent="0.2">
      <c r="A740" s="14" t="s">
        <v>66</v>
      </c>
      <c r="B740" s="12">
        <v>1</v>
      </c>
      <c r="C740"/>
    </row>
    <row r="741" spans="1:3" hidden="1" x14ac:dyDescent="0.2">
      <c r="A741" s="17" t="s">
        <v>24</v>
      </c>
      <c r="B741" s="12">
        <v>1</v>
      </c>
      <c r="C741"/>
    </row>
    <row r="742" spans="1:3" hidden="1" x14ac:dyDescent="0.2">
      <c r="A742" s="11" t="s">
        <v>4</v>
      </c>
      <c r="B742" s="12">
        <v>1</v>
      </c>
      <c r="C742"/>
    </row>
    <row r="743" spans="1:3" hidden="1" x14ac:dyDescent="0.2">
      <c r="A743" s="14" t="s">
        <v>5</v>
      </c>
      <c r="B743" s="12">
        <v>1</v>
      </c>
      <c r="C743"/>
    </row>
    <row r="744" spans="1:3" hidden="1" x14ac:dyDescent="0.2">
      <c r="A744" s="17" t="s">
        <v>3</v>
      </c>
      <c r="B744" s="12">
        <v>1</v>
      </c>
      <c r="C744"/>
    </row>
    <row r="745" spans="1:3" s="21" customFormat="1" x14ac:dyDescent="0.2">
      <c r="A745" s="19" t="s">
        <v>30</v>
      </c>
      <c r="B745" s="20">
        <v>21</v>
      </c>
      <c r="C745" s="24">
        <f>GETPIVOTDATA("Departure Time",$A$1,"Passenger ID","PUD8209OG3")+SUM(C746:C787)</f>
        <v>14</v>
      </c>
    </row>
    <row r="746" spans="1:3" hidden="1" x14ac:dyDescent="0.2">
      <c r="A746" s="11" t="s">
        <v>71</v>
      </c>
      <c r="B746" s="12">
        <v>3</v>
      </c>
      <c r="C746">
        <v>-2</v>
      </c>
    </row>
    <row r="747" spans="1:3" hidden="1" x14ac:dyDescent="0.2">
      <c r="A747" s="14" t="s">
        <v>16</v>
      </c>
      <c r="B747" s="12">
        <v>3</v>
      </c>
      <c r="C747"/>
    </row>
    <row r="748" spans="1:3" hidden="1" x14ac:dyDescent="0.2">
      <c r="A748" s="17" t="s">
        <v>47</v>
      </c>
      <c r="B748" s="12">
        <v>3</v>
      </c>
      <c r="C748"/>
    </row>
    <row r="749" spans="1:3" hidden="1" x14ac:dyDescent="0.2">
      <c r="A749" s="11" t="s">
        <v>43</v>
      </c>
      <c r="B749" s="12">
        <v>1</v>
      </c>
      <c r="C749"/>
    </row>
    <row r="750" spans="1:3" hidden="1" x14ac:dyDescent="0.2">
      <c r="A750" s="14" t="s">
        <v>9</v>
      </c>
      <c r="B750" s="12">
        <v>1</v>
      </c>
      <c r="C750"/>
    </row>
    <row r="751" spans="1:3" hidden="1" x14ac:dyDescent="0.2">
      <c r="A751" s="17" t="s">
        <v>29</v>
      </c>
      <c r="B751" s="12">
        <v>1</v>
      </c>
      <c r="C751"/>
    </row>
    <row r="752" spans="1:3" hidden="1" x14ac:dyDescent="0.2">
      <c r="A752" s="11" t="s">
        <v>21</v>
      </c>
      <c r="B752" s="12">
        <v>1</v>
      </c>
      <c r="C752"/>
    </row>
    <row r="753" spans="1:3" hidden="1" x14ac:dyDescent="0.2">
      <c r="A753" s="14" t="s">
        <v>2</v>
      </c>
      <c r="B753" s="12">
        <v>1</v>
      </c>
      <c r="C753"/>
    </row>
    <row r="754" spans="1:3" hidden="1" x14ac:dyDescent="0.2">
      <c r="A754" s="17" t="s">
        <v>22</v>
      </c>
      <c r="B754" s="12">
        <v>1</v>
      </c>
      <c r="C754"/>
    </row>
    <row r="755" spans="1:3" hidden="1" x14ac:dyDescent="0.2">
      <c r="A755" s="11" t="s">
        <v>80</v>
      </c>
      <c r="B755" s="12">
        <v>2</v>
      </c>
      <c r="C755">
        <v>-1</v>
      </c>
    </row>
    <row r="756" spans="1:3" hidden="1" x14ac:dyDescent="0.2">
      <c r="A756" s="14" t="s">
        <v>55</v>
      </c>
      <c r="B756" s="12">
        <v>2</v>
      </c>
      <c r="C756"/>
    </row>
    <row r="757" spans="1:3" hidden="1" x14ac:dyDescent="0.2">
      <c r="A757" s="17" t="s">
        <v>81</v>
      </c>
      <c r="B757" s="12">
        <v>2</v>
      </c>
      <c r="C757"/>
    </row>
    <row r="758" spans="1:3" hidden="1" x14ac:dyDescent="0.2">
      <c r="A758" s="11" t="s">
        <v>42</v>
      </c>
      <c r="B758" s="12">
        <v>2</v>
      </c>
      <c r="C758">
        <v>-1</v>
      </c>
    </row>
    <row r="759" spans="1:3" hidden="1" x14ac:dyDescent="0.2">
      <c r="A759" s="14" t="s">
        <v>16</v>
      </c>
      <c r="B759" s="12">
        <v>2</v>
      </c>
      <c r="C759"/>
    </row>
    <row r="760" spans="1:3" hidden="1" x14ac:dyDescent="0.2">
      <c r="A760" s="17" t="s">
        <v>13</v>
      </c>
      <c r="B760" s="12">
        <v>2</v>
      </c>
      <c r="C760"/>
    </row>
    <row r="761" spans="1:3" hidden="1" x14ac:dyDescent="0.2">
      <c r="A761" s="11" t="s">
        <v>12</v>
      </c>
      <c r="B761" s="12">
        <v>1</v>
      </c>
      <c r="C761"/>
    </row>
    <row r="762" spans="1:3" hidden="1" x14ac:dyDescent="0.2">
      <c r="A762" s="14" t="s">
        <v>2</v>
      </c>
      <c r="B762" s="12">
        <v>1</v>
      </c>
      <c r="C762"/>
    </row>
    <row r="763" spans="1:3" hidden="1" x14ac:dyDescent="0.2">
      <c r="A763" s="17" t="s">
        <v>13</v>
      </c>
      <c r="B763" s="12">
        <v>1</v>
      </c>
      <c r="C763"/>
    </row>
    <row r="764" spans="1:3" hidden="1" x14ac:dyDescent="0.2">
      <c r="A764" s="11" t="s">
        <v>45</v>
      </c>
      <c r="B764" s="12">
        <v>1</v>
      </c>
      <c r="C764"/>
    </row>
    <row r="765" spans="1:3" hidden="1" x14ac:dyDescent="0.2">
      <c r="A765" s="14" t="s">
        <v>46</v>
      </c>
      <c r="B765" s="12">
        <v>1</v>
      </c>
      <c r="C765"/>
    </row>
    <row r="766" spans="1:3" hidden="1" x14ac:dyDescent="0.2">
      <c r="A766" s="17" t="s">
        <v>47</v>
      </c>
      <c r="B766" s="12">
        <v>1</v>
      </c>
      <c r="C766"/>
    </row>
    <row r="767" spans="1:3" hidden="1" x14ac:dyDescent="0.2">
      <c r="A767" s="11" t="s">
        <v>31</v>
      </c>
      <c r="B767" s="12">
        <v>1</v>
      </c>
      <c r="C767"/>
    </row>
    <row r="768" spans="1:3" hidden="1" x14ac:dyDescent="0.2">
      <c r="A768" s="14" t="s">
        <v>32</v>
      </c>
      <c r="B768" s="12">
        <v>1</v>
      </c>
      <c r="C768"/>
    </row>
    <row r="769" spans="1:3" hidden="1" x14ac:dyDescent="0.2">
      <c r="A769" s="17" t="s">
        <v>19</v>
      </c>
      <c r="B769" s="12">
        <v>1</v>
      </c>
      <c r="C769"/>
    </row>
    <row r="770" spans="1:3" hidden="1" x14ac:dyDescent="0.2">
      <c r="A770" s="11" t="s">
        <v>1</v>
      </c>
      <c r="B770" s="12">
        <v>1</v>
      </c>
      <c r="C770"/>
    </row>
    <row r="771" spans="1:3" hidden="1" x14ac:dyDescent="0.2">
      <c r="A771" s="14" t="s">
        <v>2</v>
      </c>
      <c r="B771" s="12">
        <v>1</v>
      </c>
      <c r="C771"/>
    </row>
    <row r="772" spans="1:3" hidden="1" x14ac:dyDescent="0.2">
      <c r="A772" s="17" t="s">
        <v>3</v>
      </c>
      <c r="B772" s="12">
        <v>1</v>
      </c>
      <c r="C772"/>
    </row>
    <row r="773" spans="1:3" hidden="1" x14ac:dyDescent="0.2">
      <c r="A773" s="11" t="s">
        <v>48</v>
      </c>
      <c r="B773" s="12">
        <v>2</v>
      </c>
      <c r="C773">
        <v>-1</v>
      </c>
    </row>
    <row r="774" spans="1:3" hidden="1" x14ac:dyDescent="0.2">
      <c r="A774" s="14" t="s">
        <v>49</v>
      </c>
      <c r="B774" s="12">
        <v>2</v>
      </c>
      <c r="C774"/>
    </row>
    <row r="775" spans="1:3" hidden="1" x14ac:dyDescent="0.2">
      <c r="A775" s="17" t="s">
        <v>37</v>
      </c>
      <c r="B775" s="12">
        <v>2</v>
      </c>
      <c r="C775"/>
    </row>
    <row r="776" spans="1:3" hidden="1" x14ac:dyDescent="0.2">
      <c r="A776" s="11" t="s">
        <v>78</v>
      </c>
      <c r="B776" s="12">
        <v>1</v>
      </c>
      <c r="C776"/>
    </row>
    <row r="777" spans="1:3" hidden="1" x14ac:dyDescent="0.2">
      <c r="A777" s="14" t="s">
        <v>74</v>
      </c>
      <c r="B777" s="12">
        <v>1</v>
      </c>
      <c r="C777"/>
    </row>
    <row r="778" spans="1:3" hidden="1" x14ac:dyDescent="0.2">
      <c r="A778" s="17" t="s">
        <v>47</v>
      </c>
      <c r="B778" s="12">
        <v>1</v>
      </c>
      <c r="C778"/>
    </row>
    <row r="779" spans="1:3" hidden="1" x14ac:dyDescent="0.2">
      <c r="A779" s="11" t="s">
        <v>51</v>
      </c>
      <c r="B779" s="12">
        <v>1</v>
      </c>
      <c r="C779"/>
    </row>
    <row r="780" spans="1:3" hidden="1" x14ac:dyDescent="0.2">
      <c r="A780" s="14" t="s">
        <v>8</v>
      </c>
      <c r="B780" s="12">
        <v>1</v>
      </c>
      <c r="C780"/>
    </row>
    <row r="781" spans="1:3" hidden="1" x14ac:dyDescent="0.2">
      <c r="A781" s="17" t="s">
        <v>52</v>
      </c>
      <c r="B781" s="12">
        <v>1</v>
      </c>
      <c r="C781"/>
    </row>
    <row r="782" spans="1:3" hidden="1" x14ac:dyDescent="0.2">
      <c r="A782" s="11" t="s">
        <v>4</v>
      </c>
      <c r="B782" s="12">
        <v>3</v>
      </c>
      <c r="C782">
        <v>-2</v>
      </c>
    </row>
    <row r="783" spans="1:3" hidden="1" x14ac:dyDescent="0.2">
      <c r="A783" s="14" t="s">
        <v>5</v>
      </c>
      <c r="B783" s="12">
        <v>3</v>
      </c>
      <c r="C783"/>
    </row>
    <row r="784" spans="1:3" hidden="1" x14ac:dyDescent="0.2">
      <c r="A784" s="17" t="s">
        <v>3</v>
      </c>
      <c r="B784" s="12">
        <v>3</v>
      </c>
      <c r="C784"/>
    </row>
    <row r="785" spans="1:3" hidden="1" x14ac:dyDescent="0.2">
      <c r="A785" s="11" t="s">
        <v>86</v>
      </c>
      <c r="B785" s="12">
        <v>1</v>
      </c>
      <c r="C785"/>
    </row>
    <row r="786" spans="1:3" hidden="1" x14ac:dyDescent="0.2">
      <c r="A786" s="14" t="s">
        <v>81</v>
      </c>
      <c r="B786" s="12">
        <v>1</v>
      </c>
      <c r="C786"/>
    </row>
    <row r="787" spans="1:3" hidden="1" x14ac:dyDescent="0.2">
      <c r="A787" s="17" t="s">
        <v>9</v>
      </c>
      <c r="B787" s="12">
        <v>1</v>
      </c>
      <c r="C787"/>
    </row>
    <row r="788" spans="1:3" hidden="1" x14ac:dyDescent="0.2">
      <c r="A788" s="10" t="s">
        <v>92</v>
      </c>
      <c r="B788" s="12">
        <v>1</v>
      </c>
      <c r="C788"/>
    </row>
    <row r="789" spans="1:3" hidden="1" x14ac:dyDescent="0.2">
      <c r="A789" s="11" t="s">
        <v>48</v>
      </c>
      <c r="B789" s="12">
        <v>1</v>
      </c>
      <c r="C789"/>
    </row>
    <row r="790" spans="1:3" hidden="1" x14ac:dyDescent="0.2">
      <c r="A790" s="14" t="s">
        <v>49</v>
      </c>
      <c r="B790" s="12">
        <v>1</v>
      </c>
      <c r="C790"/>
    </row>
    <row r="791" spans="1:3" hidden="1" x14ac:dyDescent="0.2">
      <c r="A791" s="17" t="s">
        <v>37</v>
      </c>
      <c r="B791" s="12">
        <v>1</v>
      </c>
      <c r="C791"/>
    </row>
    <row r="792" spans="1:3" s="21" customFormat="1" x14ac:dyDescent="0.2">
      <c r="A792" s="19" t="s">
        <v>75</v>
      </c>
      <c r="B792" s="20">
        <v>12</v>
      </c>
      <c r="C792" s="24">
        <f>GETPIVOTDATA("Departure Time",$A$1,"Passenger ID","SJD8775RZ4")+SUM(C793:C825)</f>
        <v>9</v>
      </c>
    </row>
    <row r="793" spans="1:3" hidden="1" x14ac:dyDescent="0.2">
      <c r="A793" s="11" t="s">
        <v>76</v>
      </c>
      <c r="B793" s="12">
        <v>1</v>
      </c>
      <c r="C793">
        <v>-1</v>
      </c>
    </row>
    <row r="794" spans="1:3" hidden="1" x14ac:dyDescent="0.2">
      <c r="A794" s="14" t="s">
        <v>2</v>
      </c>
      <c r="B794" s="12">
        <v>1</v>
      </c>
      <c r="C794"/>
    </row>
    <row r="795" spans="1:3" hidden="1" x14ac:dyDescent="0.2">
      <c r="A795" s="17" t="s">
        <v>3</v>
      </c>
      <c r="B795" s="12">
        <v>1</v>
      </c>
      <c r="C795"/>
    </row>
    <row r="796" spans="1:3" hidden="1" x14ac:dyDescent="0.2">
      <c r="A796" s="11" t="s">
        <v>71</v>
      </c>
      <c r="B796" s="12">
        <v>1</v>
      </c>
      <c r="C796"/>
    </row>
    <row r="797" spans="1:3" hidden="1" x14ac:dyDescent="0.2">
      <c r="A797" s="14" t="s">
        <v>16</v>
      </c>
      <c r="B797" s="12">
        <v>1</v>
      </c>
      <c r="C797"/>
    </row>
    <row r="798" spans="1:3" hidden="1" x14ac:dyDescent="0.2">
      <c r="A798" s="17" t="s">
        <v>47</v>
      </c>
      <c r="B798" s="12">
        <v>1</v>
      </c>
      <c r="C798"/>
    </row>
    <row r="799" spans="1:3" hidden="1" x14ac:dyDescent="0.2">
      <c r="A799" s="11" t="s">
        <v>27</v>
      </c>
      <c r="B799" s="12">
        <v>1</v>
      </c>
      <c r="C799"/>
    </row>
    <row r="800" spans="1:3" hidden="1" x14ac:dyDescent="0.2">
      <c r="A800" s="14" t="s">
        <v>28</v>
      </c>
      <c r="B800" s="12">
        <v>1</v>
      </c>
      <c r="C800"/>
    </row>
    <row r="801" spans="1:3" hidden="1" x14ac:dyDescent="0.2">
      <c r="A801" s="17" t="s">
        <v>29</v>
      </c>
      <c r="B801" s="12">
        <v>1</v>
      </c>
      <c r="C801"/>
    </row>
    <row r="802" spans="1:3" hidden="1" x14ac:dyDescent="0.2">
      <c r="A802" s="11" t="s">
        <v>18</v>
      </c>
      <c r="B802" s="12">
        <v>1</v>
      </c>
      <c r="C802"/>
    </row>
    <row r="803" spans="1:3" hidden="1" x14ac:dyDescent="0.2">
      <c r="A803" s="14" t="s">
        <v>19</v>
      </c>
      <c r="B803" s="12">
        <v>1</v>
      </c>
      <c r="C803"/>
    </row>
    <row r="804" spans="1:3" hidden="1" x14ac:dyDescent="0.2">
      <c r="A804" s="17" t="s">
        <v>3</v>
      </c>
      <c r="B804" s="12">
        <v>1</v>
      </c>
      <c r="C804"/>
    </row>
    <row r="805" spans="1:3" hidden="1" x14ac:dyDescent="0.2">
      <c r="A805" s="11" t="s">
        <v>45</v>
      </c>
      <c r="B805" s="12">
        <v>2</v>
      </c>
      <c r="C805">
        <v>-1</v>
      </c>
    </row>
    <row r="806" spans="1:3" hidden="1" x14ac:dyDescent="0.2">
      <c r="A806" s="14" t="s">
        <v>46</v>
      </c>
      <c r="B806" s="12">
        <v>2</v>
      </c>
      <c r="C806"/>
    </row>
    <row r="807" spans="1:3" hidden="1" x14ac:dyDescent="0.2">
      <c r="A807" s="17" t="s">
        <v>47</v>
      </c>
      <c r="B807" s="12">
        <v>2</v>
      </c>
      <c r="C807"/>
    </row>
    <row r="808" spans="1:3" hidden="1" x14ac:dyDescent="0.2">
      <c r="A808" s="11" t="s">
        <v>89</v>
      </c>
      <c r="B808" s="12">
        <v>1</v>
      </c>
      <c r="C808"/>
    </row>
    <row r="809" spans="1:3" hidden="1" x14ac:dyDescent="0.2">
      <c r="A809" s="14" t="s">
        <v>90</v>
      </c>
      <c r="B809" s="12">
        <v>1</v>
      </c>
      <c r="C809"/>
    </row>
    <row r="810" spans="1:3" hidden="1" x14ac:dyDescent="0.2">
      <c r="A810" s="17" t="s">
        <v>49</v>
      </c>
      <c r="B810" s="12">
        <v>1</v>
      </c>
      <c r="C810"/>
    </row>
    <row r="811" spans="1:3" hidden="1" x14ac:dyDescent="0.2">
      <c r="A811" s="11" t="s">
        <v>7</v>
      </c>
      <c r="B811" s="12">
        <v>1</v>
      </c>
      <c r="C811"/>
    </row>
    <row r="812" spans="1:3" hidden="1" x14ac:dyDescent="0.2">
      <c r="A812" s="14" t="s">
        <v>8</v>
      </c>
      <c r="B812" s="12">
        <v>1</v>
      </c>
      <c r="C812"/>
    </row>
    <row r="813" spans="1:3" hidden="1" x14ac:dyDescent="0.2">
      <c r="A813" s="17" t="s">
        <v>9</v>
      </c>
      <c r="B813" s="12">
        <v>1</v>
      </c>
      <c r="C813"/>
    </row>
    <row r="814" spans="1:3" hidden="1" x14ac:dyDescent="0.2">
      <c r="A814" s="11" t="s">
        <v>63</v>
      </c>
      <c r="B814" s="12">
        <v>1</v>
      </c>
      <c r="C814">
        <v>-1</v>
      </c>
    </row>
    <row r="815" spans="1:3" hidden="1" x14ac:dyDescent="0.2">
      <c r="A815" s="14" t="s">
        <v>82</v>
      </c>
      <c r="B815" s="12">
        <v>1</v>
      </c>
      <c r="C815"/>
    </row>
    <row r="816" spans="1:3" hidden="1" x14ac:dyDescent="0.2">
      <c r="A816" s="17" t="s">
        <v>52</v>
      </c>
      <c r="B816" s="12">
        <v>1</v>
      </c>
      <c r="C816"/>
    </row>
    <row r="817" spans="1:3" hidden="1" x14ac:dyDescent="0.2">
      <c r="A817" s="11" t="s">
        <v>48</v>
      </c>
      <c r="B817" s="12">
        <v>1</v>
      </c>
      <c r="C817"/>
    </row>
    <row r="818" spans="1:3" hidden="1" x14ac:dyDescent="0.2">
      <c r="A818" s="14" t="s">
        <v>49</v>
      </c>
      <c r="B818" s="12">
        <v>1</v>
      </c>
      <c r="C818"/>
    </row>
    <row r="819" spans="1:3" hidden="1" x14ac:dyDescent="0.2">
      <c r="A819" s="17" t="s">
        <v>37</v>
      </c>
      <c r="B819" s="12">
        <v>1</v>
      </c>
      <c r="C819"/>
    </row>
    <row r="820" spans="1:3" hidden="1" x14ac:dyDescent="0.2">
      <c r="A820" s="11" t="s">
        <v>78</v>
      </c>
      <c r="B820" s="12">
        <v>1</v>
      </c>
      <c r="C820"/>
    </row>
    <row r="821" spans="1:3" hidden="1" x14ac:dyDescent="0.2">
      <c r="A821" s="14" t="s">
        <v>74</v>
      </c>
      <c r="B821" s="12">
        <v>1</v>
      </c>
      <c r="C821"/>
    </row>
    <row r="822" spans="1:3" hidden="1" x14ac:dyDescent="0.2">
      <c r="A822" s="17" t="s">
        <v>47</v>
      </c>
      <c r="B822" s="12">
        <v>1</v>
      </c>
      <c r="C822"/>
    </row>
    <row r="823" spans="1:3" hidden="1" x14ac:dyDescent="0.2">
      <c r="A823" s="11" t="s">
        <v>4</v>
      </c>
      <c r="B823" s="12">
        <v>1</v>
      </c>
      <c r="C823"/>
    </row>
    <row r="824" spans="1:3" hidden="1" x14ac:dyDescent="0.2">
      <c r="A824" s="14" t="s">
        <v>5</v>
      </c>
      <c r="B824" s="12">
        <v>1</v>
      </c>
      <c r="C824"/>
    </row>
    <row r="825" spans="1:3" hidden="1" x14ac:dyDescent="0.2">
      <c r="A825" s="17" t="s">
        <v>3</v>
      </c>
      <c r="B825" s="12">
        <v>1</v>
      </c>
      <c r="C825"/>
    </row>
    <row r="826" spans="1:3" s="21" customFormat="1" x14ac:dyDescent="0.2">
      <c r="A826" s="19" t="s">
        <v>83</v>
      </c>
      <c r="B826" s="20">
        <v>21</v>
      </c>
      <c r="C826" s="24">
        <f>GETPIVOTDATA("Departure Time",$A$1,"Passenger ID","SPR4484HA6")+SUM(C827:C874)</f>
        <v>16</v>
      </c>
    </row>
    <row r="827" spans="1:3" hidden="1" x14ac:dyDescent="0.2">
      <c r="A827" s="11" t="s">
        <v>71</v>
      </c>
      <c r="B827" s="12">
        <v>2</v>
      </c>
      <c r="C827">
        <v>-1</v>
      </c>
    </row>
    <row r="828" spans="1:3" hidden="1" x14ac:dyDescent="0.2">
      <c r="A828" s="14" t="s">
        <v>16</v>
      </c>
      <c r="B828" s="12">
        <v>2</v>
      </c>
      <c r="C828"/>
    </row>
    <row r="829" spans="1:3" hidden="1" x14ac:dyDescent="0.2">
      <c r="A829" s="17" t="s">
        <v>47</v>
      </c>
      <c r="B829" s="12">
        <v>2</v>
      </c>
      <c r="C829"/>
    </row>
    <row r="830" spans="1:3" hidden="1" x14ac:dyDescent="0.2">
      <c r="A830" s="11" t="s">
        <v>43</v>
      </c>
      <c r="B830" s="12">
        <v>1</v>
      </c>
      <c r="C830"/>
    </row>
    <row r="831" spans="1:3" hidden="1" x14ac:dyDescent="0.2">
      <c r="A831" s="14" t="s">
        <v>9</v>
      </c>
      <c r="B831" s="12">
        <v>1</v>
      </c>
      <c r="C831"/>
    </row>
    <row r="832" spans="1:3" hidden="1" x14ac:dyDescent="0.2">
      <c r="A832" s="17" t="s">
        <v>29</v>
      </c>
      <c r="B832" s="12">
        <v>1</v>
      </c>
      <c r="C832"/>
    </row>
    <row r="833" spans="1:3" hidden="1" x14ac:dyDescent="0.2">
      <c r="A833" s="11" t="s">
        <v>65</v>
      </c>
      <c r="B833" s="12">
        <v>1</v>
      </c>
      <c r="C833"/>
    </row>
    <row r="834" spans="1:3" hidden="1" x14ac:dyDescent="0.2">
      <c r="A834" s="14" t="s">
        <v>66</v>
      </c>
      <c r="B834" s="12">
        <v>1</v>
      </c>
      <c r="C834"/>
    </row>
    <row r="835" spans="1:3" hidden="1" x14ac:dyDescent="0.2">
      <c r="A835" s="17" t="s">
        <v>67</v>
      </c>
      <c r="B835" s="12">
        <v>1</v>
      </c>
      <c r="C835"/>
    </row>
    <row r="836" spans="1:3" hidden="1" x14ac:dyDescent="0.2">
      <c r="A836" s="11" t="s">
        <v>23</v>
      </c>
      <c r="B836" s="12">
        <v>2</v>
      </c>
      <c r="C836">
        <v>-1</v>
      </c>
    </row>
    <row r="837" spans="1:3" hidden="1" x14ac:dyDescent="0.2">
      <c r="A837" s="14" t="s">
        <v>24</v>
      </c>
      <c r="B837" s="12">
        <v>2</v>
      </c>
      <c r="C837"/>
    </row>
    <row r="838" spans="1:3" hidden="1" x14ac:dyDescent="0.2">
      <c r="A838" s="17" t="s">
        <v>13</v>
      </c>
      <c r="B838" s="12">
        <v>2</v>
      </c>
      <c r="C838"/>
    </row>
    <row r="839" spans="1:3" hidden="1" x14ac:dyDescent="0.2">
      <c r="A839" s="11" t="s">
        <v>73</v>
      </c>
      <c r="B839" s="12">
        <v>1</v>
      </c>
      <c r="C839"/>
    </row>
    <row r="840" spans="1:3" hidden="1" x14ac:dyDescent="0.2">
      <c r="A840" s="14" t="s">
        <v>22</v>
      </c>
      <c r="B840" s="12">
        <v>1</v>
      </c>
      <c r="C840"/>
    </row>
    <row r="841" spans="1:3" hidden="1" x14ac:dyDescent="0.2">
      <c r="A841" s="17" t="s">
        <v>74</v>
      </c>
      <c r="B841" s="12">
        <v>1</v>
      </c>
      <c r="C841"/>
    </row>
    <row r="842" spans="1:3" hidden="1" x14ac:dyDescent="0.2">
      <c r="A842" s="11" t="s">
        <v>80</v>
      </c>
      <c r="B842" s="12">
        <v>3</v>
      </c>
      <c r="C842">
        <v>-2</v>
      </c>
    </row>
    <row r="843" spans="1:3" hidden="1" x14ac:dyDescent="0.2">
      <c r="A843" s="14" t="s">
        <v>55</v>
      </c>
      <c r="B843" s="12">
        <v>3</v>
      </c>
      <c r="C843"/>
    </row>
    <row r="844" spans="1:3" hidden="1" x14ac:dyDescent="0.2">
      <c r="A844" s="17" t="s">
        <v>81</v>
      </c>
      <c r="B844" s="12">
        <v>3</v>
      </c>
      <c r="C844"/>
    </row>
    <row r="845" spans="1:3" hidden="1" x14ac:dyDescent="0.2">
      <c r="A845" s="11" t="s">
        <v>42</v>
      </c>
      <c r="B845" s="12">
        <v>1</v>
      </c>
      <c r="C845"/>
    </row>
    <row r="846" spans="1:3" hidden="1" x14ac:dyDescent="0.2">
      <c r="A846" s="14" t="s">
        <v>16</v>
      </c>
      <c r="B846" s="12">
        <v>1</v>
      </c>
      <c r="C846"/>
    </row>
    <row r="847" spans="1:3" hidden="1" x14ac:dyDescent="0.2">
      <c r="A847" s="17" t="s">
        <v>13</v>
      </c>
      <c r="B847" s="12">
        <v>1</v>
      </c>
      <c r="C847"/>
    </row>
    <row r="848" spans="1:3" hidden="1" x14ac:dyDescent="0.2">
      <c r="A848" s="11" t="s">
        <v>89</v>
      </c>
      <c r="B848" s="12">
        <v>1</v>
      </c>
      <c r="C848"/>
    </row>
    <row r="849" spans="1:3" hidden="1" x14ac:dyDescent="0.2">
      <c r="A849" s="14" t="s">
        <v>90</v>
      </c>
      <c r="B849" s="12">
        <v>1</v>
      </c>
      <c r="C849"/>
    </row>
    <row r="850" spans="1:3" hidden="1" x14ac:dyDescent="0.2">
      <c r="A850" s="17" t="s">
        <v>49</v>
      </c>
      <c r="B850" s="12">
        <v>1</v>
      </c>
      <c r="C850"/>
    </row>
    <row r="851" spans="1:3" hidden="1" x14ac:dyDescent="0.2">
      <c r="A851" s="11" t="s">
        <v>31</v>
      </c>
      <c r="B851" s="12">
        <v>1</v>
      </c>
      <c r="C851"/>
    </row>
    <row r="852" spans="1:3" hidden="1" x14ac:dyDescent="0.2">
      <c r="A852" s="14" t="s">
        <v>32</v>
      </c>
      <c r="B852" s="12">
        <v>1</v>
      </c>
      <c r="C852"/>
    </row>
    <row r="853" spans="1:3" hidden="1" x14ac:dyDescent="0.2">
      <c r="A853" s="17" t="s">
        <v>19</v>
      </c>
      <c r="B853" s="12">
        <v>1</v>
      </c>
      <c r="C853"/>
    </row>
    <row r="854" spans="1:3" hidden="1" x14ac:dyDescent="0.2">
      <c r="A854" s="11" t="s">
        <v>1</v>
      </c>
      <c r="B854" s="12">
        <v>1</v>
      </c>
      <c r="C854"/>
    </row>
    <row r="855" spans="1:3" hidden="1" x14ac:dyDescent="0.2">
      <c r="A855" s="14" t="s">
        <v>2</v>
      </c>
      <c r="B855" s="12">
        <v>1</v>
      </c>
      <c r="C855"/>
    </row>
    <row r="856" spans="1:3" hidden="1" x14ac:dyDescent="0.2">
      <c r="A856" s="17" t="s">
        <v>3</v>
      </c>
      <c r="B856" s="12">
        <v>1</v>
      </c>
      <c r="C856"/>
    </row>
    <row r="857" spans="1:3" hidden="1" x14ac:dyDescent="0.2">
      <c r="A857" s="11" t="s">
        <v>48</v>
      </c>
      <c r="B857" s="12">
        <v>1</v>
      </c>
      <c r="C857"/>
    </row>
    <row r="858" spans="1:3" hidden="1" x14ac:dyDescent="0.2">
      <c r="A858" s="14" t="s">
        <v>49</v>
      </c>
      <c r="B858" s="12">
        <v>1</v>
      </c>
      <c r="C858"/>
    </row>
    <row r="859" spans="1:3" hidden="1" x14ac:dyDescent="0.2">
      <c r="A859" s="17" t="s">
        <v>37</v>
      </c>
      <c r="B859" s="12">
        <v>1</v>
      </c>
      <c r="C859"/>
    </row>
    <row r="860" spans="1:3" hidden="1" x14ac:dyDescent="0.2">
      <c r="A860" s="11" t="s">
        <v>78</v>
      </c>
      <c r="B860" s="12">
        <v>2</v>
      </c>
      <c r="C860">
        <v>-1</v>
      </c>
    </row>
    <row r="861" spans="1:3" hidden="1" x14ac:dyDescent="0.2">
      <c r="A861" s="14" t="s">
        <v>74</v>
      </c>
      <c r="B861" s="12">
        <v>2</v>
      </c>
      <c r="C861"/>
    </row>
    <row r="862" spans="1:3" hidden="1" x14ac:dyDescent="0.2">
      <c r="A862" s="17" t="s">
        <v>47</v>
      </c>
      <c r="B862" s="12">
        <v>2</v>
      </c>
      <c r="C862"/>
    </row>
    <row r="863" spans="1:3" hidden="1" x14ac:dyDescent="0.2">
      <c r="A863" s="11" t="s">
        <v>59</v>
      </c>
      <c r="B863" s="12">
        <v>1</v>
      </c>
      <c r="C863"/>
    </row>
    <row r="864" spans="1:3" hidden="1" x14ac:dyDescent="0.2">
      <c r="A864" s="14" t="s">
        <v>47</v>
      </c>
      <c r="B864" s="12">
        <v>1</v>
      </c>
      <c r="C864"/>
    </row>
    <row r="865" spans="1:3" hidden="1" x14ac:dyDescent="0.2">
      <c r="A865" s="17" t="s">
        <v>60</v>
      </c>
      <c r="B865" s="12">
        <v>1</v>
      </c>
      <c r="C865"/>
    </row>
    <row r="866" spans="1:3" hidden="1" x14ac:dyDescent="0.2">
      <c r="A866" s="11" t="s">
        <v>61</v>
      </c>
      <c r="B866" s="12">
        <v>1</v>
      </c>
      <c r="C866"/>
    </row>
    <row r="867" spans="1:3" hidden="1" x14ac:dyDescent="0.2">
      <c r="A867" s="14" t="s">
        <v>62</v>
      </c>
      <c r="B867" s="12">
        <v>1</v>
      </c>
      <c r="C867"/>
    </row>
    <row r="868" spans="1:3" hidden="1" x14ac:dyDescent="0.2">
      <c r="A868" s="17" t="s">
        <v>2</v>
      </c>
      <c r="B868" s="12">
        <v>1</v>
      </c>
      <c r="C868"/>
    </row>
    <row r="869" spans="1:3" hidden="1" x14ac:dyDescent="0.2">
      <c r="A869" s="11" t="s">
        <v>93</v>
      </c>
      <c r="B869" s="12">
        <v>1</v>
      </c>
      <c r="C869"/>
    </row>
    <row r="870" spans="1:3" hidden="1" x14ac:dyDescent="0.2">
      <c r="A870" s="14" t="s">
        <v>66</v>
      </c>
      <c r="B870" s="12">
        <v>1</v>
      </c>
      <c r="C870"/>
    </row>
    <row r="871" spans="1:3" hidden="1" x14ac:dyDescent="0.2">
      <c r="A871" s="17" t="s">
        <v>24</v>
      </c>
      <c r="B871" s="12">
        <v>1</v>
      </c>
      <c r="C871"/>
    </row>
    <row r="872" spans="1:3" hidden="1" x14ac:dyDescent="0.2">
      <c r="A872" s="11" t="s">
        <v>86</v>
      </c>
      <c r="B872" s="12">
        <v>1</v>
      </c>
      <c r="C872"/>
    </row>
    <row r="873" spans="1:3" hidden="1" x14ac:dyDescent="0.2">
      <c r="A873" s="14" t="s">
        <v>81</v>
      </c>
      <c r="B873" s="12">
        <v>1</v>
      </c>
      <c r="C873"/>
    </row>
    <row r="874" spans="1:3" hidden="1" x14ac:dyDescent="0.2">
      <c r="A874" s="17" t="s">
        <v>9</v>
      </c>
      <c r="B874" s="12">
        <v>1</v>
      </c>
      <c r="C874"/>
    </row>
    <row r="875" spans="1:3" hidden="1" x14ac:dyDescent="0.2">
      <c r="A875" s="10" t="s">
        <v>117</v>
      </c>
      <c r="B875" s="12">
        <v>1</v>
      </c>
      <c r="C875">
        <v>0</v>
      </c>
    </row>
    <row r="876" spans="1:3" hidden="1" x14ac:dyDescent="0.2">
      <c r="A876" s="11" t="s">
        <v>59</v>
      </c>
      <c r="B876" s="12">
        <v>1</v>
      </c>
      <c r="C876"/>
    </row>
    <row r="877" spans="1:3" hidden="1" x14ac:dyDescent="0.2">
      <c r="A877" s="14" t="s">
        <v>47</v>
      </c>
      <c r="B877" s="12">
        <v>1</v>
      </c>
      <c r="C877"/>
    </row>
    <row r="878" spans="1:3" hidden="1" x14ac:dyDescent="0.2">
      <c r="A878" s="17" t="s">
        <v>60</v>
      </c>
      <c r="B878" s="12">
        <v>1</v>
      </c>
      <c r="C878"/>
    </row>
    <row r="879" spans="1:3" hidden="1" x14ac:dyDescent="0.2">
      <c r="A879" s="10" t="s">
        <v>53</v>
      </c>
      <c r="B879" s="12">
        <v>1</v>
      </c>
      <c r="C879">
        <v>0</v>
      </c>
    </row>
    <row r="880" spans="1:3" hidden="1" x14ac:dyDescent="0.2">
      <c r="A880" s="11" t="s">
        <v>1</v>
      </c>
      <c r="B880" s="12">
        <v>1</v>
      </c>
      <c r="C880"/>
    </row>
    <row r="881" spans="1:3" hidden="1" x14ac:dyDescent="0.2">
      <c r="A881" s="14" t="s">
        <v>2</v>
      </c>
      <c r="B881" s="12">
        <v>1</v>
      </c>
      <c r="C881"/>
    </row>
    <row r="882" spans="1:3" hidden="1" x14ac:dyDescent="0.2">
      <c r="A882" s="17" t="s">
        <v>3</v>
      </c>
      <c r="B882" s="12">
        <v>1</v>
      </c>
      <c r="C882"/>
    </row>
    <row r="883" spans="1:3" s="21" customFormat="1" x14ac:dyDescent="0.2">
      <c r="A883" s="19" t="s">
        <v>0</v>
      </c>
      <c r="B883" s="20">
        <v>24</v>
      </c>
      <c r="C883" s="24">
        <f>GETPIVOTDATA("Departure Time",$A$1,"Passenger ID","UES9151GS5")+SUM(C884:C934)</f>
        <v>17</v>
      </c>
    </row>
    <row r="884" spans="1:3" hidden="1" x14ac:dyDescent="0.2">
      <c r="A884" s="11" t="s">
        <v>34</v>
      </c>
      <c r="B884" s="12">
        <v>2</v>
      </c>
      <c r="C884">
        <v>-1</v>
      </c>
    </row>
    <row r="885" spans="1:3" hidden="1" x14ac:dyDescent="0.2">
      <c r="A885" s="14" t="s">
        <v>35</v>
      </c>
      <c r="B885" s="12">
        <v>2</v>
      </c>
      <c r="C885"/>
    </row>
    <row r="886" spans="1:3" hidden="1" x14ac:dyDescent="0.2">
      <c r="A886" s="17" t="s">
        <v>2</v>
      </c>
      <c r="B886" s="12">
        <v>2</v>
      </c>
      <c r="C886"/>
    </row>
    <row r="887" spans="1:3" hidden="1" x14ac:dyDescent="0.2">
      <c r="A887" s="11" t="s">
        <v>27</v>
      </c>
      <c r="B887" s="12">
        <v>1</v>
      </c>
      <c r="C887"/>
    </row>
    <row r="888" spans="1:3" hidden="1" x14ac:dyDescent="0.2">
      <c r="A888" s="14" t="s">
        <v>28</v>
      </c>
      <c r="B888" s="12">
        <v>1</v>
      </c>
      <c r="C888"/>
    </row>
    <row r="889" spans="1:3" hidden="1" x14ac:dyDescent="0.2">
      <c r="A889" s="17" t="s">
        <v>29</v>
      </c>
      <c r="B889" s="12">
        <v>1</v>
      </c>
      <c r="C889"/>
    </row>
    <row r="890" spans="1:3" hidden="1" x14ac:dyDescent="0.2">
      <c r="A890" s="11" t="s">
        <v>23</v>
      </c>
      <c r="B890" s="12">
        <v>3</v>
      </c>
      <c r="C890">
        <v>-2</v>
      </c>
    </row>
    <row r="891" spans="1:3" hidden="1" x14ac:dyDescent="0.2">
      <c r="A891" s="14" t="s">
        <v>24</v>
      </c>
      <c r="B891" s="12">
        <v>3</v>
      </c>
      <c r="C891"/>
    </row>
    <row r="892" spans="1:3" hidden="1" x14ac:dyDescent="0.2">
      <c r="A892" s="17" t="s">
        <v>13</v>
      </c>
      <c r="B892" s="12">
        <v>3</v>
      </c>
      <c r="C892"/>
    </row>
    <row r="893" spans="1:3" hidden="1" x14ac:dyDescent="0.2">
      <c r="A893" s="11" t="s">
        <v>73</v>
      </c>
      <c r="B893" s="12">
        <v>1</v>
      </c>
      <c r="C893"/>
    </row>
    <row r="894" spans="1:3" hidden="1" x14ac:dyDescent="0.2">
      <c r="A894" s="14" t="s">
        <v>22</v>
      </c>
      <c r="B894" s="12">
        <v>1</v>
      </c>
      <c r="C894"/>
    </row>
    <row r="895" spans="1:3" hidden="1" x14ac:dyDescent="0.2">
      <c r="A895" s="17" t="s">
        <v>74</v>
      </c>
      <c r="B895" s="12">
        <v>1</v>
      </c>
      <c r="C895"/>
    </row>
    <row r="896" spans="1:3" hidden="1" x14ac:dyDescent="0.2">
      <c r="A896" s="11" t="s">
        <v>80</v>
      </c>
      <c r="B896" s="12">
        <v>3</v>
      </c>
      <c r="C896">
        <v>-2</v>
      </c>
    </row>
    <row r="897" spans="1:3" hidden="1" x14ac:dyDescent="0.2">
      <c r="A897" s="14" t="s">
        <v>55</v>
      </c>
      <c r="B897" s="12">
        <v>3</v>
      </c>
      <c r="C897"/>
    </row>
    <row r="898" spans="1:3" hidden="1" x14ac:dyDescent="0.2">
      <c r="A898" s="17" t="s">
        <v>81</v>
      </c>
      <c r="B898" s="12">
        <v>3</v>
      </c>
      <c r="C898"/>
    </row>
    <row r="899" spans="1:3" hidden="1" x14ac:dyDescent="0.2">
      <c r="A899" s="11" t="s">
        <v>12</v>
      </c>
      <c r="B899" s="12">
        <v>1</v>
      </c>
      <c r="C899"/>
    </row>
    <row r="900" spans="1:3" hidden="1" x14ac:dyDescent="0.2">
      <c r="A900" s="14" t="s">
        <v>2</v>
      </c>
      <c r="B900" s="12">
        <v>1</v>
      </c>
      <c r="C900"/>
    </row>
    <row r="901" spans="1:3" hidden="1" x14ac:dyDescent="0.2">
      <c r="A901" s="17" t="s">
        <v>13</v>
      </c>
      <c r="B901" s="12">
        <v>1</v>
      </c>
      <c r="C901"/>
    </row>
    <row r="902" spans="1:3" hidden="1" x14ac:dyDescent="0.2">
      <c r="A902" s="11" t="s">
        <v>45</v>
      </c>
      <c r="B902" s="12">
        <v>1</v>
      </c>
      <c r="C902"/>
    </row>
    <row r="903" spans="1:3" hidden="1" x14ac:dyDescent="0.2">
      <c r="A903" s="14" t="s">
        <v>46</v>
      </c>
      <c r="B903" s="12">
        <v>1</v>
      </c>
      <c r="C903"/>
    </row>
    <row r="904" spans="1:3" hidden="1" x14ac:dyDescent="0.2">
      <c r="A904" s="17" t="s">
        <v>47</v>
      </c>
      <c r="B904" s="12">
        <v>1</v>
      </c>
      <c r="C904"/>
    </row>
    <row r="905" spans="1:3" hidden="1" x14ac:dyDescent="0.2">
      <c r="A905" s="11" t="s">
        <v>1</v>
      </c>
      <c r="B905" s="12">
        <v>1</v>
      </c>
      <c r="C905"/>
    </row>
    <row r="906" spans="1:3" hidden="1" x14ac:dyDescent="0.2">
      <c r="A906" s="14" t="s">
        <v>2</v>
      </c>
      <c r="B906" s="12">
        <v>1</v>
      </c>
      <c r="C906"/>
    </row>
    <row r="907" spans="1:3" hidden="1" x14ac:dyDescent="0.2">
      <c r="A907" s="17" t="s">
        <v>3</v>
      </c>
      <c r="B907" s="12">
        <v>1</v>
      </c>
      <c r="C907"/>
    </row>
    <row r="908" spans="1:3" hidden="1" x14ac:dyDescent="0.2">
      <c r="A908" s="11" t="s">
        <v>63</v>
      </c>
      <c r="B908" s="12">
        <v>1</v>
      </c>
      <c r="C908"/>
    </row>
    <row r="909" spans="1:3" hidden="1" x14ac:dyDescent="0.2">
      <c r="A909" s="14" t="s">
        <v>28</v>
      </c>
      <c r="B909" s="12">
        <v>1</v>
      </c>
      <c r="C909"/>
    </row>
    <row r="910" spans="1:3" hidden="1" x14ac:dyDescent="0.2">
      <c r="A910" s="17" t="s">
        <v>52</v>
      </c>
      <c r="B910" s="12">
        <v>1</v>
      </c>
      <c r="C910"/>
    </row>
    <row r="911" spans="1:3" hidden="1" x14ac:dyDescent="0.2">
      <c r="A911" s="11" t="s">
        <v>48</v>
      </c>
      <c r="B911" s="12">
        <v>1</v>
      </c>
      <c r="C911"/>
    </row>
    <row r="912" spans="1:3" hidden="1" x14ac:dyDescent="0.2">
      <c r="A912" s="14" t="s">
        <v>49</v>
      </c>
      <c r="B912" s="12">
        <v>1</v>
      </c>
      <c r="C912"/>
    </row>
    <row r="913" spans="1:3" hidden="1" x14ac:dyDescent="0.2">
      <c r="A913" s="17" t="s">
        <v>37</v>
      </c>
      <c r="B913" s="12">
        <v>1</v>
      </c>
      <c r="C913"/>
    </row>
    <row r="914" spans="1:3" hidden="1" x14ac:dyDescent="0.2">
      <c r="A914" s="11" t="s">
        <v>78</v>
      </c>
      <c r="B914" s="12">
        <v>2</v>
      </c>
      <c r="C914">
        <v>-1</v>
      </c>
    </row>
    <row r="915" spans="1:3" hidden="1" x14ac:dyDescent="0.2">
      <c r="A915" s="14" t="s">
        <v>74</v>
      </c>
      <c r="B915" s="12">
        <v>2</v>
      </c>
      <c r="C915"/>
    </row>
    <row r="916" spans="1:3" hidden="1" x14ac:dyDescent="0.2">
      <c r="A916" s="17" t="s">
        <v>47</v>
      </c>
      <c r="B916" s="12">
        <v>2</v>
      </c>
      <c r="C916"/>
    </row>
    <row r="917" spans="1:3" hidden="1" x14ac:dyDescent="0.2">
      <c r="A917" s="11" t="s">
        <v>59</v>
      </c>
      <c r="B917" s="12">
        <v>1</v>
      </c>
      <c r="C917"/>
    </row>
    <row r="918" spans="1:3" hidden="1" x14ac:dyDescent="0.2">
      <c r="A918" s="14" t="s">
        <v>47</v>
      </c>
      <c r="B918" s="12">
        <v>1</v>
      </c>
      <c r="C918"/>
    </row>
    <row r="919" spans="1:3" hidden="1" x14ac:dyDescent="0.2">
      <c r="A919" s="17" t="s">
        <v>60</v>
      </c>
      <c r="B919" s="12">
        <v>1</v>
      </c>
      <c r="C919"/>
    </row>
    <row r="920" spans="1:3" hidden="1" x14ac:dyDescent="0.2">
      <c r="A920" s="11" t="s">
        <v>36</v>
      </c>
      <c r="B920" s="12">
        <v>1</v>
      </c>
      <c r="C920"/>
    </row>
    <row r="921" spans="1:3" hidden="1" x14ac:dyDescent="0.2">
      <c r="A921" s="14" t="s">
        <v>37</v>
      </c>
      <c r="B921" s="12">
        <v>1</v>
      </c>
      <c r="C921"/>
    </row>
    <row r="922" spans="1:3" hidden="1" x14ac:dyDescent="0.2">
      <c r="A922" s="17" t="s">
        <v>13</v>
      </c>
      <c r="B922" s="12">
        <v>1</v>
      </c>
      <c r="C922"/>
    </row>
    <row r="923" spans="1:3" hidden="1" x14ac:dyDescent="0.2">
      <c r="A923" s="11" t="s">
        <v>61</v>
      </c>
      <c r="B923" s="12">
        <v>1</v>
      </c>
      <c r="C923"/>
    </row>
    <row r="924" spans="1:3" hidden="1" x14ac:dyDescent="0.2">
      <c r="A924" s="14" t="s">
        <v>62</v>
      </c>
      <c r="B924" s="12">
        <v>1</v>
      </c>
      <c r="C924"/>
    </row>
    <row r="925" spans="1:3" hidden="1" x14ac:dyDescent="0.2">
      <c r="A925" s="17" t="s">
        <v>2</v>
      </c>
      <c r="B925" s="12">
        <v>1</v>
      </c>
      <c r="C925"/>
    </row>
    <row r="926" spans="1:3" hidden="1" x14ac:dyDescent="0.2">
      <c r="A926" s="11" t="s">
        <v>93</v>
      </c>
      <c r="B926" s="12">
        <v>1</v>
      </c>
      <c r="C926"/>
    </row>
    <row r="927" spans="1:3" hidden="1" x14ac:dyDescent="0.2">
      <c r="A927" s="14" t="s">
        <v>66</v>
      </c>
      <c r="B927" s="12">
        <v>1</v>
      </c>
      <c r="C927"/>
    </row>
    <row r="928" spans="1:3" hidden="1" x14ac:dyDescent="0.2">
      <c r="A928" s="17" t="s">
        <v>24</v>
      </c>
      <c r="B928" s="12">
        <v>1</v>
      </c>
      <c r="C928"/>
    </row>
    <row r="929" spans="1:3" hidden="1" x14ac:dyDescent="0.2">
      <c r="A929" s="11" t="s">
        <v>4</v>
      </c>
      <c r="B929" s="12">
        <v>2</v>
      </c>
      <c r="C929">
        <v>-1</v>
      </c>
    </row>
    <row r="930" spans="1:3" hidden="1" x14ac:dyDescent="0.2">
      <c r="A930" s="14" t="s">
        <v>5</v>
      </c>
      <c r="B930" s="12">
        <v>2</v>
      </c>
      <c r="C930"/>
    </row>
    <row r="931" spans="1:3" hidden="1" x14ac:dyDescent="0.2">
      <c r="A931" s="17" t="s">
        <v>3</v>
      </c>
      <c r="B931" s="12">
        <v>2</v>
      </c>
      <c r="C931"/>
    </row>
    <row r="932" spans="1:3" hidden="1" x14ac:dyDescent="0.2">
      <c r="A932" s="11" t="s">
        <v>86</v>
      </c>
      <c r="B932" s="12">
        <v>1</v>
      </c>
      <c r="C932"/>
    </row>
    <row r="933" spans="1:3" hidden="1" x14ac:dyDescent="0.2">
      <c r="A933" s="14" t="s">
        <v>81</v>
      </c>
      <c r="B933" s="12">
        <v>1</v>
      </c>
      <c r="C933"/>
    </row>
    <row r="934" spans="1:3" hidden="1" x14ac:dyDescent="0.2">
      <c r="A934" s="17" t="s">
        <v>9</v>
      </c>
      <c r="B934" s="12">
        <v>1</v>
      </c>
      <c r="C934"/>
    </row>
    <row r="935" spans="1:3" hidden="1" x14ac:dyDescent="0.2">
      <c r="A935" s="10" t="s">
        <v>97</v>
      </c>
      <c r="B935" s="12">
        <v>1</v>
      </c>
      <c r="C935"/>
    </row>
    <row r="936" spans="1:3" hidden="1" x14ac:dyDescent="0.2">
      <c r="A936" s="11" t="s">
        <v>4</v>
      </c>
      <c r="B936" s="12">
        <v>1</v>
      </c>
      <c r="C936"/>
    </row>
    <row r="937" spans="1:3" hidden="1" x14ac:dyDescent="0.2">
      <c r="A937" s="14" t="s">
        <v>5</v>
      </c>
      <c r="B937" s="12">
        <v>1</v>
      </c>
      <c r="C937"/>
    </row>
    <row r="938" spans="1:3" hidden="1" x14ac:dyDescent="0.2">
      <c r="A938" s="17" t="s">
        <v>3</v>
      </c>
      <c r="B938" s="12">
        <v>1</v>
      </c>
      <c r="C938"/>
    </row>
    <row r="939" spans="1:3" hidden="1" x14ac:dyDescent="0.2">
      <c r="A939" s="10" t="s">
        <v>105</v>
      </c>
      <c r="B939" s="12">
        <v>1</v>
      </c>
      <c r="C939"/>
    </row>
    <row r="940" spans="1:3" hidden="1" x14ac:dyDescent="0.2">
      <c r="A940" s="11" t="s">
        <v>48</v>
      </c>
      <c r="B940" s="12">
        <v>1</v>
      </c>
      <c r="C940"/>
    </row>
    <row r="941" spans="1:3" hidden="1" x14ac:dyDescent="0.2">
      <c r="A941" s="14" t="s">
        <v>49</v>
      </c>
      <c r="B941" s="12">
        <v>1</v>
      </c>
      <c r="C941"/>
    </row>
    <row r="942" spans="1:3" hidden="1" x14ac:dyDescent="0.2">
      <c r="A942" s="17" t="s">
        <v>37</v>
      </c>
      <c r="B942" s="12">
        <v>1</v>
      </c>
      <c r="C942"/>
    </row>
    <row r="943" spans="1:3" s="21" customFormat="1" x14ac:dyDescent="0.2">
      <c r="A943" s="19" t="s">
        <v>85</v>
      </c>
      <c r="B943" s="20">
        <v>15</v>
      </c>
      <c r="C943" s="24">
        <f>GETPIVOTDATA("Departure Time",$A$1,"Passenger ID","VZY2993ME1")+SUM(C944:C976)</f>
        <v>11</v>
      </c>
    </row>
    <row r="944" spans="1:3" hidden="1" x14ac:dyDescent="0.2">
      <c r="A944" s="11" t="s">
        <v>57</v>
      </c>
      <c r="B944" s="12">
        <v>2</v>
      </c>
      <c r="C944">
        <v>-1</v>
      </c>
    </row>
    <row r="945" spans="1:3" hidden="1" x14ac:dyDescent="0.2">
      <c r="A945" s="14" t="s">
        <v>49</v>
      </c>
      <c r="B945" s="12">
        <v>2</v>
      </c>
      <c r="C945"/>
    </row>
    <row r="946" spans="1:3" hidden="1" x14ac:dyDescent="0.2">
      <c r="A946" s="17" t="s">
        <v>37</v>
      </c>
      <c r="B946" s="12">
        <v>2</v>
      </c>
      <c r="C946"/>
    </row>
    <row r="947" spans="1:3" hidden="1" x14ac:dyDescent="0.2">
      <c r="A947" s="11" t="s">
        <v>73</v>
      </c>
      <c r="B947" s="12">
        <v>1</v>
      </c>
      <c r="C947"/>
    </row>
    <row r="948" spans="1:3" hidden="1" x14ac:dyDescent="0.2">
      <c r="A948" s="14" t="s">
        <v>22</v>
      </c>
      <c r="B948" s="12">
        <v>1</v>
      </c>
      <c r="C948"/>
    </row>
    <row r="949" spans="1:3" hidden="1" x14ac:dyDescent="0.2">
      <c r="A949" s="17" t="s">
        <v>74</v>
      </c>
      <c r="B949" s="12">
        <v>1</v>
      </c>
      <c r="C949"/>
    </row>
    <row r="950" spans="1:3" hidden="1" x14ac:dyDescent="0.2">
      <c r="A950" s="11" t="s">
        <v>18</v>
      </c>
      <c r="B950" s="12">
        <v>1</v>
      </c>
      <c r="C950"/>
    </row>
    <row r="951" spans="1:3" hidden="1" x14ac:dyDescent="0.2">
      <c r="A951" s="14" t="s">
        <v>19</v>
      </c>
      <c r="B951" s="12">
        <v>1</v>
      </c>
      <c r="C951"/>
    </row>
    <row r="952" spans="1:3" hidden="1" x14ac:dyDescent="0.2">
      <c r="A952" s="17" t="s">
        <v>3</v>
      </c>
      <c r="B952" s="12">
        <v>1</v>
      </c>
      <c r="C952"/>
    </row>
    <row r="953" spans="1:3" hidden="1" x14ac:dyDescent="0.2">
      <c r="A953" s="11" t="s">
        <v>89</v>
      </c>
      <c r="B953" s="12">
        <v>1</v>
      </c>
      <c r="C953"/>
    </row>
    <row r="954" spans="1:3" hidden="1" x14ac:dyDescent="0.2">
      <c r="A954" s="14" t="s">
        <v>90</v>
      </c>
      <c r="B954" s="12">
        <v>1</v>
      </c>
      <c r="C954"/>
    </row>
    <row r="955" spans="1:3" hidden="1" x14ac:dyDescent="0.2">
      <c r="A955" s="17" t="s">
        <v>49</v>
      </c>
      <c r="B955" s="12">
        <v>1</v>
      </c>
      <c r="C955"/>
    </row>
    <row r="956" spans="1:3" hidden="1" x14ac:dyDescent="0.2">
      <c r="A956" s="11" t="s">
        <v>1</v>
      </c>
      <c r="B956" s="12">
        <v>1</v>
      </c>
      <c r="C956"/>
    </row>
    <row r="957" spans="1:3" hidden="1" x14ac:dyDescent="0.2">
      <c r="A957" s="14" t="s">
        <v>2</v>
      </c>
      <c r="B957" s="12">
        <v>1</v>
      </c>
      <c r="C957"/>
    </row>
    <row r="958" spans="1:3" hidden="1" x14ac:dyDescent="0.2">
      <c r="A958" s="17" t="s">
        <v>3</v>
      </c>
      <c r="B958" s="12">
        <v>1</v>
      </c>
      <c r="C958"/>
    </row>
    <row r="959" spans="1:3" hidden="1" x14ac:dyDescent="0.2">
      <c r="A959" s="11" t="s">
        <v>63</v>
      </c>
      <c r="B959" s="12">
        <v>1</v>
      </c>
      <c r="C959"/>
    </row>
    <row r="960" spans="1:3" hidden="1" x14ac:dyDescent="0.2">
      <c r="A960" s="14" t="s">
        <v>28</v>
      </c>
      <c r="B960" s="12">
        <v>1</v>
      </c>
      <c r="C960"/>
    </row>
    <row r="961" spans="1:3" hidden="1" x14ac:dyDescent="0.2">
      <c r="A961" s="17" t="s">
        <v>52</v>
      </c>
      <c r="B961" s="12">
        <v>1</v>
      </c>
      <c r="C961"/>
    </row>
    <row r="962" spans="1:3" hidden="1" x14ac:dyDescent="0.2">
      <c r="A962" s="11" t="s">
        <v>48</v>
      </c>
      <c r="B962" s="12">
        <v>2</v>
      </c>
      <c r="C962">
        <v>-1</v>
      </c>
    </row>
    <row r="963" spans="1:3" hidden="1" x14ac:dyDescent="0.2">
      <c r="A963" s="14" t="s">
        <v>49</v>
      </c>
      <c r="B963" s="12">
        <v>2</v>
      </c>
      <c r="C963"/>
    </row>
    <row r="964" spans="1:3" hidden="1" x14ac:dyDescent="0.2">
      <c r="A964" s="17" t="s">
        <v>37</v>
      </c>
      <c r="B964" s="12">
        <v>2</v>
      </c>
      <c r="C964"/>
    </row>
    <row r="965" spans="1:3" hidden="1" x14ac:dyDescent="0.2">
      <c r="A965" s="11" t="s">
        <v>61</v>
      </c>
      <c r="B965" s="12">
        <v>2</v>
      </c>
      <c r="C965">
        <v>-1</v>
      </c>
    </row>
    <row r="966" spans="1:3" hidden="1" x14ac:dyDescent="0.2">
      <c r="A966" s="14" t="s">
        <v>62</v>
      </c>
      <c r="B966" s="12">
        <v>2</v>
      </c>
      <c r="C966"/>
    </row>
    <row r="967" spans="1:3" hidden="1" x14ac:dyDescent="0.2">
      <c r="A967" s="17" t="s">
        <v>2</v>
      </c>
      <c r="B967" s="12">
        <v>2</v>
      </c>
      <c r="C967"/>
    </row>
    <row r="968" spans="1:3" hidden="1" x14ac:dyDescent="0.2">
      <c r="A968" s="11" t="s">
        <v>87</v>
      </c>
      <c r="B968" s="12">
        <v>1</v>
      </c>
      <c r="C968"/>
    </row>
    <row r="969" spans="1:3" hidden="1" x14ac:dyDescent="0.2">
      <c r="A969" s="14" t="s">
        <v>13</v>
      </c>
      <c r="B969" s="12">
        <v>1</v>
      </c>
      <c r="C969"/>
    </row>
    <row r="970" spans="1:3" hidden="1" x14ac:dyDescent="0.2">
      <c r="A970" s="17" t="s">
        <v>88</v>
      </c>
      <c r="B970" s="12">
        <v>1</v>
      </c>
      <c r="C970"/>
    </row>
    <row r="971" spans="1:3" hidden="1" x14ac:dyDescent="0.2">
      <c r="A971" s="11" t="s">
        <v>93</v>
      </c>
      <c r="B971" s="12">
        <v>2</v>
      </c>
      <c r="C971">
        <v>-1</v>
      </c>
    </row>
    <row r="972" spans="1:3" hidden="1" x14ac:dyDescent="0.2">
      <c r="A972" s="14" t="s">
        <v>66</v>
      </c>
      <c r="B972" s="12">
        <v>2</v>
      </c>
      <c r="C972"/>
    </row>
    <row r="973" spans="1:3" hidden="1" x14ac:dyDescent="0.2">
      <c r="A973" s="17" t="s">
        <v>24</v>
      </c>
      <c r="B973" s="12">
        <v>2</v>
      </c>
      <c r="C973"/>
    </row>
    <row r="974" spans="1:3" hidden="1" x14ac:dyDescent="0.2">
      <c r="A974" s="11" t="s">
        <v>86</v>
      </c>
      <c r="B974" s="12">
        <v>1</v>
      </c>
      <c r="C974"/>
    </row>
    <row r="975" spans="1:3" hidden="1" x14ac:dyDescent="0.2">
      <c r="A975" s="14" t="s">
        <v>81</v>
      </c>
      <c r="B975" s="12">
        <v>1</v>
      </c>
      <c r="C975"/>
    </row>
    <row r="976" spans="1:3" hidden="1" x14ac:dyDescent="0.2">
      <c r="A976" s="17" t="s">
        <v>9</v>
      </c>
      <c r="B976" s="12">
        <v>1</v>
      </c>
      <c r="C976"/>
    </row>
    <row r="977" spans="1:3" hidden="1" x14ac:dyDescent="0.2">
      <c r="A977" s="10" t="s">
        <v>106</v>
      </c>
      <c r="B977" s="12">
        <v>1</v>
      </c>
      <c r="C977">
        <v>0</v>
      </c>
    </row>
    <row r="978" spans="1:3" hidden="1" x14ac:dyDescent="0.2">
      <c r="A978" s="11" t="s">
        <v>93</v>
      </c>
      <c r="B978" s="12">
        <v>1</v>
      </c>
      <c r="C978"/>
    </row>
    <row r="979" spans="1:3" hidden="1" x14ac:dyDescent="0.2">
      <c r="A979" s="14" t="s">
        <v>66</v>
      </c>
      <c r="B979" s="12">
        <v>1</v>
      </c>
      <c r="C979"/>
    </row>
    <row r="980" spans="1:3" hidden="1" x14ac:dyDescent="0.2">
      <c r="A980" s="17" t="s">
        <v>24</v>
      </c>
      <c r="B980" s="12">
        <v>1</v>
      </c>
      <c r="C980"/>
    </row>
    <row r="981" spans="1:3" s="21" customFormat="1" x14ac:dyDescent="0.2">
      <c r="A981" s="19" t="s">
        <v>70</v>
      </c>
      <c r="B981" s="20">
        <v>18</v>
      </c>
      <c r="C981" s="24">
        <f>GETPIVOTDATA("Departure Time",$A$1,"Passenger ID","WBE6935NU3")+SUM(C982:C1023)</f>
        <v>14</v>
      </c>
    </row>
    <row r="982" spans="1:3" hidden="1" x14ac:dyDescent="0.2">
      <c r="A982" s="11" t="s">
        <v>34</v>
      </c>
      <c r="B982" s="12">
        <v>1</v>
      </c>
      <c r="C982"/>
    </row>
    <row r="983" spans="1:3" hidden="1" x14ac:dyDescent="0.2">
      <c r="A983" s="14" t="s">
        <v>35</v>
      </c>
      <c r="B983" s="12">
        <v>1</v>
      </c>
      <c r="C983"/>
    </row>
    <row r="984" spans="1:3" hidden="1" x14ac:dyDescent="0.2">
      <c r="A984" s="17" t="s">
        <v>2</v>
      </c>
      <c r="B984" s="12">
        <v>1</v>
      </c>
      <c r="C984"/>
    </row>
    <row r="985" spans="1:3" hidden="1" x14ac:dyDescent="0.2">
      <c r="A985" s="11" t="s">
        <v>71</v>
      </c>
      <c r="B985" s="12">
        <v>2</v>
      </c>
      <c r="C985">
        <v>-1</v>
      </c>
    </row>
    <row r="986" spans="1:3" hidden="1" x14ac:dyDescent="0.2">
      <c r="A986" s="14" t="s">
        <v>16</v>
      </c>
      <c r="B986" s="12">
        <v>2</v>
      </c>
      <c r="C986"/>
    </row>
    <row r="987" spans="1:3" hidden="1" x14ac:dyDescent="0.2">
      <c r="A987" s="17" t="s">
        <v>47</v>
      </c>
      <c r="B987" s="12">
        <v>2</v>
      </c>
      <c r="C987"/>
    </row>
    <row r="988" spans="1:3" hidden="1" x14ac:dyDescent="0.2">
      <c r="A988" s="11" t="s">
        <v>27</v>
      </c>
      <c r="B988" s="12">
        <v>1</v>
      </c>
      <c r="C988"/>
    </row>
    <row r="989" spans="1:3" hidden="1" x14ac:dyDescent="0.2">
      <c r="A989" s="14" t="s">
        <v>28</v>
      </c>
      <c r="B989" s="12">
        <v>1</v>
      </c>
      <c r="C989"/>
    </row>
    <row r="990" spans="1:3" hidden="1" x14ac:dyDescent="0.2">
      <c r="A990" s="17" t="s">
        <v>29</v>
      </c>
      <c r="B990" s="12">
        <v>1</v>
      </c>
      <c r="C990"/>
    </row>
    <row r="991" spans="1:3" hidden="1" x14ac:dyDescent="0.2">
      <c r="A991" s="11" t="s">
        <v>23</v>
      </c>
      <c r="B991" s="12">
        <v>1</v>
      </c>
      <c r="C991"/>
    </row>
    <row r="992" spans="1:3" hidden="1" x14ac:dyDescent="0.2">
      <c r="A992" s="14" t="s">
        <v>24</v>
      </c>
      <c r="B992" s="12">
        <v>1</v>
      </c>
      <c r="C992"/>
    </row>
    <row r="993" spans="1:3" hidden="1" x14ac:dyDescent="0.2">
      <c r="A993" s="17" t="s">
        <v>13</v>
      </c>
      <c r="B993" s="12">
        <v>1</v>
      </c>
      <c r="C993"/>
    </row>
    <row r="994" spans="1:3" hidden="1" x14ac:dyDescent="0.2">
      <c r="A994" s="11" t="s">
        <v>73</v>
      </c>
      <c r="B994" s="12">
        <v>1</v>
      </c>
      <c r="C994"/>
    </row>
    <row r="995" spans="1:3" hidden="1" x14ac:dyDescent="0.2">
      <c r="A995" s="14" t="s">
        <v>22</v>
      </c>
      <c r="B995" s="12">
        <v>1</v>
      </c>
      <c r="C995"/>
    </row>
    <row r="996" spans="1:3" hidden="1" x14ac:dyDescent="0.2">
      <c r="A996" s="17" t="s">
        <v>74</v>
      </c>
      <c r="B996" s="12">
        <v>1</v>
      </c>
      <c r="C996"/>
    </row>
    <row r="997" spans="1:3" hidden="1" x14ac:dyDescent="0.2">
      <c r="A997" s="11" t="s">
        <v>80</v>
      </c>
      <c r="B997" s="12">
        <v>1</v>
      </c>
      <c r="C997"/>
    </row>
    <row r="998" spans="1:3" hidden="1" x14ac:dyDescent="0.2">
      <c r="A998" s="14" t="s">
        <v>55</v>
      </c>
      <c r="B998" s="12">
        <v>1</v>
      </c>
      <c r="C998"/>
    </row>
    <row r="999" spans="1:3" hidden="1" x14ac:dyDescent="0.2">
      <c r="A999" s="17" t="s">
        <v>81</v>
      </c>
      <c r="B999" s="12">
        <v>1</v>
      </c>
      <c r="C999"/>
    </row>
    <row r="1000" spans="1:3" hidden="1" x14ac:dyDescent="0.2">
      <c r="A1000" s="11" t="s">
        <v>45</v>
      </c>
      <c r="B1000" s="12">
        <v>2</v>
      </c>
      <c r="C1000">
        <v>-1</v>
      </c>
    </row>
    <row r="1001" spans="1:3" hidden="1" x14ac:dyDescent="0.2">
      <c r="A1001" s="14" t="s">
        <v>46</v>
      </c>
      <c r="B1001" s="12">
        <v>2</v>
      </c>
      <c r="C1001"/>
    </row>
    <row r="1002" spans="1:3" hidden="1" x14ac:dyDescent="0.2">
      <c r="A1002" s="17" t="s">
        <v>47</v>
      </c>
      <c r="B1002" s="12">
        <v>2</v>
      </c>
      <c r="C1002"/>
    </row>
    <row r="1003" spans="1:3" hidden="1" x14ac:dyDescent="0.2">
      <c r="A1003" s="11" t="s">
        <v>89</v>
      </c>
      <c r="B1003" s="12">
        <v>1</v>
      </c>
      <c r="C1003"/>
    </row>
    <row r="1004" spans="1:3" hidden="1" x14ac:dyDescent="0.2">
      <c r="A1004" s="14" t="s">
        <v>90</v>
      </c>
      <c r="B1004" s="12">
        <v>1</v>
      </c>
      <c r="C1004"/>
    </row>
    <row r="1005" spans="1:3" hidden="1" x14ac:dyDescent="0.2">
      <c r="A1005" s="17" t="s">
        <v>49</v>
      </c>
      <c r="B1005" s="12">
        <v>1</v>
      </c>
      <c r="C1005"/>
    </row>
    <row r="1006" spans="1:3" hidden="1" x14ac:dyDescent="0.2">
      <c r="A1006" s="11" t="s">
        <v>31</v>
      </c>
      <c r="B1006" s="12">
        <v>2</v>
      </c>
      <c r="C1006">
        <v>-1</v>
      </c>
    </row>
    <row r="1007" spans="1:3" hidden="1" x14ac:dyDescent="0.2">
      <c r="A1007" s="14" t="s">
        <v>32</v>
      </c>
      <c r="B1007" s="12">
        <v>2</v>
      </c>
      <c r="C1007"/>
    </row>
    <row r="1008" spans="1:3" hidden="1" x14ac:dyDescent="0.2">
      <c r="A1008" s="17" t="s">
        <v>19</v>
      </c>
      <c r="B1008" s="12">
        <v>2</v>
      </c>
      <c r="C1008"/>
    </row>
    <row r="1009" spans="1:3" hidden="1" x14ac:dyDescent="0.2">
      <c r="A1009" s="11" t="s">
        <v>1</v>
      </c>
      <c r="B1009" s="12">
        <v>1</v>
      </c>
      <c r="C1009"/>
    </row>
    <row r="1010" spans="1:3" hidden="1" x14ac:dyDescent="0.2">
      <c r="A1010" s="14" t="s">
        <v>2</v>
      </c>
      <c r="B1010" s="12">
        <v>1</v>
      </c>
      <c r="C1010"/>
    </row>
    <row r="1011" spans="1:3" hidden="1" x14ac:dyDescent="0.2">
      <c r="A1011" s="17" t="s">
        <v>3</v>
      </c>
      <c r="B1011" s="12">
        <v>1</v>
      </c>
      <c r="C1011"/>
    </row>
    <row r="1012" spans="1:3" hidden="1" x14ac:dyDescent="0.2">
      <c r="A1012" s="11" t="s">
        <v>48</v>
      </c>
      <c r="B1012" s="12">
        <v>1</v>
      </c>
      <c r="C1012"/>
    </row>
    <row r="1013" spans="1:3" hidden="1" x14ac:dyDescent="0.2">
      <c r="A1013" s="14" t="s">
        <v>49</v>
      </c>
      <c r="B1013" s="12">
        <v>1</v>
      </c>
      <c r="C1013"/>
    </row>
    <row r="1014" spans="1:3" hidden="1" x14ac:dyDescent="0.2">
      <c r="A1014" s="17" t="s">
        <v>37</v>
      </c>
      <c r="B1014" s="12">
        <v>1</v>
      </c>
      <c r="C1014"/>
    </row>
    <row r="1015" spans="1:3" hidden="1" x14ac:dyDescent="0.2">
      <c r="A1015" s="11" t="s">
        <v>51</v>
      </c>
      <c r="B1015" s="12">
        <v>2</v>
      </c>
      <c r="C1015">
        <v>-1</v>
      </c>
    </row>
    <row r="1016" spans="1:3" hidden="1" x14ac:dyDescent="0.2">
      <c r="A1016" s="14" t="s">
        <v>8</v>
      </c>
      <c r="B1016" s="12">
        <v>2</v>
      </c>
      <c r="C1016"/>
    </row>
    <row r="1017" spans="1:3" hidden="1" x14ac:dyDescent="0.2">
      <c r="A1017" s="17" t="s">
        <v>52</v>
      </c>
      <c r="B1017" s="12">
        <v>2</v>
      </c>
      <c r="C1017"/>
    </row>
    <row r="1018" spans="1:3" hidden="1" x14ac:dyDescent="0.2">
      <c r="A1018" s="11" t="s">
        <v>36</v>
      </c>
      <c r="B1018" s="12">
        <v>1</v>
      </c>
      <c r="C1018"/>
    </row>
    <row r="1019" spans="1:3" hidden="1" x14ac:dyDescent="0.2">
      <c r="A1019" s="14" t="s">
        <v>37</v>
      </c>
      <c r="B1019" s="12">
        <v>1</v>
      </c>
      <c r="C1019"/>
    </row>
    <row r="1020" spans="1:3" hidden="1" x14ac:dyDescent="0.2">
      <c r="A1020" s="17" t="s">
        <v>13</v>
      </c>
      <c r="B1020" s="12">
        <v>1</v>
      </c>
      <c r="C1020"/>
    </row>
    <row r="1021" spans="1:3" hidden="1" x14ac:dyDescent="0.2">
      <c r="A1021" s="11" t="s">
        <v>86</v>
      </c>
      <c r="B1021" s="12">
        <v>1</v>
      </c>
      <c r="C1021"/>
    </row>
    <row r="1022" spans="1:3" hidden="1" x14ac:dyDescent="0.2">
      <c r="A1022" s="14" t="s">
        <v>81</v>
      </c>
      <c r="B1022" s="12">
        <v>1</v>
      </c>
      <c r="C1022"/>
    </row>
    <row r="1023" spans="1:3" hidden="1" x14ac:dyDescent="0.2">
      <c r="A1023" s="17" t="s">
        <v>9</v>
      </c>
      <c r="B1023" s="12">
        <v>1</v>
      </c>
      <c r="C1023"/>
    </row>
    <row r="1024" spans="1:3" s="21" customFormat="1" x14ac:dyDescent="0.2">
      <c r="A1024" s="19" t="s">
        <v>17</v>
      </c>
      <c r="B1024" s="20">
        <v>13</v>
      </c>
      <c r="C1024" s="24">
        <f>GETPIVOTDATA("Departure Time",$A$1,"Passenger ID","WTC9125IE5")+SUM(C1025:C1054)</f>
        <v>10</v>
      </c>
    </row>
    <row r="1025" spans="1:3" hidden="1" x14ac:dyDescent="0.2">
      <c r="A1025" s="11" t="s">
        <v>71</v>
      </c>
      <c r="B1025" s="12">
        <v>1</v>
      </c>
      <c r="C1025"/>
    </row>
    <row r="1026" spans="1:3" hidden="1" x14ac:dyDescent="0.2">
      <c r="A1026" s="14" t="s">
        <v>16</v>
      </c>
      <c r="B1026" s="12">
        <v>1</v>
      </c>
      <c r="C1026"/>
    </row>
    <row r="1027" spans="1:3" hidden="1" x14ac:dyDescent="0.2">
      <c r="A1027" s="17" t="s">
        <v>47</v>
      </c>
      <c r="B1027" s="12">
        <v>1</v>
      </c>
      <c r="C1027"/>
    </row>
    <row r="1028" spans="1:3" hidden="1" x14ac:dyDescent="0.2">
      <c r="A1028" s="11" t="s">
        <v>43</v>
      </c>
      <c r="B1028" s="12">
        <v>2</v>
      </c>
      <c r="C1028">
        <v>-1</v>
      </c>
    </row>
    <row r="1029" spans="1:3" hidden="1" x14ac:dyDescent="0.2">
      <c r="A1029" s="14" t="s">
        <v>9</v>
      </c>
      <c r="B1029" s="12">
        <v>2</v>
      </c>
      <c r="C1029"/>
    </row>
    <row r="1030" spans="1:3" hidden="1" x14ac:dyDescent="0.2">
      <c r="A1030" s="17" t="s">
        <v>29</v>
      </c>
      <c r="B1030" s="12">
        <v>2</v>
      </c>
      <c r="C1030"/>
    </row>
    <row r="1031" spans="1:3" hidden="1" x14ac:dyDescent="0.2">
      <c r="A1031" s="11" t="s">
        <v>23</v>
      </c>
      <c r="B1031" s="12">
        <v>2</v>
      </c>
      <c r="C1031">
        <v>-1</v>
      </c>
    </row>
    <row r="1032" spans="1:3" hidden="1" x14ac:dyDescent="0.2">
      <c r="A1032" s="14" t="s">
        <v>24</v>
      </c>
      <c r="B1032" s="12">
        <v>2</v>
      </c>
      <c r="C1032"/>
    </row>
    <row r="1033" spans="1:3" hidden="1" x14ac:dyDescent="0.2">
      <c r="A1033" s="17" t="s">
        <v>13</v>
      </c>
      <c r="B1033" s="12">
        <v>2</v>
      </c>
      <c r="C1033"/>
    </row>
    <row r="1034" spans="1:3" hidden="1" x14ac:dyDescent="0.2">
      <c r="A1034" s="11" t="s">
        <v>42</v>
      </c>
      <c r="B1034" s="12">
        <v>1</v>
      </c>
      <c r="C1034"/>
    </row>
    <row r="1035" spans="1:3" hidden="1" x14ac:dyDescent="0.2">
      <c r="A1035" s="14" t="s">
        <v>16</v>
      </c>
      <c r="B1035" s="12">
        <v>1</v>
      </c>
      <c r="C1035"/>
    </row>
    <row r="1036" spans="1:3" hidden="1" x14ac:dyDescent="0.2">
      <c r="A1036" s="17" t="s">
        <v>13</v>
      </c>
      <c r="B1036" s="12">
        <v>1</v>
      </c>
      <c r="C1036"/>
    </row>
    <row r="1037" spans="1:3" hidden="1" x14ac:dyDescent="0.2">
      <c r="A1037" s="11" t="s">
        <v>18</v>
      </c>
      <c r="B1037" s="12">
        <v>1</v>
      </c>
      <c r="C1037"/>
    </row>
    <row r="1038" spans="1:3" hidden="1" x14ac:dyDescent="0.2">
      <c r="A1038" s="14" t="s">
        <v>19</v>
      </c>
      <c r="B1038" s="12">
        <v>1</v>
      </c>
      <c r="C1038"/>
    </row>
    <row r="1039" spans="1:3" hidden="1" x14ac:dyDescent="0.2">
      <c r="A1039" s="17" t="s">
        <v>3</v>
      </c>
      <c r="B1039" s="12">
        <v>1</v>
      </c>
      <c r="C1039"/>
    </row>
    <row r="1040" spans="1:3" hidden="1" x14ac:dyDescent="0.2">
      <c r="A1040" s="11" t="s">
        <v>63</v>
      </c>
      <c r="B1040" s="12">
        <v>2</v>
      </c>
      <c r="C1040">
        <v>-1</v>
      </c>
    </row>
    <row r="1041" spans="1:3" hidden="1" x14ac:dyDescent="0.2">
      <c r="A1041" s="14" t="s">
        <v>28</v>
      </c>
      <c r="B1041" s="12">
        <v>2</v>
      </c>
      <c r="C1041"/>
    </row>
    <row r="1042" spans="1:3" hidden="1" x14ac:dyDescent="0.2">
      <c r="A1042" s="17" t="s">
        <v>52</v>
      </c>
      <c r="B1042" s="12">
        <v>2</v>
      </c>
      <c r="C1042"/>
    </row>
    <row r="1043" spans="1:3" hidden="1" x14ac:dyDescent="0.2">
      <c r="A1043" s="11" t="s">
        <v>48</v>
      </c>
      <c r="B1043" s="12">
        <v>1</v>
      </c>
      <c r="C1043"/>
    </row>
    <row r="1044" spans="1:3" hidden="1" x14ac:dyDescent="0.2">
      <c r="A1044" s="14" t="s">
        <v>49</v>
      </c>
      <c r="B1044" s="12">
        <v>1</v>
      </c>
      <c r="C1044"/>
    </row>
    <row r="1045" spans="1:3" hidden="1" x14ac:dyDescent="0.2">
      <c r="A1045" s="17" t="s">
        <v>37</v>
      </c>
      <c r="B1045" s="12">
        <v>1</v>
      </c>
      <c r="C1045"/>
    </row>
    <row r="1046" spans="1:3" hidden="1" x14ac:dyDescent="0.2">
      <c r="A1046" s="11" t="s">
        <v>51</v>
      </c>
      <c r="B1046" s="12">
        <v>1</v>
      </c>
      <c r="C1046"/>
    </row>
    <row r="1047" spans="1:3" hidden="1" x14ac:dyDescent="0.2">
      <c r="A1047" s="14" t="s">
        <v>8</v>
      </c>
      <c r="B1047" s="12">
        <v>1</v>
      </c>
      <c r="C1047"/>
    </row>
    <row r="1048" spans="1:3" hidden="1" x14ac:dyDescent="0.2">
      <c r="A1048" s="17" t="s">
        <v>52</v>
      </c>
      <c r="B1048" s="12">
        <v>1</v>
      </c>
      <c r="C1048"/>
    </row>
    <row r="1049" spans="1:3" hidden="1" x14ac:dyDescent="0.2">
      <c r="A1049" s="11" t="s">
        <v>36</v>
      </c>
      <c r="B1049" s="12">
        <v>1</v>
      </c>
      <c r="C1049"/>
    </row>
    <row r="1050" spans="1:3" hidden="1" x14ac:dyDescent="0.2">
      <c r="A1050" s="14" t="s">
        <v>37</v>
      </c>
      <c r="B1050" s="12">
        <v>1</v>
      </c>
      <c r="C1050"/>
    </row>
    <row r="1051" spans="1:3" hidden="1" x14ac:dyDescent="0.2">
      <c r="A1051" s="17" t="s">
        <v>13</v>
      </c>
      <c r="B1051" s="12">
        <v>1</v>
      </c>
      <c r="C1051"/>
    </row>
    <row r="1052" spans="1:3" hidden="1" x14ac:dyDescent="0.2">
      <c r="A1052" s="11" t="s">
        <v>93</v>
      </c>
      <c r="B1052" s="12">
        <v>1</v>
      </c>
      <c r="C1052"/>
    </row>
    <row r="1053" spans="1:3" hidden="1" x14ac:dyDescent="0.2">
      <c r="A1053" s="14" t="s">
        <v>66</v>
      </c>
      <c r="B1053" s="12">
        <v>1</v>
      </c>
      <c r="C1053"/>
    </row>
    <row r="1054" spans="1:3" hidden="1" x14ac:dyDescent="0.2">
      <c r="A1054" s="17" t="s">
        <v>24</v>
      </c>
      <c r="B1054" s="12">
        <v>1</v>
      </c>
      <c r="C1054"/>
    </row>
    <row r="1055" spans="1:3" s="21" customFormat="1" x14ac:dyDescent="0.2">
      <c r="A1055" s="19" t="s">
        <v>38</v>
      </c>
      <c r="B1055" s="20">
        <v>18</v>
      </c>
      <c r="C1055" s="24">
        <f>GETPIVOTDATA("Departure Time",$A$1,"Passenger ID","WYU2010YH8")+SUM(C1056:C1097)</f>
        <v>14</v>
      </c>
    </row>
    <row r="1056" spans="1:3" hidden="1" x14ac:dyDescent="0.2">
      <c r="A1056" s="11" t="s">
        <v>71</v>
      </c>
      <c r="B1056" s="12">
        <v>1</v>
      </c>
      <c r="C1056"/>
    </row>
    <row r="1057" spans="1:3" hidden="1" x14ac:dyDescent="0.2">
      <c r="A1057" s="14" t="s">
        <v>16</v>
      </c>
      <c r="B1057" s="12">
        <v>1</v>
      </c>
      <c r="C1057"/>
    </row>
    <row r="1058" spans="1:3" hidden="1" x14ac:dyDescent="0.2">
      <c r="A1058" s="17" t="s">
        <v>47</v>
      </c>
      <c r="B1058" s="12">
        <v>1</v>
      </c>
      <c r="C1058"/>
    </row>
    <row r="1059" spans="1:3" hidden="1" x14ac:dyDescent="0.2">
      <c r="A1059" s="11" t="s">
        <v>27</v>
      </c>
      <c r="B1059" s="12">
        <v>1</v>
      </c>
      <c r="C1059"/>
    </row>
    <row r="1060" spans="1:3" hidden="1" x14ac:dyDescent="0.2">
      <c r="A1060" s="14" t="s">
        <v>28</v>
      </c>
      <c r="B1060" s="12">
        <v>1</v>
      </c>
      <c r="C1060"/>
    </row>
    <row r="1061" spans="1:3" hidden="1" x14ac:dyDescent="0.2">
      <c r="A1061" s="17" t="s">
        <v>29</v>
      </c>
      <c r="B1061" s="12">
        <v>1</v>
      </c>
      <c r="C1061"/>
    </row>
    <row r="1062" spans="1:3" hidden="1" x14ac:dyDescent="0.2">
      <c r="A1062" s="11" t="s">
        <v>65</v>
      </c>
      <c r="B1062" s="12">
        <v>2</v>
      </c>
      <c r="C1062">
        <v>-1</v>
      </c>
    </row>
    <row r="1063" spans="1:3" hidden="1" x14ac:dyDescent="0.2">
      <c r="A1063" s="14" t="s">
        <v>66</v>
      </c>
      <c r="B1063" s="12">
        <v>2</v>
      </c>
      <c r="C1063"/>
    </row>
    <row r="1064" spans="1:3" hidden="1" x14ac:dyDescent="0.2">
      <c r="A1064" s="17" t="s">
        <v>67</v>
      </c>
      <c r="B1064" s="12">
        <v>2</v>
      </c>
      <c r="C1064"/>
    </row>
    <row r="1065" spans="1:3" hidden="1" x14ac:dyDescent="0.2">
      <c r="A1065" s="11" t="s">
        <v>73</v>
      </c>
      <c r="B1065" s="12">
        <v>1</v>
      </c>
      <c r="C1065"/>
    </row>
    <row r="1066" spans="1:3" hidden="1" x14ac:dyDescent="0.2">
      <c r="A1066" s="14" t="s">
        <v>22</v>
      </c>
      <c r="B1066" s="12">
        <v>1</v>
      </c>
      <c r="C1066"/>
    </row>
    <row r="1067" spans="1:3" hidden="1" x14ac:dyDescent="0.2">
      <c r="A1067" s="17" t="s">
        <v>74</v>
      </c>
      <c r="B1067" s="12">
        <v>1</v>
      </c>
      <c r="C1067"/>
    </row>
    <row r="1068" spans="1:3" hidden="1" x14ac:dyDescent="0.2">
      <c r="A1068" s="11" t="s">
        <v>12</v>
      </c>
      <c r="B1068" s="12">
        <v>3</v>
      </c>
      <c r="C1068">
        <v>-2</v>
      </c>
    </row>
    <row r="1069" spans="1:3" hidden="1" x14ac:dyDescent="0.2">
      <c r="A1069" s="14" t="s">
        <v>2</v>
      </c>
      <c r="B1069" s="12">
        <v>3</v>
      </c>
      <c r="C1069"/>
    </row>
    <row r="1070" spans="1:3" hidden="1" x14ac:dyDescent="0.2">
      <c r="A1070" s="17" t="s">
        <v>13</v>
      </c>
      <c r="B1070" s="12">
        <v>3</v>
      </c>
      <c r="C1070"/>
    </row>
    <row r="1071" spans="1:3" hidden="1" x14ac:dyDescent="0.2">
      <c r="A1071" s="11" t="s">
        <v>7</v>
      </c>
      <c r="B1071" s="12">
        <v>1</v>
      </c>
      <c r="C1071"/>
    </row>
    <row r="1072" spans="1:3" hidden="1" x14ac:dyDescent="0.2">
      <c r="A1072" s="14" t="s">
        <v>8</v>
      </c>
      <c r="B1072" s="12">
        <v>1</v>
      </c>
      <c r="C1072"/>
    </row>
    <row r="1073" spans="1:3" hidden="1" x14ac:dyDescent="0.2">
      <c r="A1073" s="17" t="s">
        <v>9</v>
      </c>
      <c r="B1073" s="12">
        <v>1</v>
      </c>
      <c r="C1073"/>
    </row>
    <row r="1074" spans="1:3" hidden="1" x14ac:dyDescent="0.2">
      <c r="A1074" s="11" t="s">
        <v>63</v>
      </c>
      <c r="B1074" s="12">
        <v>2</v>
      </c>
      <c r="C1074">
        <v>-1</v>
      </c>
    </row>
    <row r="1075" spans="1:3" hidden="1" x14ac:dyDescent="0.2">
      <c r="A1075" s="14" t="s">
        <v>28</v>
      </c>
      <c r="B1075" s="12">
        <v>2</v>
      </c>
      <c r="C1075"/>
    </row>
    <row r="1076" spans="1:3" hidden="1" x14ac:dyDescent="0.2">
      <c r="A1076" s="17" t="s">
        <v>52</v>
      </c>
      <c r="B1076" s="12">
        <v>2</v>
      </c>
      <c r="C1076"/>
    </row>
    <row r="1077" spans="1:3" hidden="1" x14ac:dyDescent="0.2">
      <c r="A1077" s="11" t="s">
        <v>48</v>
      </c>
      <c r="B1077" s="12">
        <v>1</v>
      </c>
      <c r="C1077"/>
    </row>
    <row r="1078" spans="1:3" hidden="1" x14ac:dyDescent="0.2">
      <c r="A1078" s="14" t="s">
        <v>49</v>
      </c>
      <c r="B1078" s="12">
        <v>1</v>
      </c>
      <c r="C1078"/>
    </row>
    <row r="1079" spans="1:3" hidden="1" x14ac:dyDescent="0.2">
      <c r="A1079" s="17" t="s">
        <v>37</v>
      </c>
      <c r="B1079" s="12">
        <v>1</v>
      </c>
      <c r="C1079"/>
    </row>
    <row r="1080" spans="1:3" hidden="1" x14ac:dyDescent="0.2">
      <c r="A1080" s="11" t="s">
        <v>78</v>
      </c>
      <c r="B1080" s="12">
        <v>1</v>
      </c>
      <c r="C1080"/>
    </row>
    <row r="1081" spans="1:3" hidden="1" x14ac:dyDescent="0.2">
      <c r="A1081" s="14" t="s">
        <v>74</v>
      </c>
      <c r="B1081" s="12">
        <v>1</v>
      </c>
      <c r="C1081"/>
    </row>
    <row r="1082" spans="1:3" hidden="1" x14ac:dyDescent="0.2">
      <c r="A1082" s="17" t="s">
        <v>47</v>
      </c>
      <c r="B1082" s="12">
        <v>1</v>
      </c>
      <c r="C1082"/>
    </row>
    <row r="1083" spans="1:3" hidden="1" x14ac:dyDescent="0.2">
      <c r="A1083" s="11" t="s">
        <v>36</v>
      </c>
      <c r="B1083" s="12">
        <v>1</v>
      </c>
      <c r="C1083"/>
    </row>
    <row r="1084" spans="1:3" hidden="1" x14ac:dyDescent="0.2">
      <c r="A1084" s="14" t="s">
        <v>37</v>
      </c>
      <c r="B1084" s="12">
        <v>1</v>
      </c>
      <c r="C1084"/>
    </row>
    <row r="1085" spans="1:3" hidden="1" x14ac:dyDescent="0.2">
      <c r="A1085" s="17" t="s">
        <v>13</v>
      </c>
      <c r="B1085" s="12">
        <v>1</v>
      </c>
      <c r="C1085"/>
    </row>
    <row r="1086" spans="1:3" hidden="1" x14ac:dyDescent="0.2">
      <c r="A1086" s="11" t="s">
        <v>61</v>
      </c>
      <c r="B1086" s="12">
        <v>1</v>
      </c>
      <c r="C1086"/>
    </row>
    <row r="1087" spans="1:3" hidden="1" x14ac:dyDescent="0.2">
      <c r="A1087" s="14" t="s">
        <v>62</v>
      </c>
      <c r="B1087" s="12">
        <v>1</v>
      </c>
      <c r="C1087"/>
    </row>
    <row r="1088" spans="1:3" hidden="1" x14ac:dyDescent="0.2">
      <c r="A1088" s="17" t="s">
        <v>2</v>
      </c>
      <c r="B1088" s="12">
        <v>1</v>
      </c>
      <c r="C1088"/>
    </row>
    <row r="1089" spans="1:3" hidden="1" x14ac:dyDescent="0.2">
      <c r="A1089" s="11" t="s">
        <v>87</v>
      </c>
      <c r="B1089" s="12">
        <v>1</v>
      </c>
      <c r="C1089"/>
    </row>
    <row r="1090" spans="1:3" hidden="1" x14ac:dyDescent="0.2">
      <c r="A1090" s="14" t="s">
        <v>13</v>
      </c>
      <c r="B1090" s="12">
        <v>1</v>
      </c>
      <c r="C1090"/>
    </row>
    <row r="1091" spans="1:3" hidden="1" x14ac:dyDescent="0.2">
      <c r="A1091" s="17" t="s">
        <v>88</v>
      </c>
      <c r="B1091" s="12">
        <v>1</v>
      </c>
      <c r="C1091"/>
    </row>
    <row r="1092" spans="1:3" hidden="1" x14ac:dyDescent="0.2">
      <c r="A1092" s="11" t="s">
        <v>93</v>
      </c>
      <c r="B1092" s="12">
        <v>1</v>
      </c>
      <c r="C1092"/>
    </row>
    <row r="1093" spans="1:3" hidden="1" x14ac:dyDescent="0.2">
      <c r="A1093" s="14" t="s">
        <v>66</v>
      </c>
      <c r="B1093" s="12">
        <v>1</v>
      </c>
      <c r="C1093"/>
    </row>
    <row r="1094" spans="1:3" hidden="1" x14ac:dyDescent="0.2">
      <c r="A1094" s="17" t="s">
        <v>24</v>
      </c>
      <c r="B1094" s="12">
        <v>1</v>
      </c>
      <c r="C1094"/>
    </row>
    <row r="1095" spans="1:3" hidden="1" x14ac:dyDescent="0.2">
      <c r="A1095" s="11" t="s">
        <v>4</v>
      </c>
      <c r="B1095" s="12">
        <v>1</v>
      </c>
      <c r="C1095"/>
    </row>
    <row r="1096" spans="1:3" hidden="1" x14ac:dyDescent="0.2">
      <c r="A1096" s="14" t="s">
        <v>5</v>
      </c>
      <c r="B1096" s="12">
        <v>1</v>
      </c>
      <c r="C1096"/>
    </row>
    <row r="1097" spans="1:3" hidden="1" x14ac:dyDescent="0.2">
      <c r="A1097" s="17" t="s">
        <v>3</v>
      </c>
      <c r="B1097" s="12">
        <v>1</v>
      </c>
      <c r="C1097"/>
    </row>
    <row r="1098" spans="1:3" s="21" customFormat="1" x14ac:dyDescent="0.2">
      <c r="A1098" s="19" t="s">
        <v>95</v>
      </c>
      <c r="B1098" s="20">
        <v>13</v>
      </c>
      <c r="C1098" s="24">
        <f>GETPIVOTDATA("Departure Time",$A$1,"Passenger ID","XFG5747ZT9")+SUM(C1099:C1131)</f>
        <v>11</v>
      </c>
    </row>
    <row r="1099" spans="1:3" hidden="1" x14ac:dyDescent="0.2">
      <c r="A1099" s="11" t="s">
        <v>27</v>
      </c>
      <c r="B1099" s="12">
        <v>1</v>
      </c>
      <c r="C1099"/>
    </row>
    <row r="1100" spans="1:3" hidden="1" x14ac:dyDescent="0.2">
      <c r="A1100" s="14" t="s">
        <v>28</v>
      </c>
      <c r="B1100" s="12">
        <v>1</v>
      </c>
      <c r="C1100"/>
    </row>
    <row r="1101" spans="1:3" hidden="1" x14ac:dyDescent="0.2">
      <c r="A1101" s="17" t="s">
        <v>29</v>
      </c>
      <c r="B1101" s="12">
        <v>1</v>
      </c>
      <c r="C1101"/>
    </row>
    <row r="1102" spans="1:3" hidden="1" x14ac:dyDescent="0.2">
      <c r="A1102" s="11" t="s">
        <v>43</v>
      </c>
      <c r="B1102" s="12">
        <v>1</v>
      </c>
      <c r="C1102"/>
    </row>
    <row r="1103" spans="1:3" hidden="1" x14ac:dyDescent="0.2">
      <c r="A1103" s="14" t="s">
        <v>9</v>
      </c>
      <c r="B1103" s="12">
        <v>1</v>
      </c>
      <c r="C1103"/>
    </row>
    <row r="1104" spans="1:3" hidden="1" x14ac:dyDescent="0.2">
      <c r="A1104" s="17" t="s">
        <v>29</v>
      </c>
      <c r="B1104" s="12">
        <v>1</v>
      </c>
      <c r="C1104"/>
    </row>
    <row r="1105" spans="1:3" hidden="1" x14ac:dyDescent="0.2">
      <c r="A1105" s="11" t="s">
        <v>65</v>
      </c>
      <c r="B1105" s="12">
        <v>2</v>
      </c>
      <c r="C1105">
        <v>-1</v>
      </c>
    </row>
    <row r="1106" spans="1:3" hidden="1" x14ac:dyDescent="0.2">
      <c r="A1106" s="14" t="s">
        <v>66</v>
      </c>
      <c r="B1106" s="12">
        <v>2</v>
      </c>
      <c r="C1106"/>
    </row>
    <row r="1107" spans="1:3" hidden="1" x14ac:dyDescent="0.2">
      <c r="A1107" s="17" t="s">
        <v>67</v>
      </c>
      <c r="B1107" s="12">
        <v>2</v>
      </c>
      <c r="C1107"/>
    </row>
    <row r="1108" spans="1:3" hidden="1" x14ac:dyDescent="0.2">
      <c r="A1108" s="11" t="s">
        <v>21</v>
      </c>
      <c r="B1108" s="12">
        <v>1</v>
      </c>
      <c r="C1108"/>
    </row>
    <row r="1109" spans="1:3" hidden="1" x14ac:dyDescent="0.2">
      <c r="A1109" s="14" t="s">
        <v>2</v>
      </c>
      <c r="B1109" s="12">
        <v>1</v>
      </c>
      <c r="C1109"/>
    </row>
    <row r="1110" spans="1:3" hidden="1" x14ac:dyDescent="0.2">
      <c r="A1110" s="17" t="s">
        <v>22</v>
      </c>
      <c r="B1110" s="12">
        <v>1</v>
      </c>
      <c r="C1110"/>
    </row>
    <row r="1111" spans="1:3" hidden="1" x14ac:dyDescent="0.2">
      <c r="A1111" s="11" t="s">
        <v>80</v>
      </c>
      <c r="B1111" s="12">
        <v>1</v>
      </c>
      <c r="C1111"/>
    </row>
    <row r="1112" spans="1:3" hidden="1" x14ac:dyDescent="0.2">
      <c r="A1112" s="14" t="s">
        <v>55</v>
      </c>
      <c r="B1112" s="12">
        <v>1</v>
      </c>
      <c r="C1112"/>
    </row>
    <row r="1113" spans="1:3" hidden="1" x14ac:dyDescent="0.2">
      <c r="A1113" s="17" t="s">
        <v>81</v>
      </c>
      <c r="B1113" s="12">
        <v>1</v>
      </c>
      <c r="C1113"/>
    </row>
    <row r="1114" spans="1:3" hidden="1" x14ac:dyDescent="0.2">
      <c r="A1114" s="11" t="s">
        <v>12</v>
      </c>
      <c r="B1114" s="12">
        <v>1</v>
      </c>
      <c r="C1114"/>
    </row>
    <row r="1115" spans="1:3" hidden="1" x14ac:dyDescent="0.2">
      <c r="A1115" s="14" t="s">
        <v>2</v>
      </c>
      <c r="B1115" s="12">
        <v>1</v>
      </c>
      <c r="C1115"/>
    </row>
    <row r="1116" spans="1:3" hidden="1" x14ac:dyDescent="0.2">
      <c r="A1116" s="17" t="s">
        <v>13</v>
      </c>
      <c r="B1116" s="12">
        <v>1</v>
      </c>
      <c r="C1116"/>
    </row>
    <row r="1117" spans="1:3" hidden="1" x14ac:dyDescent="0.2">
      <c r="A1117" s="11" t="s">
        <v>7</v>
      </c>
      <c r="B1117" s="12">
        <v>1</v>
      </c>
      <c r="C1117"/>
    </row>
    <row r="1118" spans="1:3" hidden="1" x14ac:dyDescent="0.2">
      <c r="A1118" s="14" t="s">
        <v>8</v>
      </c>
      <c r="B1118" s="12">
        <v>1</v>
      </c>
      <c r="C1118"/>
    </row>
    <row r="1119" spans="1:3" hidden="1" x14ac:dyDescent="0.2">
      <c r="A1119" s="17" t="s">
        <v>9</v>
      </c>
      <c r="B1119" s="12">
        <v>1</v>
      </c>
      <c r="C1119"/>
    </row>
    <row r="1120" spans="1:3" hidden="1" x14ac:dyDescent="0.2">
      <c r="A1120" s="11" t="s">
        <v>1</v>
      </c>
      <c r="B1120" s="12">
        <v>2</v>
      </c>
      <c r="C1120">
        <v>-1</v>
      </c>
    </row>
    <row r="1121" spans="1:3" hidden="1" x14ac:dyDescent="0.2">
      <c r="A1121" s="14" t="s">
        <v>2</v>
      </c>
      <c r="B1121" s="12">
        <v>2</v>
      </c>
      <c r="C1121"/>
    </row>
    <row r="1122" spans="1:3" hidden="1" x14ac:dyDescent="0.2">
      <c r="A1122" s="17" t="s">
        <v>3</v>
      </c>
      <c r="B1122" s="12">
        <v>2</v>
      </c>
      <c r="C1122"/>
    </row>
    <row r="1123" spans="1:3" hidden="1" x14ac:dyDescent="0.2">
      <c r="A1123" s="11" t="s">
        <v>61</v>
      </c>
      <c r="B1123" s="12">
        <v>1</v>
      </c>
      <c r="C1123"/>
    </row>
    <row r="1124" spans="1:3" hidden="1" x14ac:dyDescent="0.2">
      <c r="A1124" s="14" t="s">
        <v>62</v>
      </c>
      <c r="B1124" s="12">
        <v>1</v>
      </c>
      <c r="C1124"/>
    </row>
    <row r="1125" spans="1:3" hidden="1" x14ac:dyDescent="0.2">
      <c r="A1125" s="17" t="s">
        <v>2</v>
      </c>
      <c r="B1125" s="12">
        <v>1</v>
      </c>
      <c r="C1125"/>
    </row>
    <row r="1126" spans="1:3" hidden="1" x14ac:dyDescent="0.2">
      <c r="A1126" s="11" t="s">
        <v>4</v>
      </c>
      <c r="B1126" s="12">
        <v>1</v>
      </c>
      <c r="C1126"/>
    </row>
    <row r="1127" spans="1:3" hidden="1" x14ac:dyDescent="0.2">
      <c r="A1127" s="14" t="s">
        <v>5</v>
      </c>
      <c r="B1127" s="12">
        <v>1</v>
      </c>
      <c r="C1127"/>
    </row>
    <row r="1128" spans="1:3" hidden="1" x14ac:dyDescent="0.2">
      <c r="A1128" s="17" t="s">
        <v>3</v>
      </c>
      <c r="B1128" s="12">
        <v>1</v>
      </c>
      <c r="C1128"/>
    </row>
    <row r="1129" spans="1:3" hidden="1" x14ac:dyDescent="0.2">
      <c r="A1129" s="11" t="s">
        <v>86</v>
      </c>
      <c r="B1129" s="12">
        <v>1</v>
      </c>
      <c r="C1129"/>
    </row>
    <row r="1130" spans="1:3" hidden="1" x14ac:dyDescent="0.2">
      <c r="A1130" s="14" t="s">
        <v>81</v>
      </c>
      <c r="B1130" s="12">
        <v>1</v>
      </c>
      <c r="C1130"/>
    </row>
    <row r="1131" spans="1:3" hidden="1" x14ac:dyDescent="0.2">
      <c r="A1131" s="17" t="s">
        <v>9</v>
      </c>
      <c r="B1131" s="12">
        <v>1</v>
      </c>
      <c r="C1131"/>
    </row>
    <row r="1132" spans="1:3" s="21" customFormat="1" x14ac:dyDescent="0.2">
      <c r="A1132" s="19" t="s">
        <v>26</v>
      </c>
      <c r="B1132" s="20">
        <v>15</v>
      </c>
      <c r="C1132" s="24">
        <f>GETPIVOTDATA("Departure Time",$A$1,"Passenger ID","YMH6360YP0")+SUM(C1133:C1174)</f>
        <v>14</v>
      </c>
    </row>
    <row r="1133" spans="1:3" hidden="1" x14ac:dyDescent="0.2">
      <c r="A1133" s="11" t="s">
        <v>34</v>
      </c>
      <c r="B1133" s="12">
        <v>1</v>
      </c>
      <c r="C1133"/>
    </row>
    <row r="1134" spans="1:3" hidden="1" x14ac:dyDescent="0.2">
      <c r="A1134" s="14" t="s">
        <v>35</v>
      </c>
      <c r="B1134" s="12">
        <v>1</v>
      </c>
      <c r="C1134"/>
    </row>
    <row r="1135" spans="1:3" hidden="1" x14ac:dyDescent="0.2">
      <c r="A1135" s="17" t="s">
        <v>2</v>
      </c>
      <c r="B1135" s="12">
        <v>1</v>
      </c>
      <c r="C1135"/>
    </row>
    <row r="1136" spans="1:3" hidden="1" x14ac:dyDescent="0.2">
      <c r="A1136" s="11" t="s">
        <v>27</v>
      </c>
      <c r="B1136" s="12">
        <v>1</v>
      </c>
      <c r="C1136"/>
    </row>
    <row r="1137" spans="1:3" hidden="1" x14ac:dyDescent="0.2">
      <c r="A1137" s="14" t="s">
        <v>28</v>
      </c>
      <c r="B1137" s="12">
        <v>1</v>
      </c>
      <c r="C1137"/>
    </row>
    <row r="1138" spans="1:3" hidden="1" x14ac:dyDescent="0.2">
      <c r="A1138" s="17" t="s">
        <v>29</v>
      </c>
      <c r="B1138" s="12">
        <v>1</v>
      </c>
      <c r="C1138"/>
    </row>
    <row r="1139" spans="1:3" hidden="1" x14ac:dyDescent="0.2">
      <c r="A1139" s="11" t="s">
        <v>65</v>
      </c>
      <c r="B1139" s="12">
        <v>1</v>
      </c>
      <c r="C1139"/>
    </row>
    <row r="1140" spans="1:3" hidden="1" x14ac:dyDescent="0.2">
      <c r="A1140" s="14" t="s">
        <v>66</v>
      </c>
      <c r="B1140" s="12">
        <v>1</v>
      </c>
      <c r="C1140"/>
    </row>
    <row r="1141" spans="1:3" hidden="1" x14ac:dyDescent="0.2">
      <c r="A1141" s="17" t="s">
        <v>67</v>
      </c>
      <c r="B1141" s="12">
        <v>1</v>
      </c>
      <c r="C1141"/>
    </row>
    <row r="1142" spans="1:3" hidden="1" x14ac:dyDescent="0.2">
      <c r="A1142" s="11" t="s">
        <v>23</v>
      </c>
      <c r="B1142" s="12">
        <v>1</v>
      </c>
      <c r="C1142"/>
    </row>
    <row r="1143" spans="1:3" hidden="1" x14ac:dyDescent="0.2">
      <c r="A1143" s="14" t="s">
        <v>24</v>
      </c>
      <c r="B1143" s="12">
        <v>1</v>
      </c>
      <c r="C1143"/>
    </row>
    <row r="1144" spans="1:3" hidden="1" x14ac:dyDescent="0.2">
      <c r="A1144" s="17" t="s">
        <v>13</v>
      </c>
      <c r="B1144" s="12">
        <v>1</v>
      </c>
      <c r="C1144"/>
    </row>
    <row r="1145" spans="1:3" hidden="1" x14ac:dyDescent="0.2">
      <c r="A1145" s="11" t="s">
        <v>73</v>
      </c>
      <c r="B1145" s="12">
        <v>1</v>
      </c>
      <c r="C1145"/>
    </row>
    <row r="1146" spans="1:3" hidden="1" x14ac:dyDescent="0.2">
      <c r="A1146" s="14" t="s">
        <v>22</v>
      </c>
      <c r="B1146" s="12">
        <v>1</v>
      </c>
      <c r="C1146"/>
    </row>
    <row r="1147" spans="1:3" hidden="1" x14ac:dyDescent="0.2">
      <c r="A1147" s="17" t="s">
        <v>74</v>
      </c>
      <c r="B1147" s="12">
        <v>1</v>
      </c>
      <c r="C1147"/>
    </row>
    <row r="1148" spans="1:3" hidden="1" x14ac:dyDescent="0.2">
      <c r="A1148" s="11" t="s">
        <v>80</v>
      </c>
      <c r="B1148" s="12">
        <v>1</v>
      </c>
      <c r="C1148"/>
    </row>
    <row r="1149" spans="1:3" hidden="1" x14ac:dyDescent="0.2">
      <c r="A1149" s="14" t="s">
        <v>55</v>
      </c>
      <c r="B1149" s="12">
        <v>1</v>
      </c>
      <c r="C1149"/>
    </row>
    <row r="1150" spans="1:3" hidden="1" x14ac:dyDescent="0.2">
      <c r="A1150" s="17" t="s">
        <v>81</v>
      </c>
      <c r="B1150" s="12">
        <v>1</v>
      </c>
      <c r="C1150"/>
    </row>
    <row r="1151" spans="1:3" hidden="1" x14ac:dyDescent="0.2">
      <c r="A1151" s="11" t="s">
        <v>12</v>
      </c>
      <c r="B1151" s="12">
        <v>1</v>
      </c>
      <c r="C1151"/>
    </row>
    <row r="1152" spans="1:3" hidden="1" x14ac:dyDescent="0.2">
      <c r="A1152" s="14" t="s">
        <v>2</v>
      </c>
      <c r="B1152" s="12">
        <v>1</v>
      </c>
      <c r="C1152"/>
    </row>
    <row r="1153" spans="1:3" hidden="1" x14ac:dyDescent="0.2">
      <c r="A1153" s="17" t="s">
        <v>13</v>
      </c>
      <c r="B1153" s="12">
        <v>1</v>
      </c>
      <c r="C1153"/>
    </row>
    <row r="1154" spans="1:3" hidden="1" x14ac:dyDescent="0.2">
      <c r="A1154" s="11" t="s">
        <v>31</v>
      </c>
      <c r="B1154" s="12">
        <v>1</v>
      </c>
      <c r="C1154"/>
    </row>
    <row r="1155" spans="1:3" hidden="1" x14ac:dyDescent="0.2">
      <c r="A1155" s="14" t="s">
        <v>32</v>
      </c>
      <c r="B1155" s="12">
        <v>1</v>
      </c>
      <c r="C1155"/>
    </row>
    <row r="1156" spans="1:3" hidden="1" x14ac:dyDescent="0.2">
      <c r="A1156" s="17" t="s">
        <v>19</v>
      </c>
      <c r="B1156" s="12">
        <v>1</v>
      </c>
      <c r="C1156"/>
    </row>
    <row r="1157" spans="1:3" hidden="1" x14ac:dyDescent="0.2">
      <c r="A1157" s="11" t="s">
        <v>1</v>
      </c>
      <c r="B1157" s="12">
        <v>1</v>
      </c>
      <c r="C1157"/>
    </row>
    <row r="1158" spans="1:3" hidden="1" x14ac:dyDescent="0.2">
      <c r="A1158" s="14" t="s">
        <v>2</v>
      </c>
      <c r="B1158" s="12">
        <v>1</v>
      </c>
      <c r="C1158"/>
    </row>
    <row r="1159" spans="1:3" hidden="1" x14ac:dyDescent="0.2">
      <c r="A1159" s="17" t="s">
        <v>3</v>
      </c>
      <c r="B1159" s="12">
        <v>1</v>
      </c>
      <c r="C1159"/>
    </row>
    <row r="1160" spans="1:3" hidden="1" x14ac:dyDescent="0.2">
      <c r="A1160" s="11" t="s">
        <v>36</v>
      </c>
      <c r="B1160" s="12">
        <v>1</v>
      </c>
      <c r="C1160"/>
    </row>
    <row r="1161" spans="1:3" hidden="1" x14ac:dyDescent="0.2">
      <c r="A1161" s="14" t="s">
        <v>37</v>
      </c>
      <c r="B1161" s="12">
        <v>1</v>
      </c>
      <c r="C1161"/>
    </row>
    <row r="1162" spans="1:3" hidden="1" x14ac:dyDescent="0.2">
      <c r="A1162" s="17" t="s">
        <v>13</v>
      </c>
      <c r="B1162" s="12">
        <v>1</v>
      </c>
      <c r="C1162"/>
    </row>
    <row r="1163" spans="1:3" hidden="1" x14ac:dyDescent="0.2">
      <c r="A1163" s="11" t="s">
        <v>61</v>
      </c>
      <c r="B1163" s="12">
        <v>1</v>
      </c>
      <c r="C1163"/>
    </row>
    <row r="1164" spans="1:3" hidden="1" x14ac:dyDescent="0.2">
      <c r="A1164" s="14" t="s">
        <v>62</v>
      </c>
      <c r="B1164" s="12">
        <v>1</v>
      </c>
      <c r="C1164"/>
    </row>
    <row r="1165" spans="1:3" hidden="1" x14ac:dyDescent="0.2">
      <c r="A1165" s="17" t="s">
        <v>2</v>
      </c>
      <c r="B1165" s="12">
        <v>1</v>
      </c>
      <c r="C1165"/>
    </row>
    <row r="1166" spans="1:3" hidden="1" x14ac:dyDescent="0.2">
      <c r="A1166" s="11" t="s">
        <v>87</v>
      </c>
      <c r="B1166" s="12">
        <v>2</v>
      </c>
      <c r="C1166">
        <v>-1</v>
      </c>
    </row>
    <row r="1167" spans="1:3" hidden="1" x14ac:dyDescent="0.2">
      <c r="A1167" s="14" t="s">
        <v>13</v>
      </c>
      <c r="B1167" s="12">
        <v>2</v>
      </c>
      <c r="C1167"/>
    </row>
    <row r="1168" spans="1:3" hidden="1" x14ac:dyDescent="0.2">
      <c r="A1168" s="17" t="s">
        <v>88</v>
      </c>
      <c r="B1168" s="12">
        <v>2</v>
      </c>
      <c r="C1168"/>
    </row>
    <row r="1169" spans="1:3" hidden="1" x14ac:dyDescent="0.2">
      <c r="A1169" s="11" t="s">
        <v>93</v>
      </c>
      <c r="B1169" s="12">
        <v>1</v>
      </c>
      <c r="C1169"/>
    </row>
    <row r="1170" spans="1:3" hidden="1" x14ac:dyDescent="0.2">
      <c r="A1170" s="14" t="s">
        <v>66</v>
      </c>
      <c r="B1170" s="12">
        <v>1</v>
      </c>
      <c r="C1170"/>
    </row>
    <row r="1171" spans="1:3" hidden="1" x14ac:dyDescent="0.2">
      <c r="A1171" s="17" t="s">
        <v>24</v>
      </c>
      <c r="B1171" s="12">
        <v>1</v>
      </c>
      <c r="C1171"/>
    </row>
    <row r="1172" spans="1:3" hidden="1" x14ac:dyDescent="0.2">
      <c r="A1172" s="11" t="s">
        <v>4</v>
      </c>
      <c r="B1172" s="12">
        <v>1</v>
      </c>
      <c r="C1172"/>
    </row>
    <row r="1173" spans="1:3" hidden="1" x14ac:dyDescent="0.2">
      <c r="A1173" s="14" t="s">
        <v>5</v>
      </c>
      <c r="B1173" s="12">
        <v>1</v>
      </c>
      <c r="C1173"/>
    </row>
    <row r="1174" spans="1:3" hidden="1" x14ac:dyDescent="0.2">
      <c r="A1174" s="17" t="s">
        <v>3</v>
      </c>
      <c r="B1174" s="12">
        <v>1</v>
      </c>
      <c r="C1174"/>
    </row>
    <row r="1175" spans="1:3" hidden="1" x14ac:dyDescent="0.2">
      <c r="A1175" s="10" t="s">
        <v>127</v>
      </c>
      <c r="B1175" s="12">
        <v>478</v>
      </c>
      <c r="C1175"/>
    </row>
    <row r="1176" spans="1:3" x14ac:dyDescent="0.2">
      <c r="A1176"/>
    </row>
    <row r="1177" spans="1:3" x14ac:dyDescent="0.2">
      <c r="A1177"/>
    </row>
    <row r="1178" spans="1:3" x14ac:dyDescent="0.2">
      <c r="A1178"/>
    </row>
    <row r="1179" spans="1:3" x14ac:dyDescent="0.2">
      <c r="A1179"/>
    </row>
    <row r="1180" spans="1:3" x14ac:dyDescent="0.2">
      <c r="A1180"/>
    </row>
    <row r="1181" spans="1:3" x14ac:dyDescent="0.2">
      <c r="A1181"/>
    </row>
    <row r="1182" spans="1:3" x14ac:dyDescent="0.2">
      <c r="A1182"/>
    </row>
    <row r="1183" spans="1:3" x14ac:dyDescent="0.2">
      <c r="A1183"/>
    </row>
    <row r="1184" spans="1:3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</sheetData>
  <autoFilter ref="A1:C1175">
    <filterColumn colId="2">
      <filters>
        <filter val="10"/>
        <filter val="11"/>
        <filter val="12"/>
        <filter val="13"/>
        <filter val="14"/>
        <filter val="15"/>
        <filter val="16"/>
        <filter val="17"/>
        <filter val="7"/>
        <filter val="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AComp_Passenger_data</vt:lpstr>
      <vt:lpstr>Airport Analysis</vt:lpstr>
      <vt:lpstr>Unused Airports</vt:lpstr>
      <vt:lpstr>Flight Analysis</vt:lpstr>
      <vt:lpstr>Passenger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Lau</dc:creator>
  <cp:lastModifiedBy>Jack Lau</cp:lastModifiedBy>
  <dcterms:created xsi:type="dcterms:W3CDTF">2021-01-20T21:18:23Z</dcterms:created>
  <dcterms:modified xsi:type="dcterms:W3CDTF">2021-01-20T23:37:21Z</dcterms:modified>
</cp:coreProperties>
</file>