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MN\M\mann0242\MyWork\GitHub\GSS-15\"/>
    </mc:Choice>
  </mc:AlternateContent>
  <xr:revisionPtr revIDLastSave="0" documentId="13_ncr:40009_{B4755DE0-A226-4C18-BB03-DCBE615F7D10}" xr6:coauthVersionLast="47" xr6:coauthVersionMax="47" xr10:uidLastSave="{00000000-0000-0000-0000-000000000000}"/>
  <bookViews>
    <workbookView xWindow="-120" yWindow="-120" windowWidth="29040" windowHeight="15840"/>
  </bookViews>
  <sheets>
    <sheet name="GSS15 - Excel Calculator" sheetId="1" r:id="rId1"/>
    <sheet name="raw_data" sheetId="2" r:id="rId2"/>
  </sheets>
  <calcPr calcId="0"/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J3" i="1" a="1"/>
  <c r="J3" i="1" s="1"/>
  <c r="J4" i="1" a="1"/>
  <c r="J4" i="1" s="1"/>
  <c r="J2" i="1" a="1"/>
  <c r="J2" i="1" s="1"/>
  <c r="G3" i="1"/>
  <c r="G4" i="1"/>
  <c r="G2" i="1"/>
  <c r="F3" i="1"/>
  <c r="H3" i="1" s="1"/>
  <c r="F4" i="1"/>
  <c r="H4" i="1" s="1"/>
  <c r="F2" i="1"/>
  <c r="H2" i="1" s="1"/>
  <c r="E3" i="1"/>
  <c r="E4" i="1"/>
  <c r="E2" i="1"/>
  <c r="D3" i="1"/>
  <c r="D4" i="1"/>
  <c r="D2" i="1"/>
  <c r="B3" i="1"/>
  <c r="B4" i="1"/>
  <c r="B2" i="1"/>
  <c r="C3" i="1"/>
  <c r="C4" i="1"/>
  <c r="C2" i="1"/>
  <c r="O3" i="1"/>
  <c r="O4" i="1"/>
  <c r="O2" i="1"/>
  <c r="P3" i="1"/>
  <c r="P4" i="1"/>
  <c r="P2" i="1"/>
  <c r="L2" i="1" l="1"/>
  <c r="L4" i="1"/>
  <c r="L3" i="1"/>
  <c r="M2" i="1"/>
  <c r="M4" i="1"/>
  <c r="M3" i="1"/>
  <c r="I2" i="1" a="1"/>
  <c r="I2" i="1" s="1"/>
  <c r="N2" i="1" s="1"/>
  <c r="Q2" i="1" s="1"/>
  <c r="I4" i="1" a="1"/>
  <c r="I4" i="1" s="1"/>
  <c r="N4" i="1" s="1"/>
  <c r="Q4" i="1" s="1"/>
  <c r="I3" i="1" a="1"/>
  <c r="I3" i="1" s="1"/>
  <c r="N3" i="1" s="1"/>
  <c r="Q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<sst xmlns="http://schemas.openxmlformats.org/spreadsheetml/2006/main" count="39" uniqueCount="35">
  <si>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participant_id</t>
  </si>
  <si>
    <t>q4_recoded</t>
  </si>
  <si>
    <t>q7_recoded</t>
  </si>
  <si>
    <t>q8_recoded</t>
  </si>
  <si>
    <t>q9_recoded</t>
  </si>
  <si>
    <t>weekday_mp</t>
  </si>
  <si>
    <t>weekend_mp</t>
  </si>
  <si>
    <t>midpoint_score</t>
  </si>
  <si>
    <t>social_jetlag_score</t>
  </si>
  <si>
    <t>sleep_duration_discrepancy_score</t>
  </si>
  <si>
    <t>problem_score</t>
  </si>
  <si>
    <t>duration_score</t>
  </si>
  <si>
    <t>timing_score</t>
  </si>
  <si>
    <t>regularity_score</t>
  </si>
  <si>
    <t>adequacy_score</t>
  </si>
  <si>
    <t>insomnia_score</t>
  </si>
  <si>
    <t>total_score</t>
  </si>
  <si>
    <t>exampleid001</t>
  </si>
  <si>
    <t>examplemax</t>
  </si>
  <si>
    <t>examplemin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</si>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</sst>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0" fillId="33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Q4" totalsRowShown="0">
  <autoFilter ref="A1:Q4"/>
  <tableColumns count="17">
    <tableColumn id="1" name="participant_id" dataDxfId="0"/>
    <tableColumn id="2" name="q4_recoded" dataDxfId="1">
      <calculatedColumnFormula>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</calculatedColumnFormula>
    </tableColumn>
    <tableColumn id="3" name="q7_recoded" dataDxfId="10">
      <calculatedColumnFormula>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</calculatedColumnFormula>
    </tableColumn>
    <tableColumn id="4" name="q8_recoded" dataDxfId="9">
      <calculatedColumnFormula>IF(OR(data[[#This Row],[question_8]]=0, data[[#This Row],[question_8]]=5), 0, IF(OR(data[[#This Row],[question_8]]=1, data[[#This Row],[question_8]]=4), 1, IF(OR(data[[#This Row],[question_8]]=2, data[[#This Row],[question_8]]=3), 2, "Bad Q8 number")))</calculatedColumnFormula>
    </tableColumn>
    <tableColumn id="5" name="q9_recoded" dataDxfId="8">
      <calculatedColumnFormula>IF(OR(data[[#This Row],[question_9]]=0, data[[#This Row],[question_9]]=3), 0, IF(OR(data[[#This Row],[question_9]]=1, data[[#This Row],[question_9]]=2), 1, "Bad Q9 number"))</calculatedColumnFormula>
    </tableColumn>
    <tableColumn id="6" name="weekday_mp" dataDxfId="7">
      <calculatedColumnFormula>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</calculatedColumnFormula>
    </tableColumn>
    <tableColumn id="7" name="weekend_mp" dataDxfId="6">
      <calculatedColumnFormula>MOD((HOUR(data[[#This Row],[question_5]])*60 + MINUTE(data[[#This Row],[question_5]])) + ((HOUR(data[[#This Row],[question_6]])*60 + MINUTE(data[[#This Row],[question_6]]) + IF(HOUR(data[[#This Row],[question_6]])*60 + MINUTE(data[[#This Row],[question_6]]) &lt; HOUR(data[[#This Row],[question_5]])*60 + MINUTE(data[[#This Row],[question_5]]), 1440, 0) - (HOUR(data[[#This Row],[question_5]])*60 + MINUTE(data[[#This Row],[question_5]]))) / 2), 1440)</calculatedColumnFormula>
    </tableColumn>
    <tableColumn id="8" name="midpoint_score" dataDxfId="5">
      <calculatedColumnFormula>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</calculatedColumnFormula>
    </tableColumn>
    <tableColumn id="9" name="social_jetlag_score" dataDxfId="4">
      <calculatedColumnFormula array="1">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</calculatedColumnFormula>
    </tableColumn>
    <tableColumn id="10" name="sleep_duration_discrepancy_score" dataDxfId="2">
      <calculatedColumnFormula array="1">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</calculatedColumnFormula>
    </tableColumn>
    <tableColumn id="11" name="problem_score" dataDxfId="3">
      <calculatedColumnFormula array="1">_xlfn.IFS(data[[#This Row],[question_1]]=0, 0, data[[#This Row],[question_1]]=1, 10, data[[#This Row],[question_1]]=2, 5)</calculatedColumnFormula>
    </tableColumn>
    <tableColumn id="12" name="duration_score" dataDxfId="16">
      <calculatedColumnFormula>Table2[[#This Row],[q4_recoded]]+Table2[[#This Row],[q7_recoded]]</calculatedColumnFormula>
    </tableColumn>
    <tableColumn id="13" name="timing_score" dataDxfId="15">
      <calculatedColumnFormula>Table2[[#This Row],[q8_recoded]]+Table2[[#This Row],[q9_recoded]]+Table2[[#This Row],[midpoint_score]]</calculatedColumnFormula>
    </tableColumn>
    <tableColumn id="14" name="regularity_score" dataDxfId="14">
      <calculatedColumnFormula>Table2[[#This Row],[social_jetlag_score]]+Table2[[#This Row],[sleep_duration_discrepancy_score]]</calculatedColumnFormula>
    </tableColumn>
    <tableColumn id="15" name="adequacy_score" dataDxfId="13">
      <calculatedColumnFormula>(data[[#This Row],[question_10]])+(data[[#This Row],[question_14]])+(3-data[[#This Row],[question_15]])</calculatedColumnFormula>
    </tableColumn>
    <tableColumn id="16" name="insomnia_score" dataDxfId="11">
      <calculatedColumnFormula>(3-data[[#This Row],[question_11]])+(3-data[[#This Row],[question_12]])+(3-data[[#This Row],[question_13]])</calculatedColumnFormula>
    </tableColumn>
    <tableColumn id="17" name="total_score" dataDxfId="12">
      <calculatedColumnFormula>Table2[[#This Row],[problem_score]]+Table2[[#This Row],[duration_score]]+Table2[[#This Row],[timing_score]]+Table2[[#This Row],[regularity_score]]+Table2[[#This Row],[adequacy_score]]+Table2[[#This Row],[insomnia_score]]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data" displayName="data" ref="A1:P4" totalsRowShown="0">
  <autoFilter ref="A1:P4"/>
  <tableColumns count="16">
    <tableColumn id="1" name="participant_id"/>
    <tableColumn id="2" name="question_1"/>
    <tableColumn id="3" name="question_2" dataDxfId="22"/>
    <tableColumn id="4" name="question_3" dataDxfId="21"/>
    <tableColumn id="5" name="question_4" dataDxfId="20"/>
    <tableColumn id="6" name="question_5" dataDxfId="19"/>
    <tableColumn id="7" name="question_6" dataDxfId="18"/>
    <tableColumn id="8" name="question_7" dataDxfId="17"/>
    <tableColumn id="9" name="question_8"/>
    <tableColumn id="10" name="question_9"/>
    <tableColumn id="11" name="question_10"/>
    <tableColumn id="12" name="question_11"/>
    <tableColumn id="13" name="question_12"/>
    <tableColumn id="14" name="question_13"/>
    <tableColumn id="15" name="question_14"/>
    <tableColumn id="16" name="question_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12" sqref="G12"/>
    </sheetView>
  </sheetViews>
  <sheetFormatPr defaultRowHeight="15" x14ac:dyDescent="0.25"/>
  <cols>
    <col min="1" max="1" width="15.7109375" bestFit="1" customWidth="1"/>
    <col min="2" max="10" width="9.140625" customWidth="1"/>
    <col min="11" max="12" width="16.7109375" bestFit="1" customWidth="1"/>
    <col min="13" max="13" width="9.140625" customWidth="1"/>
    <col min="14" max="14" width="17.7109375" bestFit="1" customWidth="1"/>
    <col min="15" max="15" width="17.5703125" bestFit="1" customWidth="1"/>
    <col min="16" max="16" width="17.28515625" bestFit="1" customWidth="1"/>
    <col min="17" max="17" width="13.140625" bestFit="1" customWidth="1"/>
  </cols>
  <sheetData>
    <row r="1" spans="1:17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25">
      <c r="A2" s="7" t="s">
        <v>17</v>
      </c>
      <c r="B2" s="5">
        <f>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</f>
        <v>2</v>
      </c>
      <c r="C2" s="5">
        <f>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</f>
        <v>3</v>
      </c>
      <c r="D2" s="5">
        <f>IF(OR(data[[#This Row],[question_8]]=0, data[[#This Row],[question_8]]=5), 0, IF(OR(data[[#This Row],[question_8]]=1, data[[#This Row],[question_8]]=4), 1, IF(OR(data[[#This Row],[question_8]]=2, data[[#This Row],[question_8]]=3), 2, "Bad Q8 number")))</f>
        <v>1</v>
      </c>
      <c r="E2" s="5">
        <f>IF(OR(data[[#This Row],[question_9]]=0, data[[#This Row],[question_9]]=3), 0, IF(OR(data[[#This Row],[question_9]]=1, data[[#This Row],[question_9]]=2), 1, "Bad Q9 number"))</f>
        <v>0</v>
      </c>
      <c r="F2" s="5">
        <f>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</f>
        <v>120</v>
      </c>
      <c r="G2" s="5">
        <f>MOD((HOUR(data[[#This Row],[question_5]])*60 + MINUTE(data[[#This Row],[question_5]])) + ((HOUR(data[[#This Row],[question_6]])*60 + MINUTE(data[[#This Row],[question_6]]) + IF(HOUR(data[[#This Row],[question_6]])*60 + MINUTE(data[[#This Row],[question_6]]) &lt; HOUR(data[[#This Row],[question_5]])*60 + MINUTE(data[[#This Row],[question_5]]), 1440, 0) - (HOUR(data[[#This Row],[question_5]])*60 + MINUTE(data[[#This Row],[question_5]]))) / 2), 1440)</f>
        <v>180</v>
      </c>
      <c r="H2" s="5">
        <f>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</f>
        <v>5</v>
      </c>
      <c r="I2" s="5" cm="1">
        <f t="array" ref="I2">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</f>
        <v>1</v>
      </c>
      <c r="J2" s="6" cm="1">
        <f t="array" ref="J2">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</f>
        <v>2</v>
      </c>
      <c r="K2" s="3" cm="1">
        <f t="array" ref="K2">_xlfn.IFS(data[[#This Row],[question_1]]=0, 0, data[[#This Row],[question_1]]=1, 10, data[[#This Row],[question_1]]=2, 5)</f>
        <v>5</v>
      </c>
      <c r="L2" s="3">
        <f>Table2[[#This Row],[q4_recoded]]+Table2[[#This Row],[q7_recoded]]</f>
        <v>5</v>
      </c>
      <c r="M2" s="3">
        <f>Table2[[#This Row],[q8_recoded]]+Table2[[#This Row],[q9_recoded]]+Table2[[#This Row],[midpoint_score]]</f>
        <v>6</v>
      </c>
      <c r="N2" s="4">
        <f>Table2[[#This Row],[social_jetlag_score]]+Table2[[#This Row],[sleep_duration_discrepancy_score]]</f>
        <v>3</v>
      </c>
      <c r="O2" s="3">
        <f>(data[[#This Row],[question_10]])+(data[[#This Row],[question_14]])+(3-data[[#This Row],[question_15]])</f>
        <v>5</v>
      </c>
      <c r="P2" s="3">
        <f>(3-data[[#This Row],[question_11]])+(3-data[[#This Row],[question_12]])+(3-data[[#This Row],[question_13]])</f>
        <v>6</v>
      </c>
      <c r="Q2" s="2">
        <f>Table2[[#This Row],[problem_score]]+Table2[[#This Row],[duration_score]]+Table2[[#This Row],[timing_score]]+Table2[[#This Row],[regularity_score]]+Table2[[#This Row],[adequacy_score]]+Table2[[#This Row],[insomnia_score]]</f>
        <v>30</v>
      </c>
    </row>
    <row r="3" spans="1:17" x14ac:dyDescent="0.25">
      <c r="A3" s="7" t="s">
        <v>18</v>
      </c>
      <c r="B3" s="5">
        <f>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</f>
        <v>3</v>
      </c>
      <c r="C3" s="5">
        <f>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</f>
        <v>3</v>
      </c>
      <c r="D3" s="5">
        <f>IF(OR(data[[#This Row],[question_8]]=0, data[[#This Row],[question_8]]=5), 0, IF(OR(data[[#This Row],[question_8]]=1, data[[#This Row],[question_8]]=4), 1, IF(OR(data[[#This Row],[question_8]]=2, data[[#This Row],[question_8]]=3), 2, "Bad Q8 number")))</f>
        <v>2</v>
      </c>
      <c r="E3" s="5">
        <f>IF(OR(data[[#This Row],[question_9]]=0, data[[#This Row],[question_9]]=3), 0, IF(OR(data[[#This Row],[question_9]]=1, data[[#This Row],[question_9]]=2), 1, "Bad Q9 number"))</f>
        <v>1</v>
      </c>
      <c r="F3" s="5">
        <f>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</f>
        <v>150</v>
      </c>
      <c r="G3" s="5">
        <f>MOD((HOUR(data[[#This Row],[question_5]])*60 + MINUTE(data[[#This Row],[question_5]])) + ((HOUR(data[[#This Row],[question_6]])*60 + MINUTE(data[[#This Row],[question_6]]) + IF(HOUR(data[[#This Row],[question_6]])*60 + MINUTE(data[[#This Row],[question_6]]) &lt; HOUR(data[[#This Row],[question_5]])*60 + MINUTE(data[[#This Row],[question_5]]), 1440, 0) - (HOUR(data[[#This Row],[question_5]])*60 + MINUTE(data[[#This Row],[question_5]]))) / 2), 1440)</f>
        <v>150</v>
      </c>
      <c r="H3" s="5">
        <f>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</f>
        <v>7</v>
      </c>
      <c r="I3" s="5" cm="1">
        <f t="array" ref="I3">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</f>
        <v>3</v>
      </c>
      <c r="J3" s="6" cm="1">
        <f t="array" ref="J3">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</f>
        <v>4</v>
      </c>
      <c r="K3" s="3" cm="1">
        <f t="array" ref="K3">_xlfn.IFS(data[[#This Row],[question_1]]=0, 0, data[[#This Row],[question_1]]=1, 10, data[[#This Row],[question_1]]=2, 5)</f>
        <v>10</v>
      </c>
      <c r="L3" s="3">
        <f>Table2[[#This Row],[q4_recoded]]+Table2[[#This Row],[q7_recoded]]</f>
        <v>6</v>
      </c>
      <c r="M3" s="3">
        <f>Table2[[#This Row],[q8_recoded]]+Table2[[#This Row],[q9_recoded]]+Table2[[#This Row],[midpoint_score]]</f>
        <v>10</v>
      </c>
      <c r="N3" s="4">
        <f>Table2[[#This Row],[social_jetlag_score]]+Table2[[#This Row],[sleep_duration_discrepancy_score]]</f>
        <v>7</v>
      </c>
      <c r="O3" s="3">
        <f>(data[[#This Row],[question_10]])+(data[[#This Row],[question_14]])+(3-data[[#This Row],[question_15]])</f>
        <v>10</v>
      </c>
      <c r="P3" s="3">
        <f>(3-data[[#This Row],[question_11]])+(3-data[[#This Row],[question_12]])+(3-data[[#This Row],[question_13]])</f>
        <v>9</v>
      </c>
      <c r="Q3" s="2">
        <f>Table2[[#This Row],[problem_score]]+Table2[[#This Row],[duration_score]]+Table2[[#This Row],[timing_score]]+Table2[[#This Row],[regularity_score]]+Table2[[#This Row],[adequacy_score]]+Table2[[#This Row],[insomnia_score]]</f>
        <v>52</v>
      </c>
    </row>
    <row r="4" spans="1:17" x14ac:dyDescent="0.25">
      <c r="A4" s="7" t="s">
        <v>19</v>
      </c>
      <c r="B4" s="5">
        <f>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</f>
        <v>0</v>
      </c>
      <c r="C4" s="5">
        <f>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</f>
        <v>0</v>
      </c>
      <c r="D4" s="5">
        <f>IF(OR(data[[#This Row],[question_8]]=0, data[[#This Row],[question_8]]=5), 0, IF(OR(data[[#This Row],[question_8]]=1, data[[#This Row],[question_8]]=4), 1, IF(OR(data[[#This Row],[question_8]]=2, data[[#This Row],[question_8]]=3), 2, "Bad Q8 number")))</f>
        <v>0</v>
      </c>
      <c r="E4" s="5">
        <f>IF(OR(data[[#This Row],[question_9]]=0, data[[#This Row],[question_9]]=3), 0, IF(OR(data[[#This Row],[question_9]]=1, data[[#This Row],[question_9]]=2), 1, "Bad Q9 number"))</f>
        <v>0</v>
      </c>
      <c r="F4" s="5">
        <f>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</f>
        <v>900</v>
      </c>
      <c r="G4" s="5">
        <f>MOD((HOUR(data[[#This Row],[question_5]])*60 + MINUTE(data[[#This Row],[question_5]])) + ((HOUR(data[[#This Row],[question_6]])*60 + MINUTE(data[[#This Row],[question_6]]) + IF(HOUR(data[[#This Row],[question_6]])*60 + MINUTE(data[[#This Row],[question_6]]) &lt; HOUR(data[[#This Row],[question_5]])*60 + MINUTE(data[[#This Row],[question_5]]), 1440, 0) - (HOUR(data[[#This Row],[question_5]])*60 + MINUTE(data[[#This Row],[question_5]]))) / 2), 1440)</f>
        <v>480</v>
      </c>
      <c r="H4" s="5">
        <f>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</f>
        <v>0</v>
      </c>
      <c r="I4" s="5" cm="1">
        <f t="array" ref="I4">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</f>
        <v>0</v>
      </c>
      <c r="J4" s="6" cm="1">
        <f t="array" ref="J4">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</f>
        <v>0</v>
      </c>
      <c r="K4" s="3" cm="1">
        <f t="array" ref="K4">_xlfn.IFS(data[[#This Row],[question_1]]=0, 0, data[[#This Row],[question_1]]=1, 10, data[[#This Row],[question_1]]=2, 5)</f>
        <v>0</v>
      </c>
      <c r="L4" s="3">
        <f>Table2[[#This Row],[q4_recoded]]+Table2[[#This Row],[q7_recoded]]</f>
        <v>0</v>
      </c>
      <c r="M4" s="3">
        <f>Table2[[#This Row],[q8_recoded]]+Table2[[#This Row],[q9_recoded]]+Table2[[#This Row],[midpoint_score]]</f>
        <v>0</v>
      </c>
      <c r="N4" s="4">
        <f>Table2[[#This Row],[social_jetlag_score]]+Table2[[#This Row],[sleep_duration_discrepancy_score]]</f>
        <v>0</v>
      </c>
      <c r="O4" s="3">
        <f>(data[[#This Row],[question_10]])+(data[[#This Row],[question_14]])+(3-data[[#This Row],[question_15]])</f>
        <v>0</v>
      </c>
      <c r="P4" s="3">
        <f>(3-data[[#This Row],[question_11]])+(3-data[[#This Row],[question_12]])+(3-data[[#This Row],[question_13]])</f>
        <v>0</v>
      </c>
      <c r="Q4" s="2">
        <f>Table2[[#This Row],[problem_score]]+Table2[[#This Row],[duration_score]]+Table2[[#This Row],[timing_score]]+Table2[[#This Row],[regularity_score]]+Table2[[#This Row],[adequacy_score]]+Table2[[#This Row],[insomnia_score]]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" sqref="A2:P4"/>
    </sheetView>
  </sheetViews>
  <sheetFormatPr defaultRowHeight="15" x14ac:dyDescent="0.25"/>
  <cols>
    <col min="1" max="1" width="15.7109375" bestFit="1" customWidth="1"/>
    <col min="2" max="16" width="9.140625" customWidth="1"/>
    <col min="17" max="18" width="16.42578125" customWidth="1"/>
    <col min="19" max="19" width="14.5703125" customWidth="1"/>
    <col min="20" max="20" width="17.42578125" customWidth="1"/>
    <col min="21" max="21" width="17.28515625" customWidth="1"/>
    <col min="22" max="22" width="17" customWidth="1"/>
    <col min="23" max="23" width="13" customWidth="1"/>
  </cols>
  <sheetData>
    <row r="1" spans="1:1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17</v>
      </c>
      <c r="B2">
        <v>2</v>
      </c>
      <c r="C2" s="1">
        <v>0.875</v>
      </c>
      <c r="D2" s="1">
        <v>0.29166666666666669</v>
      </c>
      <c r="E2" s="1">
        <v>0.375</v>
      </c>
      <c r="F2" s="1">
        <v>0.91666666666666663</v>
      </c>
      <c r="G2" s="1">
        <v>0.33333333333333331</v>
      </c>
      <c r="H2" s="1">
        <v>0.33333333333333331</v>
      </c>
      <c r="I2">
        <v>1</v>
      </c>
      <c r="J2">
        <v>0</v>
      </c>
      <c r="K2">
        <v>3</v>
      </c>
      <c r="L2">
        <v>0</v>
      </c>
      <c r="M2">
        <v>2</v>
      </c>
      <c r="N2">
        <v>1</v>
      </c>
      <c r="O2">
        <v>2</v>
      </c>
      <c r="P2">
        <v>3</v>
      </c>
    </row>
    <row r="3" spans="1:16" x14ac:dyDescent="0.25">
      <c r="A3" t="s">
        <v>18</v>
      </c>
      <c r="B3">
        <v>1</v>
      </c>
      <c r="C3" s="1">
        <v>0.9375</v>
      </c>
      <c r="D3" s="1">
        <v>0.27083333333333331</v>
      </c>
      <c r="E3" s="1">
        <v>0.33333333333333331</v>
      </c>
      <c r="F3" s="1">
        <v>0.9375</v>
      </c>
      <c r="G3" s="1">
        <v>0.27083333333333331</v>
      </c>
      <c r="H3" s="1">
        <v>0.33333333333333331</v>
      </c>
      <c r="I3">
        <v>2</v>
      </c>
      <c r="J3">
        <v>1</v>
      </c>
      <c r="K3">
        <v>4</v>
      </c>
      <c r="L3">
        <v>0</v>
      </c>
      <c r="M3">
        <v>0</v>
      </c>
      <c r="N3">
        <v>0</v>
      </c>
      <c r="O3">
        <v>3</v>
      </c>
      <c r="P3">
        <v>0</v>
      </c>
    </row>
    <row r="4" spans="1:16" x14ac:dyDescent="0.25">
      <c r="A4" t="s">
        <v>19</v>
      </c>
      <c r="B4">
        <v>0</v>
      </c>
      <c r="C4" s="1">
        <v>0.54166666666666663</v>
      </c>
      <c r="D4" s="1">
        <v>0.70833333333333337</v>
      </c>
      <c r="E4" s="1">
        <v>0.16666666666666666</v>
      </c>
      <c r="F4" s="1">
        <v>0.25</v>
      </c>
      <c r="G4" s="1">
        <v>0.41666666666666669</v>
      </c>
      <c r="H4" s="1">
        <v>0.45833333333333331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0</v>
      </c>
      <c r="P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GSS15 - Excel Calculator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Manners</cp:lastModifiedBy>
  <dcterms:created xsi:type="dcterms:W3CDTF">2023-10-06T04:24:21Z</dcterms:created>
  <dcterms:modified xsi:type="dcterms:W3CDTF">2023-10-06T04:24:30Z</dcterms:modified>
</cp:coreProperties>
</file>