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esktop\MasterStatistics-MachineLearning\Master_subjects\Text_Mining\Labs\Project\Hand in\"/>
    </mc:Choice>
  </mc:AlternateContent>
  <xr:revisionPtr revIDLastSave="0" documentId="13_ncr:1_{E0FE0E1B-2F56-4C27-93F2-48855142E3B7}" xr6:coauthVersionLast="31" xr6:coauthVersionMax="31" xr10:uidLastSave="{00000000-0000-0000-0000-000000000000}"/>
  <bookViews>
    <workbookView xWindow="0" yWindow="0" windowWidth="20490" windowHeight="7530" activeTab="1" xr2:uid="{AFEE7B99-FF53-4E7B-B48D-DD1986A77813}"/>
  </bookViews>
  <sheets>
    <sheet name="Index" sheetId="13" r:id="rId1"/>
    <sheet name="FinalRec" sheetId="12" r:id="rId2"/>
    <sheet name="EvalCommentAnalysis" sheetId="2" r:id="rId3"/>
    <sheet name="GenEvaluationofComments" sheetId="1" r:id="rId4"/>
    <sheet name="GoldClassification simpleEm" sheetId="14" r:id="rId5"/>
  </sheets>
  <definedNames>
    <definedName name="_xlnm._FilterDatabase" localSheetId="3" hidden="1">GenEvaluationofComments!$A$1:$P$109</definedName>
    <definedName name="_xlnm._FilterDatabase" localSheetId="4" hidden="1">'GoldClassification simpleEm'!$A$2:$AJ$110</definedName>
  </definedNames>
  <calcPr calcId="179017" calcMode="manual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F12" i="2"/>
  <c r="F10" i="2"/>
  <c r="F11" i="2"/>
  <c r="F14" i="2"/>
  <c r="F15" i="2"/>
  <c r="F16" i="2"/>
  <c r="F17" i="2"/>
  <c r="F18" i="2"/>
  <c r="F19" i="2"/>
  <c r="F20" i="2"/>
  <c r="F21" i="2"/>
  <c r="F22" i="2"/>
  <c r="F9" i="2"/>
  <c r="F13" i="2"/>
  <c r="F23" i="2"/>
  <c r="I3" i="14" l="1"/>
  <c r="L3" i="14" s="1"/>
  <c r="J3" i="14"/>
  <c r="M3" i="14" s="1"/>
  <c r="K3" i="14"/>
  <c r="N3" i="14" s="1"/>
  <c r="T3" i="14"/>
  <c r="Z3" i="14" s="1"/>
  <c r="U3" i="14"/>
  <c r="AA3" i="14" s="1"/>
  <c r="V3" i="14"/>
  <c r="AB3" i="14" s="1"/>
  <c r="W3" i="14"/>
  <c r="I4" i="14"/>
  <c r="L4" i="14" s="1"/>
  <c r="J4" i="14"/>
  <c r="M4" i="14" s="1"/>
  <c r="K4" i="14"/>
  <c r="N4" i="14" s="1"/>
  <c r="T4" i="14"/>
  <c r="Z4" i="14" s="1"/>
  <c r="U4" i="14"/>
  <c r="AA4" i="14" s="1"/>
  <c r="V4" i="14"/>
  <c r="W4" i="14"/>
  <c r="I5" i="14"/>
  <c r="L5" i="14" s="1"/>
  <c r="J5" i="14"/>
  <c r="M5" i="14" s="1"/>
  <c r="K5" i="14"/>
  <c r="N5" i="14" s="1"/>
  <c r="T5" i="14"/>
  <c r="U5" i="14"/>
  <c r="V5" i="14"/>
  <c r="AB5" i="14" s="1"/>
  <c r="W5" i="14"/>
  <c r="Z5" i="14"/>
  <c r="I6" i="14"/>
  <c r="L6" i="14" s="1"/>
  <c r="J6" i="14"/>
  <c r="M6" i="14" s="1"/>
  <c r="K6" i="14"/>
  <c r="N6" i="14" s="1"/>
  <c r="T6" i="14"/>
  <c r="Z6" i="14" s="1"/>
  <c r="U6" i="14"/>
  <c r="AA6" i="14" s="1"/>
  <c r="V6" i="14"/>
  <c r="AB6" i="14" s="1"/>
  <c r="W6" i="14"/>
  <c r="I7" i="14"/>
  <c r="L7" i="14" s="1"/>
  <c r="J7" i="14"/>
  <c r="M7" i="14" s="1"/>
  <c r="K7" i="14"/>
  <c r="N7" i="14" s="1"/>
  <c r="T7" i="14"/>
  <c r="Z7" i="14" s="1"/>
  <c r="U7" i="14"/>
  <c r="V7" i="14"/>
  <c r="AB7" i="14" s="1"/>
  <c r="W7" i="14"/>
  <c r="I8" i="14"/>
  <c r="L8" i="14" s="1"/>
  <c r="J8" i="14"/>
  <c r="M8" i="14" s="1"/>
  <c r="K8" i="14"/>
  <c r="N8" i="14" s="1"/>
  <c r="T8" i="14"/>
  <c r="U8" i="14"/>
  <c r="AA8" i="14" s="1"/>
  <c r="V8" i="14"/>
  <c r="W8" i="14"/>
  <c r="Z8" i="14"/>
  <c r="I9" i="14"/>
  <c r="L9" i="14" s="1"/>
  <c r="J9" i="14"/>
  <c r="M9" i="14" s="1"/>
  <c r="K9" i="14"/>
  <c r="N9" i="14" s="1"/>
  <c r="T9" i="14"/>
  <c r="Z9" i="14" s="1"/>
  <c r="U9" i="14"/>
  <c r="V9" i="14"/>
  <c r="AB9" i="14" s="1"/>
  <c r="W9" i="14"/>
  <c r="I10" i="14"/>
  <c r="L10" i="14" s="1"/>
  <c r="J10" i="14"/>
  <c r="M10" i="14" s="1"/>
  <c r="K10" i="14"/>
  <c r="N10" i="14" s="1"/>
  <c r="T10" i="14"/>
  <c r="Z10" i="14" s="1"/>
  <c r="U10" i="14"/>
  <c r="AA10" i="14" s="1"/>
  <c r="V10" i="14"/>
  <c r="W10" i="14"/>
  <c r="I11" i="14"/>
  <c r="L11" i="14" s="1"/>
  <c r="J11" i="14"/>
  <c r="M11" i="14" s="1"/>
  <c r="K11" i="14"/>
  <c r="N11" i="14" s="1"/>
  <c r="T11" i="14"/>
  <c r="Z11" i="14" s="1"/>
  <c r="U11" i="14"/>
  <c r="AA11" i="14" s="1"/>
  <c r="V11" i="14"/>
  <c r="W11" i="14"/>
  <c r="I12" i="14"/>
  <c r="L12" i="14" s="1"/>
  <c r="J12" i="14"/>
  <c r="M12" i="14" s="1"/>
  <c r="K12" i="14"/>
  <c r="N12" i="14" s="1"/>
  <c r="T12" i="14"/>
  <c r="U12" i="14"/>
  <c r="AA12" i="14" s="1"/>
  <c r="V12" i="14"/>
  <c r="W12" i="14"/>
  <c r="Z12" i="14"/>
  <c r="I13" i="14"/>
  <c r="L13" i="14" s="1"/>
  <c r="J13" i="14"/>
  <c r="M13" i="14" s="1"/>
  <c r="K13" i="14"/>
  <c r="N13" i="14" s="1"/>
  <c r="T13" i="14"/>
  <c r="Z13" i="14" s="1"/>
  <c r="U13" i="14"/>
  <c r="V13" i="14"/>
  <c r="AB13" i="14" s="1"/>
  <c r="W13" i="14"/>
  <c r="I14" i="14"/>
  <c r="L14" i="14" s="1"/>
  <c r="J14" i="14"/>
  <c r="M14" i="14" s="1"/>
  <c r="K14" i="14"/>
  <c r="N14" i="14" s="1"/>
  <c r="T14" i="14"/>
  <c r="Z14" i="14" s="1"/>
  <c r="U14" i="14"/>
  <c r="V14" i="14"/>
  <c r="AB14" i="14" s="1"/>
  <c r="W14" i="14"/>
  <c r="I15" i="14"/>
  <c r="L15" i="14" s="1"/>
  <c r="J15" i="14"/>
  <c r="M15" i="14" s="1"/>
  <c r="K15" i="14"/>
  <c r="N15" i="14" s="1"/>
  <c r="T15" i="14"/>
  <c r="Z15" i="14" s="1"/>
  <c r="U15" i="14"/>
  <c r="V15" i="14"/>
  <c r="AB15" i="14" s="1"/>
  <c r="W15" i="14"/>
  <c r="I16" i="14"/>
  <c r="L16" i="14" s="1"/>
  <c r="J16" i="14"/>
  <c r="M16" i="14" s="1"/>
  <c r="K16" i="14"/>
  <c r="N16" i="14" s="1"/>
  <c r="T16" i="14"/>
  <c r="U16" i="14"/>
  <c r="V16" i="14"/>
  <c r="W16" i="14"/>
  <c r="Z16" i="14"/>
  <c r="AA16" i="14"/>
  <c r="I17" i="14"/>
  <c r="L17" i="14" s="1"/>
  <c r="J17" i="14"/>
  <c r="M17" i="14" s="1"/>
  <c r="K17" i="14"/>
  <c r="N17" i="14" s="1"/>
  <c r="T17" i="14"/>
  <c r="Z17" i="14" s="1"/>
  <c r="U17" i="14"/>
  <c r="V17" i="14"/>
  <c r="AB17" i="14" s="1"/>
  <c r="W17" i="14"/>
  <c r="I18" i="14"/>
  <c r="L18" i="14" s="1"/>
  <c r="J18" i="14"/>
  <c r="M18" i="14" s="1"/>
  <c r="K18" i="14"/>
  <c r="N18" i="14" s="1"/>
  <c r="T18" i="14"/>
  <c r="Z18" i="14" s="1"/>
  <c r="U18" i="14"/>
  <c r="AA18" i="14" s="1"/>
  <c r="V18" i="14"/>
  <c r="AB18" i="14" s="1"/>
  <c r="W18" i="14"/>
  <c r="I19" i="14"/>
  <c r="L19" i="14" s="1"/>
  <c r="J19" i="14"/>
  <c r="M19" i="14" s="1"/>
  <c r="K19" i="14"/>
  <c r="N19" i="14" s="1"/>
  <c r="T19" i="14"/>
  <c r="Z19" i="14" s="1"/>
  <c r="U19" i="14"/>
  <c r="AA19" i="14" s="1"/>
  <c r="V19" i="14"/>
  <c r="AB19" i="14" s="1"/>
  <c r="W19" i="14"/>
  <c r="I20" i="14"/>
  <c r="L20" i="14" s="1"/>
  <c r="J20" i="14"/>
  <c r="M20" i="14" s="1"/>
  <c r="K20" i="14"/>
  <c r="N20" i="14" s="1"/>
  <c r="T20" i="14"/>
  <c r="Z20" i="14" s="1"/>
  <c r="U20" i="14"/>
  <c r="AA20" i="14" s="1"/>
  <c r="V20" i="14"/>
  <c r="W20" i="14"/>
  <c r="I21" i="14"/>
  <c r="L21" i="14" s="1"/>
  <c r="J21" i="14"/>
  <c r="M21" i="14" s="1"/>
  <c r="K21" i="14"/>
  <c r="N21" i="14" s="1"/>
  <c r="T21" i="14"/>
  <c r="U21" i="14"/>
  <c r="V21" i="14"/>
  <c r="AB21" i="14" s="1"/>
  <c r="W21" i="14"/>
  <c r="Z21" i="14"/>
  <c r="I22" i="14"/>
  <c r="L22" i="14" s="1"/>
  <c r="J22" i="14"/>
  <c r="M22" i="14" s="1"/>
  <c r="K22" i="14"/>
  <c r="N22" i="14" s="1"/>
  <c r="T22" i="14"/>
  <c r="Z22" i="14" s="1"/>
  <c r="U22" i="14"/>
  <c r="AA22" i="14" s="1"/>
  <c r="V22" i="14"/>
  <c r="AB22" i="14" s="1"/>
  <c r="W22" i="14"/>
  <c r="I23" i="14"/>
  <c r="L23" i="14" s="1"/>
  <c r="J23" i="14"/>
  <c r="M23" i="14" s="1"/>
  <c r="K23" i="14"/>
  <c r="N23" i="14" s="1"/>
  <c r="T23" i="14"/>
  <c r="Z23" i="14" s="1"/>
  <c r="U23" i="14"/>
  <c r="V23" i="14"/>
  <c r="AB23" i="14" s="1"/>
  <c r="W23" i="14"/>
  <c r="I24" i="14"/>
  <c r="L24" i="14" s="1"/>
  <c r="J24" i="14"/>
  <c r="M24" i="14" s="1"/>
  <c r="K24" i="14"/>
  <c r="N24" i="14" s="1"/>
  <c r="T24" i="14"/>
  <c r="Z24" i="14" s="1"/>
  <c r="U24" i="14"/>
  <c r="AA24" i="14" s="1"/>
  <c r="V24" i="14"/>
  <c r="W24" i="14"/>
  <c r="I25" i="14"/>
  <c r="L25" i="14" s="1"/>
  <c r="J25" i="14"/>
  <c r="M25" i="14" s="1"/>
  <c r="K25" i="14"/>
  <c r="N25" i="14" s="1"/>
  <c r="T25" i="14"/>
  <c r="U25" i="14"/>
  <c r="V25" i="14"/>
  <c r="AB25" i="14" s="1"/>
  <c r="W25" i="14"/>
  <c r="Z25" i="14"/>
  <c r="I26" i="14"/>
  <c r="L26" i="14" s="1"/>
  <c r="J26" i="14"/>
  <c r="M26" i="14" s="1"/>
  <c r="K26" i="14"/>
  <c r="N26" i="14" s="1"/>
  <c r="T26" i="14"/>
  <c r="Z26" i="14" s="1"/>
  <c r="U26" i="14"/>
  <c r="AA26" i="14" s="1"/>
  <c r="V26" i="14"/>
  <c r="AB26" i="14" s="1"/>
  <c r="W26" i="14"/>
  <c r="I27" i="14"/>
  <c r="L27" i="14" s="1"/>
  <c r="J27" i="14"/>
  <c r="M27" i="14" s="1"/>
  <c r="K27" i="14"/>
  <c r="N27" i="14" s="1"/>
  <c r="T27" i="14"/>
  <c r="Z27" i="14" s="1"/>
  <c r="U27" i="14"/>
  <c r="AA27" i="14" s="1"/>
  <c r="V27" i="14"/>
  <c r="AB27" i="14" s="1"/>
  <c r="W27" i="14"/>
  <c r="I28" i="14"/>
  <c r="L28" i="14" s="1"/>
  <c r="J28" i="14"/>
  <c r="M28" i="14" s="1"/>
  <c r="K28" i="14"/>
  <c r="N28" i="14" s="1"/>
  <c r="T28" i="14"/>
  <c r="Z28" i="14" s="1"/>
  <c r="U28" i="14"/>
  <c r="AA28" i="14" s="1"/>
  <c r="V28" i="14"/>
  <c r="W28" i="14"/>
  <c r="I29" i="14"/>
  <c r="L29" i="14" s="1"/>
  <c r="J29" i="14"/>
  <c r="M29" i="14" s="1"/>
  <c r="K29" i="14"/>
  <c r="N29" i="14" s="1"/>
  <c r="T29" i="14"/>
  <c r="Z29" i="14" s="1"/>
  <c r="U29" i="14"/>
  <c r="V29" i="14"/>
  <c r="AB29" i="14" s="1"/>
  <c r="W29" i="14"/>
  <c r="I30" i="14"/>
  <c r="L30" i="14" s="1"/>
  <c r="J30" i="14"/>
  <c r="M30" i="14" s="1"/>
  <c r="K30" i="14"/>
  <c r="N30" i="14" s="1"/>
  <c r="T30" i="14"/>
  <c r="Z30" i="14" s="1"/>
  <c r="U30" i="14"/>
  <c r="AA30" i="14" s="1"/>
  <c r="V30" i="14"/>
  <c r="W30" i="14"/>
  <c r="I31" i="14"/>
  <c r="L31" i="14" s="1"/>
  <c r="J31" i="14"/>
  <c r="M31" i="14" s="1"/>
  <c r="K31" i="14"/>
  <c r="N31" i="14" s="1"/>
  <c r="T31" i="14"/>
  <c r="Z31" i="14" s="1"/>
  <c r="U31" i="14"/>
  <c r="V31" i="14"/>
  <c r="AB31" i="14" s="1"/>
  <c r="W31" i="14"/>
  <c r="I32" i="14"/>
  <c r="L32" i="14" s="1"/>
  <c r="J32" i="14"/>
  <c r="M32" i="14" s="1"/>
  <c r="K32" i="14"/>
  <c r="N32" i="14" s="1"/>
  <c r="T32" i="14"/>
  <c r="Z32" i="14" s="1"/>
  <c r="U32" i="14"/>
  <c r="AA32" i="14" s="1"/>
  <c r="V32" i="14"/>
  <c r="W32" i="14"/>
  <c r="I33" i="14"/>
  <c r="L33" i="14" s="1"/>
  <c r="J33" i="14"/>
  <c r="M33" i="14" s="1"/>
  <c r="K33" i="14"/>
  <c r="N33" i="14" s="1"/>
  <c r="T33" i="14"/>
  <c r="U33" i="14"/>
  <c r="AA33" i="14" s="1"/>
  <c r="V33" i="14"/>
  <c r="AB33" i="14" s="1"/>
  <c r="W33" i="14"/>
  <c r="Z33" i="14"/>
  <c r="I34" i="14"/>
  <c r="L34" i="14" s="1"/>
  <c r="J34" i="14"/>
  <c r="M34" i="14" s="1"/>
  <c r="K34" i="14"/>
  <c r="N34" i="14" s="1"/>
  <c r="T34" i="14"/>
  <c r="Z34" i="14" s="1"/>
  <c r="U34" i="14"/>
  <c r="AA34" i="14" s="1"/>
  <c r="V34" i="14"/>
  <c r="AB34" i="14" s="1"/>
  <c r="W34" i="14"/>
  <c r="I35" i="14"/>
  <c r="L35" i="14" s="1"/>
  <c r="J35" i="14"/>
  <c r="M35" i="14" s="1"/>
  <c r="K35" i="14"/>
  <c r="N35" i="14" s="1"/>
  <c r="T35" i="14"/>
  <c r="Z35" i="14" s="1"/>
  <c r="U35" i="14"/>
  <c r="V35" i="14"/>
  <c r="AB35" i="14" s="1"/>
  <c r="W35" i="14"/>
  <c r="I36" i="14"/>
  <c r="L36" i="14" s="1"/>
  <c r="J36" i="14"/>
  <c r="M36" i="14" s="1"/>
  <c r="K36" i="14"/>
  <c r="N36" i="14" s="1"/>
  <c r="T36" i="14"/>
  <c r="Z36" i="14" s="1"/>
  <c r="U36" i="14"/>
  <c r="AA36" i="14" s="1"/>
  <c r="V36" i="14"/>
  <c r="AB36" i="14" s="1"/>
  <c r="W36" i="14"/>
  <c r="I37" i="14"/>
  <c r="L37" i="14" s="1"/>
  <c r="J37" i="14"/>
  <c r="M37" i="14" s="1"/>
  <c r="K37" i="14"/>
  <c r="N37" i="14" s="1"/>
  <c r="T37" i="14"/>
  <c r="U37" i="14"/>
  <c r="V37" i="14"/>
  <c r="AB37" i="14" s="1"/>
  <c r="W37" i="14"/>
  <c r="Z37" i="14"/>
  <c r="I38" i="14"/>
  <c r="L38" i="14" s="1"/>
  <c r="J38" i="14"/>
  <c r="M38" i="14" s="1"/>
  <c r="K38" i="14"/>
  <c r="N38" i="14" s="1"/>
  <c r="T38" i="14"/>
  <c r="Z38" i="14" s="1"/>
  <c r="U38" i="14"/>
  <c r="AA38" i="14" s="1"/>
  <c r="V38" i="14"/>
  <c r="W38" i="14"/>
  <c r="I39" i="14"/>
  <c r="L39" i="14" s="1"/>
  <c r="J39" i="14"/>
  <c r="M39" i="14" s="1"/>
  <c r="K39" i="14"/>
  <c r="N39" i="14" s="1"/>
  <c r="T39" i="14"/>
  <c r="Z39" i="14" s="1"/>
  <c r="U39" i="14"/>
  <c r="V39" i="14"/>
  <c r="AB39" i="14" s="1"/>
  <c r="W39" i="14"/>
  <c r="I40" i="14"/>
  <c r="L40" i="14" s="1"/>
  <c r="J40" i="14"/>
  <c r="M40" i="14" s="1"/>
  <c r="K40" i="14"/>
  <c r="N40" i="14" s="1"/>
  <c r="T40" i="14"/>
  <c r="U40" i="14"/>
  <c r="V40" i="14"/>
  <c r="W40" i="14"/>
  <c r="Z40" i="14"/>
  <c r="AA40" i="14"/>
  <c r="I41" i="14"/>
  <c r="L41" i="14" s="1"/>
  <c r="J41" i="14"/>
  <c r="M41" i="14" s="1"/>
  <c r="K41" i="14"/>
  <c r="N41" i="14" s="1"/>
  <c r="T41" i="14"/>
  <c r="U41" i="14"/>
  <c r="V41" i="14"/>
  <c r="AB41" i="14" s="1"/>
  <c r="W41" i="14"/>
  <c r="Z41" i="14"/>
  <c r="I42" i="14"/>
  <c r="L42" i="14" s="1"/>
  <c r="J42" i="14"/>
  <c r="M42" i="14" s="1"/>
  <c r="K42" i="14"/>
  <c r="N42" i="14" s="1"/>
  <c r="T42" i="14"/>
  <c r="Z42" i="14" s="1"/>
  <c r="U42" i="14"/>
  <c r="AA42" i="14" s="1"/>
  <c r="V42" i="14"/>
  <c r="AB42" i="14" s="1"/>
  <c r="W42" i="14"/>
  <c r="I43" i="14"/>
  <c r="L43" i="14" s="1"/>
  <c r="J43" i="14"/>
  <c r="M43" i="14" s="1"/>
  <c r="K43" i="14"/>
  <c r="N43" i="14" s="1"/>
  <c r="T43" i="14"/>
  <c r="Z43" i="14" s="1"/>
  <c r="U43" i="14"/>
  <c r="AA43" i="14" s="1"/>
  <c r="V43" i="14"/>
  <c r="W43" i="14"/>
  <c r="I44" i="14"/>
  <c r="L44" i="14" s="1"/>
  <c r="J44" i="14"/>
  <c r="M44" i="14" s="1"/>
  <c r="K44" i="14"/>
  <c r="N44" i="14" s="1"/>
  <c r="T44" i="14"/>
  <c r="U44" i="14"/>
  <c r="AA44" i="14" s="1"/>
  <c r="V44" i="14"/>
  <c r="W44" i="14"/>
  <c r="Z44" i="14"/>
  <c r="I45" i="14"/>
  <c r="L45" i="14" s="1"/>
  <c r="J45" i="14"/>
  <c r="M45" i="14" s="1"/>
  <c r="K45" i="14"/>
  <c r="N45" i="14" s="1"/>
  <c r="T45" i="14"/>
  <c r="Z45" i="14" s="1"/>
  <c r="U45" i="14"/>
  <c r="V45" i="14"/>
  <c r="AB45" i="14" s="1"/>
  <c r="W45" i="14"/>
  <c r="I46" i="14"/>
  <c r="L46" i="14" s="1"/>
  <c r="J46" i="14"/>
  <c r="M46" i="14" s="1"/>
  <c r="K46" i="14"/>
  <c r="N46" i="14" s="1"/>
  <c r="T46" i="14"/>
  <c r="Z46" i="14" s="1"/>
  <c r="U46" i="14"/>
  <c r="AA46" i="14" s="1"/>
  <c r="V46" i="14"/>
  <c r="AB46" i="14" s="1"/>
  <c r="W46" i="14"/>
  <c r="I47" i="14"/>
  <c r="L47" i="14" s="1"/>
  <c r="J47" i="14"/>
  <c r="M47" i="14" s="1"/>
  <c r="K47" i="14"/>
  <c r="N47" i="14" s="1"/>
  <c r="T47" i="14"/>
  <c r="Z47" i="14" s="1"/>
  <c r="U47" i="14"/>
  <c r="V47" i="14"/>
  <c r="AB47" i="14" s="1"/>
  <c r="W47" i="14"/>
  <c r="I48" i="14"/>
  <c r="L48" i="14" s="1"/>
  <c r="J48" i="14"/>
  <c r="M48" i="14" s="1"/>
  <c r="K48" i="14"/>
  <c r="N48" i="14" s="1"/>
  <c r="T48" i="14"/>
  <c r="U48" i="14"/>
  <c r="AA48" i="14" s="1"/>
  <c r="V48" i="14"/>
  <c r="W48" i="14"/>
  <c r="Z48" i="14"/>
  <c r="I49" i="14"/>
  <c r="L49" i="14" s="1"/>
  <c r="J49" i="14"/>
  <c r="M49" i="14" s="1"/>
  <c r="K49" i="14"/>
  <c r="N49" i="14" s="1"/>
  <c r="T49" i="14"/>
  <c r="Z49" i="14" s="1"/>
  <c r="U49" i="14"/>
  <c r="V49" i="14"/>
  <c r="AB49" i="14" s="1"/>
  <c r="W49" i="14"/>
  <c r="I50" i="14"/>
  <c r="L50" i="14" s="1"/>
  <c r="J50" i="14"/>
  <c r="M50" i="14" s="1"/>
  <c r="K50" i="14"/>
  <c r="N50" i="14" s="1"/>
  <c r="T50" i="14"/>
  <c r="Z50" i="14" s="1"/>
  <c r="U50" i="14"/>
  <c r="AA50" i="14" s="1"/>
  <c r="V50" i="14"/>
  <c r="AB50" i="14" s="1"/>
  <c r="W50" i="14"/>
  <c r="I51" i="14"/>
  <c r="L51" i="14" s="1"/>
  <c r="J51" i="14"/>
  <c r="M51" i="14" s="1"/>
  <c r="K51" i="14"/>
  <c r="N51" i="14" s="1"/>
  <c r="T51" i="14"/>
  <c r="Z51" i="14" s="1"/>
  <c r="U51" i="14"/>
  <c r="AA51" i="14" s="1"/>
  <c r="V51" i="14"/>
  <c r="AB51" i="14" s="1"/>
  <c r="W51" i="14"/>
  <c r="I52" i="14"/>
  <c r="L52" i="14" s="1"/>
  <c r="J52" i="14"/>
  <c r="M52" i="14" s="1"/>
  <c r="K52" i="14"/>
  <c r="N52" i="14" s="1"/>
  <c r="T52" i="14"/>
  <c r="Z52" i="14" s="1"/>
  <c r="U52" i="14"/>
  <c r="AA52" i="14" s="1"/>
  <c r="V52" i="14"/>
  <c r="W52" i="14"/>
  <c r="I53" i="14"/>
  <c r="L53" i="14" s="1"/>
  <c r="J53" i="14"/>
  <c r="M53" i="14" s="1"/>
  <c r="K53" i="14"/>
  <c r="N53" i="14" s="1"/>
  <c r="T53" i="14"/>
  <c r="Z53" i="14" s="1"/>
  <c r="U53" i="14"/>
  <c r="V53" i="14"/>
  <c r="AB53" i="14" s="1"/>
  <c r="W53" i="14"/>
  <c r="I54" i="14"/>
  <c r="L54" i="14" s="1"/>
  <c r="J54" i="14"/>
  <c r="M54" i="14" s="1"/>
  <c r="K54" i="14"/>
  <c r="N54" i="14" s="1"/>
  <c r="T54" i="14"/>
  <c r="Z54" i="14" s="1"/>
  <c r="U54" i="14"/>
  <c r="AA54" i="14" s="1"/>
  <c r="V54" i="14"/>
  <c r="W54" i="14"/>
  <c r="I55" i="14"/>
  <c r="L55" i="14" s="1"/>
  <c r="J55" i="14"/>
  <c r="M55" i="14" s="1"/>
  <c r="K55" i="14"/>
  <c r="N55" i="14" s="1"/>
  <c r="T55" i="14"/>
  <c r="Z55" i="14" s="1"/>
  <c r="U55" i="14"/>
  <c r="AA55" i="14" s="1"/>
  <c r="V55" i="14"/>
  <c r="AB55" i="14" s="1"/>
  <c r="W55" i="14"/>
  <c r="I56" i="14"/>
  <c r="L56" i="14" s="1"/>
  <c r="J56" i="14"/>
  <c r="M56" i="14" s="1"/>
  <c r="K56" i="14"/>
  <c r="N56" i="14" s="1"/>
  <c r="T56" i="14"/>
  <c r="U56" i="14"/>
  <c r="AA56" i="14" s="1"/>
  <c r="V56" i="14"/>
  <c r="AB56" i="14" s="1"/>
  <c r="W56" i="14"/>
  <c r="Z56" i="14"/>
  <c r="I57" i="14"/>
  <c r="L57" i="14" s="1"/>
  <c r="J57" i="14"/>
  <c r="M57" i="14" s="1"/>
  <c r="K57" i="14"/>
  <c r="N57" i="14" s="1"/>
  <c r="T57" i="14"/>
  <c r="Z57" i="14" s="1"/>
  <c r="U57" i="14"/>
  <c r="AA57" i="14" s="1"/>
  <c r="V57" i="14"/>
  <c r="AB57" i="14" s="1"/>
  <c r="W57" i="14"/>
  <c r="I58" i="14"/>
  <c r="L58" i="14" s="1"/>
  <c r="J58" i="14"/>
  <c r="M58" i="14" s="1"/>
  <c r="K58" i="14"/>
  <c r="N58" i="14" s="1"/>
  <c r="T58" i="14"/>
  <c r="Z58" i="14" s="1"/>
  <c r="U58" i="14"/>
  <c r="AA58" i="14" s="1"/>
  <c r="V58" i="14"/>
  <c r="AB58" i="14" s="1"/>
  <c r="W58" i="14"/>
  <c r="I59" i="14"/>
  <c r="L59" i="14" s="1"/>
  <c r="J59" i="14"/>
  <c r="M59" i="14" s="1"/>
  <c r="K59" i="14"/>
  <c r="N59" i="14" s="1"/>
  <c r="T59" i="14"/>
  <c r="Z59" i="14" s="1"/>
  <c r="U59" i="14"/>
  <c r="AA59" i="14" s="1"/>
  <c r="V59" i="14"/>
  <c r="AB59" i="14" s="1"/>
  <c r="W59" i="14"/>
  <c r="I60" i="14"/>
  <c r="L60" i="14" s="1"/>
  <c r="J60" i="14"/>
  <c r="M60" i="14" s="1"/>
  <c r="K60" i="14"/>
  <c r="N60" i="14" s="1"/>
  <c r="T60" i="14"/>
  <c r="Z60" i="14" s="1"/>
  <c r="U60" i="14"/>
  <c r="AA60" i="14" s="1"/>
  <c r="V60" i="14"/>
  <c r="AB60" i="14" s="1"/>
  <c r="W60" i="14"/>
  <c r="I61" i="14"/>
  <c r="L61" i="14" s="1"/>
  <c r="J61" i="14"/>
  <c r="M61" i="14" s="1"/>
  <c r="K61" i="14"/>
  <c r="N61" i="14" s="1"/>
  <c r="T61" i="14"/>
  <c r="Z61" i="14" s="1"/>
  <c r="U61" i="14"/>
  <c r="V61" i="14"/>
  <c r="AB61" i="14" s="1"/>
  <c r="W61" i="14"/>
  <c r="I62" i="14"/>
  <c r="L62" i="14" s="1"/>
  <c r="J62" i="14"/>
  <c r="M62" i="14" s="1"/>
  <c r="K62" i="14"/>
  <c r="N62" i="14" s="1"/>
  <c r="T62" i="14"/>
  <c r="Z62" i="14" s="1"/>
  <c r="U62" i="14"/>
  <c r="AA62" i="14" s="1"/>
  <c r="V62" i="14"/>
  <c r="AB62" i="14" s="1"/>
  <c r="W62" i="14"/>
  <c r="I63" i="14"/>
  <c r="L63" i="14" s="1"/>
  <c r="J63" i="14"/>
  <c r="M63" i="14" s="1"/>
  <c r="K63" i="14"/>
  <c r="N63" i="14" s="1"/>
  <c r="T63" i="14"/>
  <c r="Z63" i="14" s="1"/>
  <c r="U63" i="14"/>
  <c r="AA63" i="14" s="1"/>
  <c r="V63" i="14"/>
  <c r="AB63" i="14" s="1"/>
  <c r="W63" i="14"/>
  <c r="I64" i="14"/>
  <c r="L64" i="14" s="1"/>
  <c r="J64" i="14"/>
  <c r="M64" i="14" s="1"/>
  <c r="K64" i="14"/>
  <c r="N64" i="14" s="1"/>
  <c r="T64" i="14"/>
  <c r="Z64" i="14" s="1"/>
  <c r="U64" i="14"/>
  <c r="AA64" i="14" s="1"/>
  <c r="V64" i="14"/>
  <c r="AB64" i="14" s="1"/>
  <c r="W64" i="14"/>
  <c r="I65" i="14"/>
  <c r="L65" i="14" s="1"/>
  <c r="J65" i="14"/>
  <c r="M65" i="14" s="1"/>
  <c r="K65" i="14"/>
  <c r="N65" i="14" s="1"/>
  <c r="T65" i="14"/>
  <c r="Z65" i="14" s="1"/>
  <c r="U65" i="14"/>
  <c r="AA65" i="14" s="1"/>
  <c r="V65" i="14"/>
  <c r="AB65" i="14" s="1"/>
  <c r="W65" i="14"/>
  <c r="I66" i="14"/>
  <c r="L66" i="14" s="1"/>
  <c r="J66" i="14"/>
  <c r="M66" i="14" s="1"/>
  <c r="K66" i="14"/>
  <c r="N66" i="14" s="1"/>
  <c r="T66" i="14"/>
  <c r="Z66" i="14" s="1"/>
  <c r="U66" i="14"/>
  <c r="V66" i="14"/>
  <c r="AB66" i="14" s="1"/>
  <c r="W66" i="14"/>
  <c r="I67" i="14"/>
  <c r="L67" i="14" s="1"/>
  <c r="J67" i="14"/>
  <c r="M67" i="14" s="1"/>
  <c r="K67" i="14"/>
  <c r="N67" i="14" s="1"/>
  <c r="T67" i="14"/>
  <c r="U67" i="14"/>
  <c r="AA67" i="14" s="1"/>
  <c r="V67" i="14"/>
  <c r="AB67" i="14" s="1"/>
  <c r="W67" i="14"/>
  <c r="Z67" i="14"/>
  <c r="I68" i="14"/>
  <c r="L68" i="14" s="1"/>
  <c r="J68" i="14"/>
  <c r="M68" i="14" s="1"/>
  <c r="K68" i="14"/>
  <c r="N68" i="14" s="1"/>
  <c r="T68" i="14"/>
  <c r="U68" i="14"/>
  <c r="V68" i="14"/>
  <c r="AB68" i="14" s="1"/>
  <c r="W68" i="14"/>
  <c r="Z68" i="14"/>
  <c r="I69" i="14"/>
  <c r="L69" i="14" s="1"/>
  <c r="J69" i="14"/>
  <c r="M69" i="14" s="1"/>
  <c r="K69" i="14"/>
  <c r="N69" i="14" s="1"/>
  <c r="T69" i="14"/>
  <c r="Z69" i="14" s="1"/>
  <c r="U69" i="14"/>
  <c r="V69" i="14"/>
  <c r="AB69" i="14" s="1"/>
  <c r="W69" i="14"/>
  <c r="I70" i="14"/>
  <c r="L70" i="14" s="1"/>
  <c r="J70" i="14"/>
  <c r="M70" i="14" s="1"/>
  <c r="K70" i="14"/>
  <c r="N70" i="14" s="1"/>
  <c r="T70" i="14"/>
  <c r="Z70" i="14" s="1"/>
  <c r="U70" i="14"/>
  <c r="AA70" i="14" s="1"/>
  <c r="V70" i="14"/>
  <c r="W70" i="14"/>
  <c r="I71" i="14"/>
  <c r="L71" i="14" s="1"/>
  <c r="J71" i="14"/>
  <c r="M71" i="14" s="1"/>
  <c r="K71" i="14"/>
  <c r="N71" i="14" s="1"/>
  <c r="T71" i="14"/>
  <c r="Z71" i="14" s="1"/>
  <c r="U71" i="14"/>
  <c r="AA71" i="14" s="1"/>
  <c r="V71" i="14"/>
  <c r="AB71" i="14" s="1"/>
  <c r="W71" i="14"/>
  <c r="I72" i="14"/>
  <c r="L72" i="14" s="1"/>
  <c r="J72" i="14"/>
  <c r="M72" i="14" s="1"/>
  <c r="K72" i="14"/>
  <c r="N72" i="14" s="1"/>
  <c r="T72" i="14"/>
  <c r="Z72" i="14" s="1"/>
  <c r="U72" i="14"/>
  <c r="V72" i="14"/>
  <c r="AB72" i="14" s="1"/>
  <c r="W72" i="14"/>
  <c r="I73" i="14"/>
  <c r="L73" i="14" s="1"/>
  <c r="J73" i="14"/>
  <c r="M73" i="14" s="1"/>
  <c r="K73" i="14"/>
  <c r="N73" i="14" s="1"/>
  <c r="T73" i="14"/>
  <c r="Z73" i="14" s="1"/>
  <c r="U73" i="14"/>
  <c r="AA73" i="14" s="1"/>
  <c r="V73" i="14"/>
  <c r="AB73" i="14" s="1"/>
  <c r="W73" i="14"/>
  <c r="I74" i="14"/>
  <c r="L74" i="14" s="1"/>
  <c r="J74" i="14"/>
  <c r="M74" i="14" s="1"/>
  <c r="K74" i="14"/>
  <c r="N74" i="14" s="1"/>
  <c r="T74" i="14"/>
  <c r="Z74" i="14" s="1"/>
  <c r="U74" i="14"/>
  <c r="AA74" i="14" s="1"/>
  <c r="V74" i="14"/>
  <c r="AB74" i="14" s="1"/>
  <c r="W74" i="14"/>
  <c r="I75" i="14"/>
  <c r="L75" i="14" s="1"/>
  <c r="J75" i="14"/>
  <c r="M75" i="14" s="1"/>
  <c r="K75" i="14"/>
  <c r="N75" i="14" s="1"/>
  <c r="T75" i="14"/>
  <c r="U75" i="14"/>
  <c r="V75" i="14"/>
  <c r="AB75" i="14" s="1"/>
  <c r="W75" i="14"/>
  <c r="Z75" i="14"/>
  <c r="AA75" i="14"/>
  <c r="I76" i="14"/>
  <c r="L76" i="14" s="1"/>
  <c r="J76" i="14"/>
  <c r="M76" i="14" s="1"/>
  <c r="K76" i="14"/>
  <c r="N76" i="14" s="1"/>
  <c r="T76" i="14"/>
  <c r="U76" i="14"/>
  <c r="V76" i="14"/>
  <c r="AB76" i="14" s="1"/>
  <c r="W76" i="14"/>
  <c r="Z76" i="14"/>
  <c r="I77" i="14"/>
  <c r="L77" i="14" s="1"/>
  <c r="J77" i="14"/>
  <c r="M77" i="14" s="1"/>
  <c r="K77" i="14"/>
  <c r="N77" i="14" s="1"/>
  <c r="T77" i="14"/>
  <c r="Z77" i="14" s="1"/>
  <c r="U77" i="14"/>
  <c r="AA77" i="14" s="1"/>
  <c r="V77" i="14"/>
  <c r="AB77" i="14" s="1"/>
  <c r="W77" i="14"/>
  <c r="I78" i="14"/>
  <c r="L78" i="14" s="1"/>
  <c r="J78" i="14"/>
  <c r="M78" i="14" s="1"/>
  <c r="K78" i="14"/>
  <c r="N78" i="14" s="1"/>
  <c r="T78" i="14"/>
  <c r="Z78" i="14" s="1"/>
  <c r="U78" i="14"/>
  <c r="AA78" i="14" s="1"/>
  <c r="V78" i="14"/>
  <c r="W78" i="14"/>
  <c r="I79" i="14"/>
  <c r="L79" i="14" s="1"/>
  <c r="J79" i="14"/>
  <c r="M79" i="14" s="1"/>
  <c r="K79" i="14"/>
  <c r="N79" i="14" s="1"/>
  <c r="T79" i="14"/>
  <c r="Z79" i="14" s="1"/>
  <c r="U79" i="14"/>
  <c r="AA79" i="14" s="1"/>
  <c r="V79" i="14"/>
  <c r="W79" i="14"/>
  <c r="I80" i="14"/>
  <c r="L80" i="14" s="1"/>
  <c r="J80" i="14"/>
  <c r="M80" i="14" s="1"/>
  <c r="K80" i="14"/>
  <c r="N80" i="14" s="1"/>
  <c r="T80" i="14"/>
  <c r="Z80" i="14" s="1"/>
  <c r="U80" i="14"/>
  <c r="V80" i="14"/>
  <c r="AB80" i="14" s="1"/>
  <c r="W80" i="14"/>
  <c r="I81" i="14"/>
  <c r="L81" i="14" s="1"/>
  <c r="J81" i="14"/>
  <c r="M81" i="14" s="1"/>
  <c r="K81" i="14"/>
  <c r="N81" i="14" s="1"/>
  <c r="T81" i="14"/>
  <c r="Z81" i="14" s="1"/>
  <c r="U81" i="14"/>
  <c r="AA81" i="14" s="1"/>
  <c r="V81" i="14"/>
  <c r="AB81" i="14" s="1"/>
  <c r="W81" i="14"/>
  <c r="I82" i="14"/>
  <c r="L82" i="14" s="1"/>
  <c r="J82" i="14"/>
  <c r="M82" i="14" s="1"/>
  <c r="K82" i="14"/>
  <c r="N82" i="14" s="1"/>
  <c r="T82" i="14"/>
  <c r="Z82" i="14" s="1"/>
  <c r="U82" i="14"/>
  <c r="AA82" i="14" s="1"/>
  <c r="V82" i="14"/>
  <c r="W82" i="14"/>
  <c r="I83" i="14"/>
  <c r="L83" i="14" s="1"/>
  <c r="J83" i="14"/>
  <c r="M83" i="14" s="1"/>
  <c r="K83" i="14"/>
  <c r="N83" i="14" s="1"/>
  <c r="T83" i="14"/>
  <c r="Z83" i="14" s="1"/>
  <c r="U83" i="14"/>
  <c r="AA83" i="14" s="1"/>
  <c r="V83" i="14"/>
  <c r="W83" i="14"/>
  <c r="I84" i="14"/>
  <c r="L84" i="14" s="1"/>
  <c r="J84" i="14"/>
  <c r="M84" i="14" s="1"/>
  <c r="K84" i="14"/>
  <c r="N84" i="14" s="1"/>
  <c r="T84" i="14"/>
  <c r="Z84" i="14" s="1"/>
  <c r="U84" i="14"/>
  <c r="V84" i="14"/>
  <c r="AB84" i="14" s="1"/>
  <c r="W84" i="14"/>
  <c r="I85" i="14"/>
  <c r="L85" i="14" s="1"/>
  <c r="J85" i="14"/>
  <c r="M85" i="14" s="1"/>
  <c r="K85" i="14"/>
  <c r="N85" i="14" s="1"/>
  <c r="T85" i="14"/>
  <c r="Z85" i="14" s="1"/>
  <c r="U85" i="14"/>
  <c r="AA85" i="14" s="1"/>
  <c r="V85" i="14"/>
  <c r="AB85" i="14" s="1"/>
  <c r="W85" i="14"/>
  <c r="I86" i="14"/>
  <c r="L86" i="14" s="1"/>
  <c r="J86" i="14"/>
  <c r="M86" i="14" s="1"/>
  <c r="K86" i="14"/>
  <c r="N86" i="14" s="1"/>
  <c r="T86" i="14"/>
  <c r="Z86" i="14" s="1"/>
  <c r="U86" i="14"/>
  <c r="AA86" i="14" s="1"/>
  <c r="V86" i="14"/>
  <c r="W86" i="14"/>
  <c r="I87" i="14"/>
  <c r="L87" i="14" s="1"/>
  <c r="J87" i="14"/>
  <c r="M87" i="14" s="1"/>
  <c r="K87" i="14"/>
  <c r="N87" i="14" s="1"/>
  <c r="T87" i="14"/>
  <c r="Z87" i="14" s="1"/>
  <c r="U87" i="14"/>
  <c r="AA87" i="14" s="1"/>
  <c r="V87" i="14"/>
  <c r="W87" i="14"/>
  <c r="I88" i="14"/>
  <c r="L88" i="14" s="1"/>
  <c r="J88" i="14"/>
  <c r="M88" i="14" s="1"/>
  <c r="K88" i="14"/>
  <c r="N88" i="14" s="1"/>
  <c r="T88" i="14"/>
  <c r="Z88" i="14" s="1"/>
  <c r="U88" i="14"/>
  <c r="V88" i="14"/>
  <c r="AB88" i="14" s="1"/>
  <c r="W88" i="14"/>
  <c r="I89" i="14"/>
  <c r="L89" i="14" s="1"/>
  <c r="J89" i="14"/>
  <c r="M89" i="14" s="1"/>
  <c r="K89" i="14"/>
  <c r="N89" i="14" s="1"/>
  <c r="T89" i="14"/>
  <c r="Z89" i="14" s="1"/>
  <c r="U89" i="14"/>
  <c r="AA89" i="14" s="1"/>
  <c r="V89" i="14"/>
  <c r="AB89" i="14" s="1"/>
  <c r="W89" i="14"/>
  <c r="I90" i="14"/>
  <c r="L90" i="14" s="1"/>
  <c r="J90" i="14"/>
  <c r="M90" i="14" s="1"/>
  <c r="K90" i="14"/>
  <c r="N90" i="14" s="1"/>
  <c r="T90" i="14"/>
  <c r="Z90" i="14" s="1"/>
  <c r="U90" i="14"/>
  <c r="V90" i="14"/>
  <c r="AB90" i="14" s="1"/>
  <c r="W90" i="14"/>
  <c r="I91" i="14"/>
  <c r="L91" i="14" s="1"/>
  <c r="J91" i="14"/>
  <c r="M91" i="14" s="1"/>
  <c r="K91" i="14"/>
  <c r="N91" i="14" s="1"/>
  <c r="T91" i="14"/>
  <c r="Z91" i="14" s="1"/>
  <c r="U91" i="14"/>
  <c r="AA91" i="14" s="1"/>
  <c r="V91" i="14"/>
  <c r="W91" i="14"/>
  <c r="I92" i="14"/>
  <c r="L92" i="14" s="1"/>
  <c r="J92" i="14"/>
  <c r="M92" i="14" s="1"/>
  <c r="K92" i="14"/>
  <c r="N92" i="14" s="1"/>
  <c r="T92" i="14"/>
  <c r="Z92" i="14" s="1"/>
  <c r="U92" i="14"/>
  <c r="V92" i="14"/>
  <c r="AB92" i="14" s="1"/>
  <c r="W92" i="14"/>
  <c r="I93" i="14"/>
  <c r="L93" i="14" s="1"/>
  <c r="J93" i="14"/>
  <c r="M93" i="14" s="1"/>
  <c r="K93" i="14"/>
  <c r="N93" i="14" s="1"/>
  <c r="T93" i="14"/>
  <c r="Z93" i="14" s="1"/>
  <c r="U93" i="14"/>
  <c r="AA93" i="14" s="1"/>
  <c r="V93" i="14"/>
  <c r="AB93" i="14" s="1"/>
  <c r="W93" i="14"/>
  <c r="I94" i="14"/>
  <c r="L94" i="14" s="1"/>
  <c r="J94" i="14"/>
  <c r="M94" i="14" s="1"/>
  <c r="K94" i="14"/>
  <c r="N94" i="14" s="1"/>
  <c r="T94" i="14"/>
  <c r="Z94" i="14" s="1"/>
  <c r="U94" i="14"/>
  <c r="AA94" i="14" s="1"/>
  <c r="V94" i="14"/>
  <c r="AB94" i="14" s="1"/>
  <c r="W94" i="14"/>
  <c r="I95" i="14"/>
  <c r="L95" i="14" s="1"/>
  <c r="J95" i="14"/>
  <c r="M95" i="14" s="1"/>
  <c r="K95" i="14"/>
  <c r="N95" i="14" s="1"/>
  <c r="T95" i="14"/>
  <c r="Z95" i="14" s="1"/>
  <c r="U95" i="14"/>
  <c r="AA95" i="14" s="1"/>
  <c r="V95" i="14"/>
  <c r="W95" i="14"/>
  <c r="I96" i="14"/>
  <c r="L96" i="14" s="1"/>
  <c r="J96" i="14"/>
  <c r="M96" i="14" s="1"/>
  <c r="K96" i="14"/>
  <c r="N96" i="14" s="1"/>
  <c r="T96" i="14"/>
  <c r="Z96" i="14" s="1"/>
  <c r="U96" i="14"/>
  <c r="V96" i="14"/>
  <c r="AB96" i="14" s="1"/>
  <c r="W96" i="14"/>
  <c r="I97" i="14"/>
  <c r="L97" i="14" s="1"/>
  <c r="J97" i="14"/>
  <c r="M97" i="14" s="1"/>
  <c r="K97" i="14"/>
  <c r="N97" i="14" s="1"/>
  <c r="T97" i="14"/>
  <c r="Z97" i="14" s="1"/>
  <c r="U97" i="14"/>
  <c r="AA97" i="14" s="1"/>
  <c r="V97" i="14"/>
  <c r="AB97" i="14" s="1"/>
  <c r="W97" i="14"/>
  <c r="I98" i="14"/>
  <c r="L98" i="14" s="1"/>
  <c r="J98" i="14"/>
  <c r="M98" i="14" s="1"/>
  <c r="K98" i="14"/>
  <c r="N98" i="14" s="1"/>
  <c r="T98" i="14"/>
  <c r="Z98" i="14" s="1"/>
  <c r="U98" i="14"/>
  <c r="AA98" i="14" s="1"/>
  <c r="V98" i="14"/>
  <c r="AB98" i="14" s="1"/>
  <c r="W98" i="14"/>
  <c r="I99" i="14"/>
  <c r="L99" i="14" s="1"/>
  <c r="J99" i="14"/>
  <c r="M99" i="14" s="1"/>
  <c r="K99" i="14"/>
  <c r="N99" i="14" s="1"/>
  <c r="T99" i="14"/>
  <c r="Z99" i="14" s="1"/>
  <c r="U99" i="14"/>
  <c r="AA99" i="14" s="1"/>
  <c r="V99" i="14"/>
  <c r="W99" i="14"/>
  <c r="I100" i="14"/>
  <c r="L100" i="14" s="1"/>
  <c r="J100" i="14"/>
  <c r="M100" i="14" s="1"/>
  <c r="K100" i="14"/>
  <c r="N100" i="14" s="1"/>
  <c r="T100" i="14"/>
  <c r="Z100" i="14" s="1"/>
  <c r="U100" i="14"/>
  <c r="V100" i="14"/>
  <c r="AB100" i="14" s="1"/>
  <c r="W100" i="14"/>
  <c r="I101" i="14"/>
  <c r="L101" i="14" s="1"/>
  <c r="J101" i="14"/>
  <c r="M101" i="14" s="1"/>
  <c r="K101" i="14"/>
  <c r="N101" i="14" s="1"/>
  <c r="T101" i="14"/>
  <c r="Z101" i="14" s="1"/>
  <c r="U101" i="14"/>
  <c r="AA101" i="14" s="1"/>
  <c r="V101" i="14"/>
  <c r="AB101" i="14" s="1"/>
  <c r="W101" i="14"/>
  <c r="I102" i="14"/>
  <c r="L102" i="14" s="1"/>
  <c r="J102" i="14"/>
  <c r="M102" i="14" s="1"/>
  <c r="K102" i="14"/>
  <c r="N102" i="14" s="1"/>
  <c r="T102" i="14"/>
  <c r="Z102" i="14" s="1"/>
  <c r="U102" i="14"/>
  <c r="AA102" i="14" s="1"/>
  <c r="V102" i="14"/>
  <c r="W102" i="14"/>
  <c r="I103" i="14"/>
  <c r="L103" i="14" s="1"/>
  <c r="J103" i="14"/>
  <c r="M103" i="14" s="1"/>
  <c r="K103" i="14"/>
  <c r="N103" i="14" s="1"/>
  <c r="T103" i="14"/>
  <c r="Z103" i="14" s="1"/>
  <c r="U103" i="14"/>
  <c r="AA103" i="14" s="1"/>
  <c r="V103" i="14"/>
  <c r="W103" i="14"/>
  <c r="I104" i="14"/>
  <c r="L104" i="14" s="1"/>
  <c r="J104" i="14"/>
  <c r="M104" i="14" s="1"/>
  <c r="K104" i="14"/>
  <c r="N104" i="14" s="1"/>
  <c r="T104" i="14"/>
  <c r="Z104" i="14" s="1"/>
  <c r="U104" i="14"/>
  <c r="V104" i="14"/>
  <c r="AB104" i="14" s="1"/>
  <c r="W104" i="14"/>
  <c r="I105" i="14"/>
  <c r="L105" i="14" s="1"/>
  <c r="J105" i="14"/>
  <c r="M105" i="14" s="1"/>
  <c r="K105" i="14"/>
  <c r="N105" i="14" s="1"/>
  <c r="T105" i="14"/>
  <c r="Z105" i="14" s="1"/>
  <c r="U105" i="14"/>
  <c r="V105" i="14"/>
  <c r="AB105" i="14" s="1"/>
  <c r="W105" i="14"/>
  <c r="I106" i="14"/>
  <c r="L106" i="14" s="1"/>
  <c r="J106" i="14"/>
  <c r="M106" i="14" s="1"/>
  <c r="K106" i="14"/>
  <c r="N106" i="14" s="1"/>
  <c r="T106" i="14"/>
  <c r="Z106" i="14" s="1"/>
  <c r="U106" i="14"/>
  <c r="AA106" i="14" s="1"/>
  <c r="V106" i="14"/>
  <c r="W106" i="14"/>
  <c r="I107" i="14"/>
  <c r="L107" i="14" s="1"/>
  <c r="J107" i="14"/>
  <c r="M107" i="14" s="1"/>
  <c r="K107" i="14"/>
  <c r="N107" i="14" s="1"/>
  <c r="T107" i="14"/>
  <c r="Z107" i="14" s="1"/>
  <c r="U107" i="14"/>
  <c r="AA107" i="14" s="1"/>
  <c r="V107" i="14"/>
  <c r="W107" i="14"/>
  <c r="I108" i="14"/>
  <c r="L108" i="14" s="1"/>
  <c r="J108" i="14"/>
  <c r="M108" i="14" s="1"/>
  <c r="K108" i="14"/>
  <c r="N108" i="14" s="1"/>
  <c r="T108" i="14"/>
  <c r="Z108" i="14" s="1"/>
  <c r="U108" i="14"/>
  <c r="V108" i="14"/>
  <c r="AB108" i="14" s="1"/>
  <c r="W108" i="14"/>
  <c r="I109" i="14"/>
  <c r="L109" i="14" s="1"/>
  <c r="J109" i="14"/>
  <c r="M109" i="14" s="1"/>
  <c r="K109" i="14"/>
  <c r="N109" i="14" s="1"/>
  <c r="T109" i="14"/>
  <c r="Z109" i="14" s="1"/>
  <c r="U109" i="14"/>
  <c r="AA109" i="14" s="1"/>
  <c r="V109" i="14"/>
  <c r="AB109" i="14" s="1"/>
  <c r="W109" i="14"/>
  <c r="I110" i="14"/>
  <c r="L110" i="14" s="1"/>
  <c r="J110" i="14"/>
  <c r="M110" i="14" s="1"/>
  <c r="K110" i="14"/>
  <c r="N110" i="14" s="1"/>
  <c r="T110" i="14"/>
  <c r="Z110" i="14" s="1"/>
  <c r="U110" i="14"/>
  <c r="V110" i="14"/>
  <c r="AB110" i="14" s="1"/>
  <c r="W110" i="14"/>
  <c r="X82" i="14" l="1"/>
  <c r="Y82" i="14" s="1"/>
  <c r="X102" i="14"/>
  <c r="X78" i="14"/>
  <c r="X86" i="14"/>
  <c r="O70" i="14"/>
  <c r="P70" i="14" s="1"/>
  <c r="O11" i="14"/>
  <c r="X110" i="14"/>
  <c r="Y110" i="14" s="1"/>
  <c r="O90" i="14"/>
  <c r="P90" i="14" s="1"/>
  <c r="O87" i="14"/>
  <c r="P87" i="14" s="1"/>
  <c r="O49" i="14"/>
  <c r="X47" i="14"/>
  <c r="X43" i="14"/>
  <c r="X19" i="14"/>
  <c r="Y19" i="14" s="1"/>
  <c r="O15" i="14"/>
  <c r="X7" i="14"/>
  <c r="O53" i="14"/>
  <c r="O44" i="14"/>
  <c r="P44" i="14" s="1"/>
  <c r="X39" i="14"/>
  <c r="X35" i="14"/>
  <c r="Y35" i="14" s="1"/>
  <c r="O28" i="14"/>
  <c r="P28" i="14" s="1"/>
  <c r="O9" i="14"/>
  <c r="P9" i="14" s="1"/>
  <c r="O95" i="14"/>
  <c r="P95" i="14" s="1"/>
  <c r="AA110" i="14"/>
  <c r="AB86" i="14"/>
  <c r="X75" i="14"/>
  <c r="O75" i="14"/>
  <c r="P75" i="14" s="1"/>
  <c r="X66" i="14"/>
  <c r="Y66" i="14" s="1"/>
  <c r="X63" i="14"/>
  <c r="AA47" i="14"/>
  <c r="AA39" i="14"/>
  <c r="AA35" i="14"/>
  <c r="X23" i="14"/>
  <c r="Y23" i="14" s="1"/>
  <c r="X27" i="14"/>
  <c r="Y27" i="14" s="1"/>
  <c r="X106" i="14"/>
  <c r="O99" i="14"/>
  <c r="P99" i="14" s="1"/>
  <c r="O91" i="14"/>
  <c r="P91" i="14" s="1"/>
  <c r="X90" i="14"/>
  <c r="Y90" i="14" s="1"/>
  <c r="O86" i="14"/>
  <c r="P86" i="14" s="1"/>
  <c r="AB82" i="14"/>
  <c r="AA66" i="14"/>
  <c r="O66" i="14"/>
  <c r="X62" i="14"/>
  <c r="Y62" i="14" s="1"/>
  <c r="Y47" i="14"/>
  <c r="AB43" i="14"/>
  <c r="X36" i="14"/>
  <c r="AA23" i="14"/>
  <c r="O19" i="14"/>
  <c r="P19" i="14" s="1"/>
  <c r="X15" i="14"/>
  <c r="AA7" i="14"/>
  <c r="X98" i="14"/>
  <c r="Y98" i="14" s="1"/>
  <c r="O94" i="14"/>
  <c r="P94" i="14" s="1"/>
  <c r="X70" i="14"/>
  <c r="O65" i="14"/>
  <c r="P65" i="14" s="1"/>
  <c r="X59" i="14"/>
  <c r="Y59" i="14" s="1"/>
  <c r="O40" i="14"/>
  <c r="P40" i="14" s="1"/>
  <c r="O36" i="14"/>
  <c r="X18" i="14"/>
  <c r="Y18" i="14" s="1"/>
  <c r="X11" i="14"/>
  <c r="Y11" i="14" s="1"/>
  <c r="AB11" i="14"/>
  <c r="O3" i="14"/>
  <c r="P3" i="14" s="1"/>
  <c r="X74" i="14"/>
  <c r="Y74" i="14" s="1"/>
  <c r="AB106" i="14"/>
  <c r="AA90" i="14"/>
  <c r="O82" i="14"/>
  <c r="P82" i="14" s="1"/>
  <c r="AB78" i="14"/>
  <c r="O73" i="14"/>
  <c r="P73" i="14" s="1"/>
  <c r="AB70" i="14"/>
  <c r="O67" i="14"/>
  <c r="P67" i="14" s="1"/>
  <c r="AA61" i="14"/>
  <c r="X61" i="14"/>
  <c r="Y61" i="14" s="1"/>
  <c r="X54" i="14"/>
  <c r="Y54" i="14" s="1"/>
  <c r="AB54" i="14"/>
  <c r="O52" i="14"/>
  <c r="P52" i="14" s="1"/>
  <c r="O48" i="14"/>
  <c r="P48" i="14" s="1"/>
  <c r="X38" i="14"/>
  <c r="Y38" i="14" s="1"/>
  <c r="AB38" i="14"/>
  <c r="O7" i="14"/>
  <c r="P7" i="14" s="1"/>
  <c r="X30" i="14"/>
  <c r="Y30" i="14" s="1"/>
  <c r="AB30" i="14"/>
  <c r="O107" i="14"/>
  <c r="P107" i="14" s="1"/>
  <c r="O103" i="14"/>
  <c r="AB102" i="14"/>
  <c r="O110" i="14"/>
  <c r="O102" i="14"/>
  <c r="P102" i="14" s="1"/>
  <c r="O78" i="14"/>
  <c r="P78" i="14" s="1"/>
  <c r="AA69" i="14"/>
  <c r="X69" i="14"/>
  <c r="Y69" i="14" s="1"/>
  <c r="O51" i="14"/>
  <c r="P51" i="14" s="1"/>
  <c r="O27" i="14"/>
  <c r="P27" i="14" s="1"/>
  <c r="O16" i="14"/>
  <c r="P16" i="14" s="1"/>
  <c r="AA15" i="14"/>
  <c r="X10" i="14"/>
  <c r="Y10" i="14" s="1"/>
  <c r="AB10" i="14"/>
  <c r="X94" i="14"/>
  <c r="Y94" i="14" s="1"/>
  <c r="X58" i="14"/>
  <c r="AA105" i="14"/>
  <c r="X105" i="14"/>
  <c r="Y105" i="14" s="1"/>
  <c r="O55" i="14"/>
  <c r="P55" i="14" s="1"/>
  <c r="O39" i="14"/>
  <c r="P39" i="14" s="1"/>
  <c r="O37" i="14"/>
  <c r="P37" i="14" s="1"/>
  <c r="O22" i="14"/>
  <c r="P22" i="14" s="1"/>
  <c r="AA14" i="14"/>
  <c r="X14" i="14"/>
  <c r="Y14" i="14" s="1"/>
  <c r="Y7" i="14"/>
  <c r="O6" i="14"/>
  <c r="P6" i="14" s="1"/>
  <c r="O83" i="14"/>
  <c r="P83" i="14" s="1"/>
  <c r="O79" i="14"/>
  <c r="P79" i="14" s="1"/>
  <c r="O72" i="14"/>
  <c r="O64" i="14"/>
  <c r="P64" i="14" s="1"/>
  <c r="Y58" i="14"/>
  <c r="O56" i="14"/>
  <c r="P56" i="14" s="1"/>
  <c r="O29" i="14"/>
  <c r="O21" i="14"/>
  <c r="P21" i="14" s="1"/>
  <c r="O18" i="14"/>
  <c r="P18" i="14" s="1"/>
  <c r="O12" i="14"/>
  <c r="O5" i="14"/>
  <c r="P5" i="14" s="1"/>
  <c r="P103" i="14"/>
  <c r="O98" i="14"/>
  <c r="P98" i="14" s="1"/>
  <c r="O77" i="14"/>
  <c r="P77" i="14" s="1"/>
  <c r="O74" i="14"/>
  <c r="P74" i="14" s="1"/>
  <c r="O71" i="14"/>
  <c r="P71" i="14" s="1"/>
  <c r="O61" i="14"/>
  <c r="P61" i="14" s="1"/>
  <c r="O58" i="14"/>
  <c r="P58" i="14" s="1"/>
  <c r="O47" i="14"/>
  <c r="O45" i="14"/>
  <c r="P45" i="14" s="1"/>
  <c r="O33" i="14"/>
  <c r="P33" i="14" s="1"/>
  <c r="O32" i="14"/>
  <c r="P32" i="14" s="1"/>
  <c r="O24" i="14"/>
  <c r="P24" i="14" s="1"/>
  <c r="O23" i="14"/>
  <c r="O17" i="14"/>
  <c r="P17" i="14" s="1"/>
  <c r="Y15" i="14"/>
  <c r="O14" i="14"/>
  <c r="P14" i="14" s="1"/>
  <c r="O8" i="14"/>
  <c r="P8" i="14" s="1"/>
  <c r="O4" i="14"/>
  <c r="P4" i="14" s="1"/>
  <c r="X3" i="14"/>
  <c r="Y3" i="14" s="1"/>
  <c r="Y106" i="14"/>
  <c r="O106" i="14"/>
  <c r="P106" i="14" s="1"/>
  <c r="O104" i="14"/>
  <c r="P104" i="14" s="1"/>
  <c r="Y102" i="14"/>
  <c r="Y86" i="14"/>
  <c r="Y78" i="14"/>
  <c r="X73" i="14"/>
  <c r="Y73" i="14" s="1"/>
  <c r="Y70" i="14"/>
  <c r="O60" i="14"/>
  <c r="P60" i="14" s="1"/>
  <c r="Y43" i="14"/>
  <c r="O43" i="14"/>
  <c r="P43" i="14" s="1"/>
  <c r="O41" i="14"/>
  <c r="O25" i="14"/>
  <c r="X22" i="14"/>
  <c r="Y22" i="14" s="1"/>
  <c r="O20" i="14"/>
  <c r="P20" i="14" s="1"/>
  <c r="O13" i="14"/>
  <c r="P13" i="14" s="1"/>
  <c r="O10" i="14"/>
  <c r="P10" i="14" s="1"/>
  <c r="X6" i="14"/>
  <c r="Y6" i="14" s="1"/>
  <c r="O108" i="14"/>
  <c r="P108" i="14" s="1"/>
  <c r="X103" i="14"/>
  <c r="Y103" i="14" s="1"/>
  <c r="AB103" i="14"/>
  <c r="X101" i="14"/>
  <c r="Y101" i="14" s="1"/>
  <c r="X99" i="14"/>
  <c r="Y99" i="14" s="1"/>
  <c r="AB99" i="14"/>
  <c r="AA68" i="14"/>
  <c r="X68" i="14"/>
  <c r="Y68" i="14" s="1"/>
  <c r="P66" i="14"/>
  <c r="O109" i="14"/>
  <c r="P109" i="14" s="1"/>
  <c r="X107" i="14"/>
  <c r="Y107" i="14" s="1"/>
  <c r="AB107" i="14"/>
  <c r="AA104" i="14"/>
  <c r="X104" i="14"/>
  <c r="Y104" i="14" s="1"/>
  <c r="O101" i="14"/>
  <c r="P101" i="14" s="1"/>
  <c r="O97" i="14"/>
  <c r="P97" i="14" s="1"/>
  <c r="O93" i="14"/>
  <c r="P93" i="14" s="1"/>
  <c r="O89" i="14"/>
  <c r="P89" i="14" s="1"/>
  <c r="O85" i="14"/>
  <c r="P85" i="14" s="1"/>
  <c r="O81" i="14"/>
  <c r="P81" i="14" s="1"/>
  <c r="P72" i="14"/>
  <c r="X71" i="14"/>
  <c r="Y71" i="14" s="1"/>
  <c r="O68" i="14"/>
  <c r="P68" i="14" s="1"/>
  <c r="O63" i="14"/>
  <c r="P63" i="14" s="1"/>
  <c r="O57" i="14"/>
  <c r="P57" i="14" s="1"/>
  <c r="X97" i="14"/>
  <c r="Y97" i="14" s="1"/>
  <c r="X95" i="14"/>
  <c r="Y95" i="14" s="1"/>
  <c r="AB95" i="14"/>
  <c r="X93" i="14"/>
  <c r="Y93" i="14" s="1"/>
  <c r="X89" i="14"/>
  <c r="Y89" i="14" s="1"/>
  <c r="X85" i="14"/>
  <c r="Y85" i="14" s="1"/>
  <c r="X83" i="14"/>
  <c r="Y83" i="14" s="1"/>
  <c r="AB83" i="14"/>
  <c r="AA108" i="14"/>
  <c r="X108" i="14"/>
  <c r="Y108" i="14" s="1"/>
  <c r="AA100" i="14"/>
  <c r="X100" i="14"/>
  <c r="Y100" i="14" s="1"/>
  <c r="AA96" i="14"/>
  <c r="X96" i="14"/>
  <c r="Y96" i="14" s="1"/>
  <c r="AA92" i="14"/>
  <c r="X92" i="14"/>
  <c r="Y92" i="14" s="1"/>
  <c r="AA88" i="14"/>
  <c r="X88" i="14"/>
  <c r="Y88" i="14" s="1"/>
  <c r="AA84" i="14"/>
  <c r="X84" i="14"/>
  <c r="Y84" i="14" s="1"/>
  <c r="AA80" i="14"/>
  <c r="X80" i="14"/>
  <c r="Y80" i="14" s="1"/>
  <c r="AA76" i="14"/>
  <c r="X76" i="14"/>
  <c r="Y76" i="14" s="1"/>
  <c r="X67" i="14"/>
  <c r="Y67" i="14" s="1"/>
  <c r="X109" i="14"/>
  <c r="Y109" i="14" s="1"/>
  <c r="O105" i="14"/>
  <c r="P105" i="14" s="1"/>
  <c r="X91" i="14"/>
  <c r="AB91" i="14"/>
  <c r="X87" i="14"/>
  <c r="Y87" i="14" s="1"/>
  <c r="AB87" i="14"/>
  <c r="X81" i="14"/>
  <c r="Y81" i="14" s="1"/>
  <c r="X79" i="14"/>
  <c r="Y79" i="14" s="1"/>
  <c r="AB79" i="14"/>
  <c r="X77" i="14"/>
  <c r="Y77" i="14" s="1"/>
  <c r="P110" i="14"/>
  <c r="O100" i="14"/>
  <c r="P100" i="14" s="1"/>
  <c r="O96" i="14"/>
  <c r="P96" i="14" s="1"/>
  <c r="O92" i="14"/>
  <c r="P92" i="14" s="1"/>
  <c r="O88" i="14"/>
  <c r="P88" i="14" s="1"/>
  <c r="O84" i="14"/>
  <c r="P84" i="14" s="1"/>
  <c r="O80" i="14"/>
  <c r="P80" i="14" s="1"/>
  <c r="O76" i="14"/>
  <c r="P76" i="14" s="1"/>
  <c r="AA72" i="14"/>
  <c r="X72" i="14"/>
  <c r="Y72" i="14" s="1"/>
  <c r="O69" i="14"/>
  <c r="P69" i="14" s="1"/>
  <c r="O62" i="14"/>
  <c r="P62" i="14" s="1"/>
  <c r="O59" i="14"/>
  <c r="P59" i="14" s="1"/>
  <c r="X65" i="14"/>
  <c r="Y65" i="14" s="1"/>
  <c r="O54" i="14"/>
  <c r="P54" i="14" s="1"/>
  <c r="X42" i="14"/>
  <c r="Y42" i="14" s="1"/>
  <c r="X28" i="14"/>
  <c r="Y28" i="14" s="1"/>
  <c r="AB28" i="14"/>
  <c r="W112" i="14"/>
  <c r="Y91" i="14"/>
  <c r="Y75" i="14"/>
  <c r="X64" i="14"/>
  <c r="Y64" i="14" s="1"/>
  <c r="Y63" i="14"/>
  <c r="X60" i="14"/>
  <c r="Y60" i="14" s="1"/>
  <c r="X57" i="14"/>
  <c r="Y57" i="14" s="1"/>
  <c r="X56" i="14"/>
  <c r="Y56" i="14" s="1"/>
  <c r="AA53" i="14"/>
  <c r="X53" i="14"/>
  <c r="Y53" i="14" s="1"/>
  <c r="X46" i="14"/>
  <c r="Y46" i="14" s="1"/>
  <c r="O42" i="14"/>
  <c r="P42" i="14" s="1"/>
  <c r="X40" i="14"/>
  <c r="Y40" i="14" s="1"/>
  <c r="AB40" i="14"/>
  <c r="X37" i="14"/>
  <c r="Y37" i="14" s="1"/>
  <c r="AA37" i="14"/>
  <c r="AB32" i="14"/>
  <c r="X32" i="14"/>
  <c r="AA31" i="14"/>
  <c r="X31" i="14"/>
  <c r="Y31" i="14" s="1"/>
  <c r="X55" i="14"/>
  <c r="Y55" i="14" s="1"/>
  <c r="X52" i="14"/>
  <c r="Y52" i="14" s="1"/>
  <c r="AB52" i="14"/>
  <c r="X51" i="14"/>
  <c r="Y51" i="14" s="1"/>
  <c r="AA49" i="14"/>
  <c r="X49" i="14"/>
  <c r="Y49" i="14" s="1"/>
  <c r="P47" i="14"/>
  <c r="P41" i="14"/>
  <c r="O38" i="14"/>
  <c r="P38" i="14" s="1"/>
  <c r="X50" i="14"/>
  <c r="Y50" i="14" s="1"/>
  <c r="P49" i="14"/>
  <c r="O46" i="14"/>
  <c r="P46" i="14" s="1"/>
  <c r="X44" i="14"/>
  <c r="Y44" i="14" s="1"/>
  <c r="AB44" i="14"/>
  <c r="AA41" i="14"/>
  <c r="X41" i="14"/>
  <c r="Y41" i="14" s="1"/>
  <c r="Y39" i="14"/>
  <c r="O34" i="14"/>
  <c r="P34" i="14" s="1"/>
  <c r="O30" i="14"/>
  <c r="P30" i="14" s="1"/>
  <c r="P53" i="14"/>
  <c r="O50" i="14"/>
  <c r="P50" i="14" s="1"/>
  <c r="X48" i="14"/>
  <c r="Y48" i="14" s="1"/>
  <c r="AB48" i="14"/>
  <c r="AA45" i="14"/>
  <c r="X45" i="14"/>
  <c r="Y45" i="14" s="1"/>
  <c r="O31" i="14"/>
  <c r="P31" i="14" s="1"/>
  <c r="AA25" i="14"/>
  <c r="X25" i="14"/>
  <c r="Y25" i="14" s="1"/>
  <c r="Y36" i="14"/>
  <c r="P36" i="14"/>
  <c r="AA29" i="14"/>
  <c r="X29" i="14"/>
  <c r="Y29" i="14" s="1"/>
  <c r="AA21" i="14"/>
  <c r="X21" i="14"/>
  <c r="Y21" i="14" s="1"/>
  <c r="AA17" i="14"/>
  <c r="X17" i="14"/>
  <c r="Y17" i="14" s="1"/>
  <c r="AA13" i="14"/>
  <c r="X13" i="14"/>
  <c r="Y13" i="14" s="1"/>
  <c r="AA9" i="14"/>
  <c r="X9" i="14"/>
  <c r="Y9" i="14" s="1"/>
  <c r="AA5" i="14"/>
  <c r="X5" i="14"/>
  <c r="Y5" i="14" s="1"/>
  <c r="X34" i="14"/>
  <c r="Y34" i="14" s="1"/>
  <c r="X33" i="14"/>
  <c r="Y33" i="14" s="1"/>
  <c r="X26" i="14"/>
  <c r="Y26" i="14" s="1"/>
  <c r="P25" i="14"/>
  <c r="P12" i="14"/>
  <c r="O35" i="14"/>
  <c r="P35" i="14" s="1"/>
  <c r="Y32" i="14"/>
  <c r="P29" i="14"/>
  <c r="O26" i="14"/>
  <c r="P26" i="14" s="1"/>
  <c r="X24" i="14"/>
  <c r="Y24" i="14" s="1"/>
  <c r="AB24" i="14"/>
  <c r="P23" i="14"/>
  <c r="X20" i="14"/>
  <c r="Y20" i="14" s="1"/>
  <c r="AB20" i="14"/>
  <c r="X16" i="14"/>
  <c r="Y16" i="14" s="1"/>
  <c r="AB16" i="14"/>
  <c r="P15" i="14"/>
  <c r="X12" i="14"/>
  <c r="Y12" i="14" s="1"/>
  <c r="AB12" i="14"/>
  <c r="P11" i="14"/>
  <c r="X8" i="14"/>
  <c r="Y8" i="14" s="1"/>
  <c r="AB8" i="14"/>
  <c r="X4" i="14"/>
  <c r="Y4" i="14" s="1"/>
  <c r="AB4" i="14"/>
  <c r="O112" i="14" l="1"/>
  <c r="X112" i="14"/>
</calcChain>
</file>

<file path=xl/sharedStrings.xml><?xml version="1.0" encoding="utf-8"?>
<sst xmlns="http://schemas.openxmlformats.org/spreadsheetml/2006/main" count="1200" uniqueCount="441">
  <si>
    <t>noname</t>
  </si>
  <si>
    <t>noname_1.eml</t>
  </si>
  <si>
    <t>noname_2.eml</t>
  </si>
  <si>
    <t>noname_3.eml</t>
  </si>
  <si>
    <t>noname_4.eml</t>
  </si>
  <si>
    <t>noname_5.eml</t>
  </si>
  <si>
    <t>noname_6.eml</t>
  </si>
  <si>
    <t>noname_7.eml</t>
  </si>
  <si>
    <t>noname_8.eml</t>
  </si>
  <si>
    <t>noname_9.eml</t>
  </si>
  <si>
    <t>noname_10.eml</t>
  </si>
  <si>
    <t>noname_11.eml</t>
  </si>
  <si>
    <t>noname_12.eml</t>
  </si>
  <si>
    <t>noname_13.eml</t>
  </si>
  <si>
    <t>noname_14.eml</t>
  </si>
  <si>
    <t>noname_15.eml</t>
  </si>
  <si>
    <t>noname_16.eml</t>
  </si>
  <si>
    <t>noname_17.eml</t>
  </si>
  <si>
    <t>noname_18.eml</t>
  </si>
  <si>
    <t>noname_19.eml</t>
  </si>
  <si>
    <t>noname_20.eml</t>
  </si>
  <si>
    <t>noname_21.eml</t>
  </si>
  <si>
    <t>noname_22.eml</t>
  </si>
  <si>
    <t>noname_23.eml</t>
  </si>
  <si>
    <t>noname_24.eml</t>
  </si>
  <si>
    <t>noname_25.eml</t>
  </si>
  <si>
    <t>noname_26.eml</t>
  </si>
  <si>
    <t>noname_27.eml</t>
  </si>
  <si>
    <t>noname_28.eml</t>
  </si>
  <si>
    <t>noname_29.eml</t>
  </si>
  <si>
    <t>noname_30.eml</t>
  </si>
  <si>
    <t>noname_31.eml</t>
  </si>
  <si>
    <t>noname_32.eml</t>
  </si>
  <si>
    <t>noname_33.eml</t>
  </si>
  <si>
    <t>noname_34.eml</t>
  </si>
  <si>
    <t>noname_35.eml</t>
  </si>
  <si>
    <t>noname_36.eml</t>
  </si>
  <si>
    <t>noname_37.eml</t>
  </si>
  <si>
    <t>noname_38.eml</t>
  </si>
  <si>
    <t>noname_39.eml</t>
  </si>
  <si>
    <t>noname_40.eml</t>
  </si>
  <si>
    <t>noname_41.eml</t>
  </si>
  <si>
    <t>noname_42.eml</t>
  </si>
  <si>
    <t>noname_43.eml</t>
  </si>
  <si>
    <t>noname_44.eml</t>
  </si>
  <si>
    <t>noname_45.eml</t>
  </si>
  <si>
    <t>noname_46.eml</t>
  </si>
  <si>
    <t>noname_47.eml</t>
  </si>
  <si>
    <t>noname_48.eml</t>
  </si>
  <si>
    <t>noname_49.eml</t>
  </si>
  <si>
    <t>noname_50.eml</t>
  </si>
  <si>
    <t>noname_51.eml</t>
  </si>
  <si>
    <t>noname_52.eml</t>
  </si>
  <si>
    <t>noname_53.eml</t>
  </si>
  <si>
    <t>noname_54.eml</t>
  </si>
  <si>
    <t>noname_55.eml</t>
  </si>
  <si>
    <t>noname_56.eml</t>
  </si>
  <si>
    <t>noname_57.eml</t>
  </si>
  <si>
    <t>noname_58.eml</t>
  </si>
  <si>
    <t>noname_59.eml</t>
  </si>
  <si>
    <t>noname_60.eml</t>
  </si>
  <si>
    <t>noname_61.eml</t>
  </si>
  <si>
    <t>noname_62.eml</t>
  </si>
  <si>
    <t>noname_63.eml</t>
  </si>
  <si>
    <t>noname_64.eml</t>
  </si>
  <si>
    <t>noname_65.eml</t>
  </si>
  <si>
    <t>noname_66.eml</t>
  </si>
  <si>
    <t>noname_67.eml</t>
  </si>
  <si>
    <t>noname_68.eml</t>
  </si>
  <si>
    <t>noname_69.eml</t>
  </si>
  <si>
    <t>noname_70.eml</t>
  </si>
  <si>
    <t>noname_71.eml</t>
  </si>
  <si>
    <t>noname_72.eml</t>
  </si>
  <si>
    <t>noname_73.eml</t>
  </si>
  <si>
    <t>noname_74.eml</t>
  </si>
  <si>
    <t>noname_75.eml</t>
  </si>
  <si>
    <t>noname_76.eml</t>
  </si>
  <si>
    <t>noname3.eml</t>
  </si>
  <si>
    <t>noname6.eml</t>
  </si>
  <si>
    <t>noname7.eml</t>
  </si>
  <si>
    <t>noname8.eml</t>
  </si>
  <si>
    <t>noname9.eml</t>
  </si>
  <si>
    <t>noname13.eml</t>
  </si>
  <si>
    <t>noname18.eml</t>
  </si>
  <si>
    <t>noname22.eml</t>
  </si>
  <si>
    <t>noname25.eml</t>
  </si>
  <si>
    <t>noname26.eml</t>
  </si>
  <si>
    <t>noname27.eml</t>
  </si>
  <si>
    <t>noname31.eml</t>
  </si>
  <si>
    <t>noname32.eml</t>
  </si>
  <si>
    <t>noname33.eml</t>
  </si>
  <si>
    <t>noname40.eml</t>
  </si>
  <si>
    <t>noname41.eml</t>
  </si>
  <si>
    <t>noname42.eml</t>
  </si>
  <si>
    <t>noname43.eml</t>
  </si>
  <si>
    <t>noname46.eml</t>
  </si>
  <si>
    <t>noname47.eml</t>
  </si>
  <si>
    <t>noname48.eml</t>
  </si>
  <si>
    <t>noname50.eml</t>
  </si>
  <si>
    <t>noname51.eml</t>
  </si>
  <si>
    <t>noname52.eml</t>
  </si>
  <si>
    <t>noname53.eml</t>
  </si>
  <si>
    <t>noname54.eml</t>
  </si>
  <si>
    <t>noname55.eml</t>
  </si>
  <si>
    <t>noname57.eml</t>
  </si>
  <si>
    <t>noname63.eml</t>
  </si>
  <si>
    <t>noname66.eml</t>
  </si>
  <si>
    <t>noname70.eml</t>
  </si>
  <si>
    <t>Email_id</t>
  </si>
  <si>
    <t>1st_rec</t>
  </si>
  <si>
    <t>2nd_rec</t>
  </si>
  <si>
    <t>3rd_rec</t>
  </si>
  <si>
    <t>Pred1</t>
  </si>
  <si>
    <t>Pred2</t>
  </si>
  <si>
    <t>Pred3</t>
  </si>
  <si>
    <t>whynot1 (thrshold)</t>
  </si>
  <si>
    <t>whynot2 (thrshold)</t>
  </si>
  <si>
    <t>whynot3 (thrshold)</t>
  </si>
  <si>
    <t>Match1(Threshold)</t>
  </si>
  <si>
    <t>Match2(Threshold)</t>
  </si>
  <si>
    <t>Match3(Threshold)</t>
  </si>
  <si>
    <t>Prediction(Threshold)</t>
  </si>
  <si>
    <t>Diferencia (threshold)</t>
  </si>
  <si>
    <t>CosSIm1</t>
  </si>
  <si>
    <t>CosSIm2</t>
  </si>
  <si>
    <t>CosSIm3</t>
  </si>
  <si>
    <t>Match1</t>
  </si>
  <si>
    <t>Match2</t>
  </si>
  <si>
    <t>Match3</t>
  </si>
  <si>
    <t>Matches</t>
  </si>
  <si>
    <t>Prediction match</t>
  </si>
  <si>
    <t>Diferencia</t>
  </si>
  <si>
    <t>Clas1</t>
  </si>
  <si>
    <t>Clas2</t>
  </si>
  <si>
    <t>Clas3</t>
  </si>
  <si>
    <t>Type of assignment</t>
  </si>
  <si>
    <t>General</t>
  </si>
  <si>
    <t>Subject</t>
  </si>
  <si>
    <t>Comment Carles</t>
  </si>
  <si>
    <t>One, all info in email or attachments</t>
  </si>
  <si>
    <t>PSS isn't relevant, Krav=Requirement is</t>
  </si>
  <si>
    <t>FW: RITM0261595-0001 Requirement Specifier, PSS - Nu med RR</t>
  </si>
  <si>
    <t>No PSS in any CV</t>
  </si>
  <si>
    <t>#7 could work well (my mistake)</t>
  </si>
  <si>
    <t>Arkitekt, SQL Server.</t>
  </si>
  <si>
    <t>FW: RITM0265136-0001 Architect, Marketing - Social Campaign</t>
  </si>
  <si>
    <t>#17 could work well (my mistake)</t>
  </si>
  <si>
    <t>Requirement=Krav, Data Warehouse</t>
  </si>
  <si>
    <t>FW: RITM0263905-0001 Requirement Specifier, BI GDPR</t>
  </si>
  <si>
    <t>No GDPR in any CV, how is it supposed to classify ?</t>
  </si>
  <si>
    <t>You're right about lacking "must have", I probably shouldn't have put any CV:s as matching here</t>
  </si>
  <si>
    <t>FW: RITM0263904-0001 Requirement Specifier, CCS</t>
  </si>
  <si>
    <t>But, lacking must have: Experience of mobile/app development and digital development</t>
  </si>
  <si>
    <t>FW: RITM0263630-0001 Project Manager, SAR Shared Systems</t>
  </si>
  <si>
    <t>FW: RITM0262503-0001 Tester, Marketing - H&amp;M Club</t>
  </si>
  <si>
    <t>#7 could work but…</t>
  </si>
  <si>
    <t>#5 could work but…</t>
  </si>
  <si>
    <t>#8 could work but…</t>
  </si>
  <si>
    <t>…they're looking for a "pure" PM, and #12 is our only "pure" PM</t>
  </si>
  <si>
    <t>FW: RITM0262508-0001 Project Manager, Controlling</t>
  </si>
  <si>
    <t>They're looking for a Microsoft specialist which #17 isn't</t>
  </si>
  <si>
    <t>FW: RITM0261558-0001 Developer, IPS</t>
  </si>
  <si>
    <t>#5 has financial education, a background in accounting and is experienced in Excel (but you're right, we probably wouldn't offer him)</t>
  </si>
  <si>
    <t>FW: RITM0261377-0001 Other, Accounting Online Borås - Team Stock</t>
  </si>
  <si>
    <t>Not a normal request: Accounting</t>
  </si>
  <si>
    <t>FW: RITM0261023-0001 Release Coordinator, Sales Online - OneECC</t>
  </si>
  <si>
    <t>SAP</t>
  </si>
  <si>
    <t>They're looking for a Java Develorer which #17 isn't</t>
  </si>
  <si>
    <t>FW: RITM0261047-0001 Developer, Sales Online - Team PI</t>
  </si>
  <si>
    <t>FW: RITM0259656-0001 Other, DWP Infrastructure Sunset/Phase Out</t>
  </si>
  <si>
    <t>FW: RITM0260721-0001 Project Manager, WH Infra Capcity and Expansion</t>
  </si>
  <si>
    <t>FW: RITM0258972-0001 Service Delivery Manager SDM, Application Store Operation Section General</t>
  </si>
  <si>
    <t>FW: RITM0255932-0001 Tester, SSS SA Store Tools</t>
  </si>
  <si>
    <t>Testare</t>
  </si>
  <si>
    <t>FW: RITM0252936-0001 Project Manager, SSS Div. Sales Store</t>
  </si>
  <si>
    <t>FW: RITM0255993-0001 Project Manager, Service Area Hosting general</t>
  </si>
  <si>
    <t>#7 could work (my mistake)</t>
  </si>
  <si>
    <t>FW: RITM0255934-0001 Project Manager, Service Area Workplace General</t>
  </si>
  <si>
    <t>#17 could work but…</t>
  </si>
  <si>
    <t>#11 could work but…</t>
  </si>
  <si>
    <t>FW: RITM0257448-0001 Project Manager, ITD2B</t>
  </si>
  <si>
    <t>#11 isn't right since…</t>
  </si>
  <si>
    <t>FW: RITM0256413-0001 Project Manager, Privacy by Design</t>
  </si>
  <si>
    <t>FW: RITM0255417-0001 System Responsible, TAGS</t>
  </si>
  <si>
    <t>#17 isn't right since…</t>
  </si>
  <si>
    <t>…they're looking for a "pure" Test Leader</t>
  </si>
  <si>
    <t>FW: RITM0254340-0001 Testleader, Purchase to Pay and Moves</t>
  </si>
  <si>
    <t>Testledare</t>
  </si>
  <si>
    <t>Technical Project Leader /Architect .Net. #7 and #8 are better matches than #4, #12, #15. #11 would work as well.</t>
  </si>
  <si>
    <t>FW: RITM0255579-0001 Other, Product plan Program organisation</t>
  </si>
  <si>
    <t>Krav=Requirements, #4 and #12</t>
  </si>
  <si>
    <t>FW: RITM0247834-0001 Requirement Specifier, SSS SA Sales Merchandising</t>
  </si>
  <si>
    <t>FW: RITM0252827-0001 Project Manager, Shift Technical Field Services</t>
  </si>
  <si>
    <t>Experienced Enterprise Architect, but we probably wouldn't offer #7 (or #11) since this role isn't very "technical"</t>
  </si>
  <si>
    <t>FW: RITM0253050-0001 Architect, Buying &amp; Production Division Governance</t>
  </si>
  <si>
    <t>FW: RITM0252811-0001 Project Manager, Shift Technical Field Services</t>
  </si>
  <si>
    <t>…they're looking for a "pure" Web Developer</t>
  </si>
  <si>
    <t>FW: RITM0252409-0001 Developer, Sales Online - GOEP Digital Experience</t>
  </si>
  <si>
    <t>Frontend</t>
  </si>
  <si>
    <t>#7 is over qualified for this admin role</t>
  </si>
  <si>
    <t>#5 could probably work</t>
  </si>
  <si>
    <t>#8 is over qualified for this admin role</t>
  </si>
  <si>
    <t>#4 probably isn't a good match (my mistake), #2 and #12 are ok based on their PM/Service Manager roles</t>
  </si>
  <si>
    <t>FW: RITM0251980-0001 System Responsible, Marketing - Planning &amp; Production</t>
  </si>
  <si>
    <t>#12 and #4 are used to working whith Krav=Requirements</t>
  </si>
  <si>
    <t>FW: RITM0251570-0001 Requirement Specifier, Sales Online - GOEP</t>
  </si>
  <si>
    <t>FW: RITM0251436-0001 Developer, Sales Online - Site Behaviour Analysis</t>
  </si>
  <si>
    <t>#0 isn't right since…</t>
  </si>
  <si>
    <t>…they're looking for an IT PM which matches #12 and #4 better (and #11 brings some HM experience even though I wouldn't offer him since he's not interested but that is hard for your algoritm to know :))</t>
  </si>
  <si>
    <t>FW: RITM0251729-0001 Project Manager, Marketing - H&amp;M Club</t>
  </si>
  <si>
    <t>FW: RITM0251659-0001 Project Manager, Next Generation Castor</t>
  </si>
  <si>
    <t>#17 might work (my mistake)</t>
  </si>
  <si>
    <t>FW: RITM0251543-0001 Architect, Tech Foundation Program</t>
  </si>
  <si>
    <t>#17 is lacking Microsoft Developer skills (SSIS etc)</t>
  </si>
  <si>
    <t>FW: RITM0251051-0001 Developer, BI Exploratory Analytics</t>
  </si>
  <si>
    <t>FW: RITM0244450-0001 Requirement Specifier, SSS SA Store Tools</t>
  </si>
  <si>
    <t>FW: RITM0251469-0001 Architect, Tech Foundation Program</t>
  </si>
  <si>
    <t>#11 probably isn't right since…</t>
  </si>
  <si>
    <t>…they're looking for a "pure" PM, and #12 is our only "pure" PM (also implying #4 probably shouldn't be an alternative)</t>
  </si>
  <si>
    <t>FW: RITM0248678-0001 Project Manager, Risk &amp; Analys Online - Operation</t>
  </si>
  <si>
    <t>…they're looking for UI-designers for mobile development</t>
  </si>
  <si>
    <t>FW: RITM0249761-0001 Other, n/a</t>
  </si>
  <si>
    <t>#7 isn't right since…</t>
  </si>
  <si>
    <t>FW: RITM0249763-0001 Testleader, GOE Delivery Management</t>
  </si>
  <si>
    <t>…they're looking for "pure" mobile developers</t>
  </si>
  <si>
    <t>FW: RITM0249723-0001 Developer, Sales Online - HM.COM Mobile</t>
  </si>
  <si>
    <t>Mobile</t>
  </si>
  <si>
    <t>FW: RITM0249782-0001 Tester, Marketing - Push</t>
  </si>
  <si>
    <t>#17 might work but…</t>
  </si>
  <si>
    <t>…they're looking for a really strong requirement manager (meaning lots of experience from doing that)</t>
  </si>
  <si>
    <t>FW: RITM0249796-0001 Requirement Specifier, NBO - Appeaser Maintenance</t>
  </si>
  <si>
    <t>FW: RITM0230962-0001 Requirement Specifier, Competence Center RA -Uppdaterad tidsplan</t>
  </si>
  <si>
    <t>FW: RITM0249702-0001 Developer, Sales Online - Mobile &amp; Frontend</t>
  </si>
  <si>
    <t>FW: RITM0249716-0001 Requirement Specifier, Sales Online - HM.COM Mobile</t>
  </si>
  <si>
    <t>FW: RITM0238558-0001 Testleader, GOEP Digital Experience</t>
  </si>
  <si>
    <t>#17 could work (my mistake)</t>
  </si>
  <si>
    <t>#8 has ITIL experience and has been working as an IT Service manager (ITSM) at Saab</t>
  </si>
  <si>
    <t>FW: RITM0248386-0001 Service Delivery Manager SDM, Desktop</t>
  </si>
  <si>
    <t>FW: RITM0248387-0001 Release Coordinator, Delivery Management GOE</t>
  </si>
  <si>
    <t>FW: RITM0248313-0001 Other, Development &amp; Operations Tools</t>
  </si>
  <si>
    <t>Jira-specialist</t>
  </si>
  <si>
    <t>FW: RITM0248312-0001 Other, Development &amp; Operations Tools</t>
  </si>
  <si>
    <t>ALM-expert</t>
  </si>
  <si>
    <t>#17 has no experience of working with SAS</t>
  </si>
  <si>
    <t>#9 has SAS experience</t>
  </si>
  <si>
    <t>FW: RITM0248300-0001 Other, Marketing Department</t>
  </si>
  <si>
    <t>Marknadsanalytiker, junior (SAS)</t>
  </si>
  <si>
    <t>FW: RITM0247751-0001 Project Manager, Configuration Management Stream</t>
  </si>
  <si>
    <t>FW: RITM0247698-0001 Testleader, BO Test Competence Center (TCC)</t>
  </si>
  <si>
    <t>FW: RITM0247119-0001 Project Manager, SAR Shared Systems</t>
  </si>
  <si>
    <t>#8 isn't right since…</t>
  </si>
  <si>
    <t>…they're looking for someone with working experience as an agile coach</t>
  </si>
  <si>
    <t>FW: RITM0247068-0001 Other, Div. Governance SSF</t>
  </si>
  <si>
    <t>Erfaren coach agila metoder</t>
  </si>
  <si>
    <t>…they're looking for a PM more than a developer, and #12 is our only "pure" PM</t>
  </si>
  <si>
    <t>FW: RITM0245985-0001 Project Manager, PRM WoW</t>
  </si>
  <si>
    <t>VB: 18003 Projektledare/Kravledare  - GDPR</t>
  </si>
  <si>
    <t>"Assistent" is a word implying it's a junior role</t>
  </si>
  <si>
    <t>VB: 18004 Projektassistent IT</t>
  </si>
  <si>
    <t>#7 is over qualified for this role</t>
  </si>
  <si>
    <t>#2 especially (and #8) are working with "Förvaltningsansvar" = Application Maintenance/ Application Management</t>
  </si>
  <si>
    <t xml:space="preserve">VB: 17167 Förvaltningsansvarig </t>
  </si>
  <si>
    <t>#7 has no EPiServer experience…</t>
  </si>
  <si>
    <t>…and this is an admin role: "Redaktör" = Editor</t>
  </si>
  <si>
    <t>VB: 18002 Webbredaktör</t>
  </si>
  <si>
    <t>VB: 17184 IT-projektledare - Penningtvätt</t>
  </si>
  <si>
    <t>VB: 17177 Sakkunnig Enterprise information management (teamleverans möjlig)</t>
  </si>
  <si>
    <t>#8 has BizTalk, but probably not enough for this role</t>
  </si>
  <si>
    <t>Förfrågan resurser till TIPf - Trafikverkets IntegrationsPlattform</t>
  </si>
  <si>
    <t>#8 doesn't have enough infrastructure experience for this architect role</t>
  </si>
  <si>
    <t>IT-arkitekt till Luftfartsverket Norrköping</t>
  </si>
  <si>
    <t>IT-arbetsplats</t>
  </si>
  <si>
    <t>What's right???</t>
  </si>
  <si>
    <t>I can't see that any of my consultants could take this assignment</t>
  </si>
  <si>
    <t>Troax behöver hjälp med ny mjukvara för Configura</t>
  </si>
  <si>
    <t>#0 could work well (my mistake)</t>
  </si>
  <si>
    <t>#11 could work well (my mistake)</t>
  </si>
  <si>
    <t>Borås and frontend made me discard this alltogether</t>
  </si>
  <si>
    <t>Frontend till Ericsson (Borås)</t>
  </si>
  <si>
    <t>…they're looking for a certified IT security consultant (Identity and Access Management, IAM)</t>
  </si>
  <si>
    <t>Fråga från partner: "Projektledare med inriktning mot Identity Management"</t>
  </si>
  <si>
    <t>#7 could work but..</t>
  </si>
  <si>
    <t>VB: PL-förfrågan</t>
  </si>
  <si>
    <t>#2 could probably work</t>
  </si>
  <si>
    <t>FW: AIX o Solaris - konsultstöd</t>
  </si>
  <si>
    <t>#10 could probably work</t>
  </si>
  <si>
    <t>#7 could probably work</t>
  </si>
  <si>
    <t>#2 could probably work as well</t>
  </si>
  <si>
    <t>I still think #12 would be the best option</t>
  </si>
  <si>
    <t>Stockholm: Uppdragsförfrågan från Skatteverket - Teknisk Projektledare</t>
  </si>
  <si>
    <t>…they're looking for a "pure" integration architect, which none of out consultants are.</t>
  </si>
  <si>
    <t>Förfrågan från E.ON - Integrationsarkitekt - rfx790781</t>
  </si>
  <si>
    <t>#5 isn't experienced enough…</t>
  </si>
  <si>
    <t>#3 isn't experienced enough…</t>
  </si>
  <si>
    <t>…in SQL Server. #1 and #11 on the other hand are.</t>
  </si>
  <si>
    <t>SQL-server</t>
  </si>
  <si>
    <t>#8 isn't senior enough</t>
  </si>
  <si>
    <t>Kvalificerad Business Analyst inom IT infrastruktur sökes</t>
  </si>
  <si>
    <t>#5 isn't a web developer…</t>
  </si>
  <si>
    <t>#7 isn't a web developer…</t>
  </si>
  <si>
    <t>…and C#, ASP.Net and SQL Server skills aren't close to what #1 and #11 have.</t>
  </si>
  <si>
    <t>SENIOR WEB DEVELOPER - DIGITAL SOLUTIONS</t>
  </si>
  <si>
    <t>Region Östergötland avropar 2 st Informationssäkerhetsstrateger (17-18)</t>
  </si>
  <si>
    <t>could work well (my mistake)</t>
  </si>
  <si>
    <t>could work but…</t>
  </si>
  <si>
    <t>isn't right since…</t>
  </si>
  <si>
    <t>could probably work</t>
  </si>
  <si>
    <t>is lacking Microsoft Developer skills (SSIS etc)</t>
  </si>
  <si>
    <t>has ITIL experience and has been working as an IT Service manager (ITSM) at Saab</t>
  </si>
  <si>
    <t>has no experience of working with SAS</t>
  </si>
  <si>
    <t>has no EPiServer experience…</t>
  </si>
  <si>
    <t>isn't experienced enough…</t>
  </si>
  <si>
    <t>isn't a web developer…</t>
  </si>
  <si>
    <t>is over qualified for this role</t>
  </si>
  <si>
    <t>Etiquetas de fila</t>
  </si>
  <si>
    <t>(en blanco)</t>
  </si>
  <si>
    <t>Total general</t>
  </si>
  <si>
    <t>Cuenta de Clas2</t>
  </si>
  <si>
    <t>Cuenta de Clas1</t>
  </si>
  <si>
    <t>Cuenta de Clas3</t>
  </si>
  <si>
    <t>Well classified</t>
  </si>
  <si>
    <t>Other cases</t>
  </si>
  <si>
    <t>Total</t>
  </si>
  <si>
    <t>Comment Analysis</t>
  </si>
  <si>
    <t xml:space="preserve">Issue cases about the evaluation </t>
  </si>
  <si>
    <t>Nº of cases</t>
  </si>
  <si>
    <t>Total by row</t>
  </si>
  <si>
    <t>Índex</t>
  </si>
  <si>
    <t>FinalRec</t>
  </si>
  <si>
    <t>GenEvaluationofComments</t>
  </si>
  <si>
    <t>EvalCommentAnalysis</t>
  </si>
  <si>
    <t>In this page, dynamic table derived from GenEvaluationofComments  with final manual classification and graphical analysis of the general issues</t>
  </si>
  <si>
    <t>HM - Know IT &lt;hm@knowit.se&gt;</t>
  </si>
  <si>
    <t>Brainville - The Marketplace for Bright Minds &lt;noreply@brainville.com&gt;</t>
  </si>
  <si>
    <t>Jens Wintzer &lt;Jens.Wintzer@knowit.se&gt;</t>
  </si>
  <si>
    <t>ICA-Knowit &lt;ica@knowit.se&gt;</t>
  </si>
  <si>
    <t>swedaviait@zerochaos.com</t>
  </si>
  <si>
    <t>Dan Jacobsson &lt;Dan.Jacobsson@knowit.se&gt;</t>
  </si>
  <si>
    <t>Kenneth Lyngshede &lt;kenneth.lyngshede@knowit.se&gt;</t>
  </si>
  <si>
    <t>Elisabet Rönnlöv &lt;Elisabet.Ronnlov@knowit.se&gt;</t>
  </si>
  <si>
    <t>seb@zerochaos.com</t>
  </si>
  <si>
    <t>urban.jonsson@knowit.se</t>
  </si>
  <si>
    <t>Funktionslåda KK-PT 2014 &lt;kk-pt2014@knowit.se&gt;</t>
  </si>
  <si>
    <t>Jonas Jareborg &lt;Jonas.Jareborg@knowit.se&gt;</t>
  </si>
  <si>
    <t>Urban Jonsson &lt;urban.jonsson@knowit.se&gt;</t>
  </si>
  <si>
    <t>Patrik Nilsson &lt;Patrik.Nilsson@knowit.se&gt;</t>
  </si>
  <si>
    <t>Henrik Serlow &lt;henrik.serlow@knowit.se&gt;</t>
  </si>
  <si>
    <t>Johan Hallgren &lt;johan.hallgren@knowit.se&gt;</t>
  </si>
  <si>
    <t>Ola Ehrstedt &lt;ola.ehrstedt@knowit.se&gt;</t>
  </si>
  <si>
    <t>Thomas Wenngren &lt;thomas.wenngren@knowit.se&gt;</t>
  </si>
  <si>
    <t>Fredrik Sävenborg &lt;Fredrik.Savenborg@knowit.se&gt;</t>
  </si>
  <si>
    <t>Jonas Ekström Berg &lt;Jonas.Ekstrom.Berg@knowit.se&gt;</t>
  </si>
  <si>
    <t>Danial Abdali &lt;Danial.Abdali@knowit.se&gt;</t>
  </si>
  <si>
    <t>Hanna Aspklint &lt;Hanna.Aspklint@knowit.se&gt;</t>
  </si>
  <si>
    <t>Nils-Göran Wirehn &lt;Nils-Goran.Wirehn@knowit.se&gt;</t>
  </si>
  <si>
    <t>Bo-Göran Perlström &lt;bo-goran.perlstrom@knowit.se&gt;</t>
  </si>
  <si>
    <t xml:space="preserve"> 'Knowit Urban Jonsson (2017-11-09).docx'</t>
  </si>
  <si>
    <t xml:space="preserve"> 'Knowit Susanne Hermansson (2017-03-31).docx',</t>
  </si>
  <si>
    <t xml:space="preserve"> 'Knowit Stefan Hagsten (2016-06-01).docx',</t>
  </si>
  <si>
    <t xml:space="preserve"> 'Knowit Stefan Ek (2016-10-31).docx',</t>
  </si>
  <si>
    <t xml:space="preserve"> 'Knowit Petra Rudholm (2017-10-30).docx',</t>
  </si>
  <si>
    <t xml:space="preserve"> 'Knowit Peter Bengtsson (2017-03-08).docx',</t>
  </si>
  <si>
    <t xml:space="preserve"> 'Knowit Per Hederos (2017-10-17).docx',</t>
  </si>
  <si>
    <t xml:space="preserve"> 'Knowit Ove Holm (2016-10-30).docx',</t>
  </si>
  <si>
    <t xml:space="preserve"> 'Knowit Matias Gustavsson (2017-04-05).docx',</t>
  </si>
  <si>
    <t xml:space="preserve"> 'Knowit Magnus Söderberg (2017-10-16).docx',</t>
  </si>
  <si>
    <t xml:space="preserve"> 'Knowit Lars Bergwall (2017-10-17).docx',</t>
  </si>
  <si>
    <t xml:space="preserve"> 'Knowit Jakob Sanne (2017-11-09).docx',</t>
  </si>
  <si>
    <t xml:space="preserve"> 'Knowit Henrik Erlandsson (2017-11-09).docx',</t>
  </si>
  <si>
    <t xml:space="preserve"> 'Knowit Gunnar Wåleman (2015-04-02).docx',</t>
  </si>
  <si>
    <t xml:space="preserve"> 'Knowit Daniel Stein (2017-10-16).docx',</t>
  </si>
  <si>
    <t xml:space="preserve"> 'Knowit Carl-Oskar Salmeus (2017-11-28).docx',</t>
  </si>
  <si>
    <t xml:space="preserve"> 'Knowit Andreas Billeqvist (2016-10-25).docx',</t>
  </si>
  <si>
    <t>'Knowit Adrian Våleman SE (2017-11-28).docx',</t>
  </si>
  <si>
    <t>threshold</t>
  </si>
  <si>
    <t>Name</t>
  </si>
  <si>
    <t>Index</t>
  </si>
  <si>
    <t>3rd</t>
  </si>
  <si>
    <t>2nd</t>
  </si>
  <si>
    <t>1st</t>
  </si>
  <si>
    <t>Email</t>
  </si>
  <si>
    <t>Avsändare</t>
  </si>
  <si>
    <t>Comments Urban 2018-02-21</t>
  </si>
  <si>
    <t>GoldClassification simpleEm</t>
  </si>
  <si>
    <t>In this page it can be found the Gold Standard without the revision but just with the commented evaluation. Those with CosSim &gt; 0.1 has been revised. Also, those under 0.08 has been revised for whetehr they were written as a recommencadation by Urbabn</t>
  </si>
  <si>
    <t xml:space="preserve">Objective </t>
  </si>
  <si>
    <t>Explain the information contained in each page</t>
  </si>
  <si>
    <r>
      <t xml:space="preserve">CopyPasted answers from the </t>
    </r>
    <r>
      <rPr>
        <i/>
        <sz val="10"/>
        <rFont val="Calibri"/>
        <family val="2"/>
        <scheme val="minor"/>
      </rPr>
      <t>GenEvaluationofComments</t>
    </r>
    <r>
      <rPr>
        <sz val="10"/>
        <rFont val="Calibri"/>
        <family val="2"/>
        <scheme val="minor"/>
      </rPr>
      <t xml:space="preserve"> Analysis  B-D columns. They are the ones passed to the algorithm accuracy evaluation</t>
    </r>
  </si>
  <si>
    <r>
      <t xml:space="preserve">In this page, the comments have been generally classified and cleaned the misspellings and the not clear answers from the </t>
    </r>
    <r>
      <rPr>
        <i/>
        <sz val="10"/>
        <rFont val="Calibri"/>
        <family val="2"/>
        <scheme val="minor"/>
      </rPr>
      <t>GoldClassification simpleEm page</t>
    </r>
    <r>
      <rPr>
        <sz val="10"/>
        <rFont val="Calibri"/>
        <family val="2"/>
        <scheme val="minor"/>
      </rPr>
      <t xml:space="preserve"> </t>
    </r>
  </si>
  <si>
    <t>experience</t>
  </si>
  <si>
    <t>isnt right since</t>
  </si>
  <si>
    <t>1 classified as could work, 1 as experience</t>
  </si>
  <si>
    <t>…they're looking for a PM/Requirement analyst, and #2, #4 and #12 are our goto guys</t>
  </si>
  <si>
    <t>FW: Förfrågan - Projektledare till Systembolaget</t>
  </si>
  <si>
    <t>…they're looking for a legal counsellor (with a degree in law) and knowledge in IT security</t>
  </si>
  <si>
    <t>Stockholm: Uppdragsförfrågan från Skatteverket, Processledare</t>
  </si>
  <si>
    <t>FW: RITM0244499-0001 Architect, IAM PAM Prestudy IT</t>
  </si>
  <si>
    <t>FW: RITM0243636-0001 Project Manager, DWP Windows 10 - roll out</t>
  </si>
  <si>
    <t>…they're looking for a PM with deep Microsoft knwledge, especially within Office 365.</t>
  </si>
  <si>
    <t>FW: RITM0243641-0001 Project Manager, One H&amp;M collaboration platform</t>
  </si>
  <si>
    <t>…they're looking for a java/web developer</t>
  </si>
  <si>
    <t>FW: RITM0244645-0001 Developer, Digital Marketing Channels - CRM team Joshua</t>
  </si>
  <si>
    <t>Avrop från Polismyndigheten Systemarkitektkonsult för uppdragsledning (Durtvå)</t>
  </si>
  <si>
    <t>…they're looking for a IT infrastructure technician knowledgable in Windows 7 and Windows Server</t>
  </si>
  <si>
    <t>Region Östergötland avropar IT-Tekniker Distansmöte (17-16)</t>
  </si>
  <si>
    <t>#7 match all requirements (DW developer, SQL, Strong communication skills, DBA)</t>
  </si>
  <si>
    <t>New requisition posted by SEB: DW developer - ETL (143425)</t>
  </si>
  <si>
    <t>#11 has experience in master data and is considered to be an architect (a role he's had in numerous projects)</t>
  </si>
  <si>
    <t>VB: 17178 Informationsarkitekt 50%</t>
  </si>
  <si>
    <t>VB: 17181 IT Projektledare IT/systemutveckling</t>
  </si>
  <si>
    <t>…they're looking for a PM with specific experience within Healthcare</t>
  </si>
  <si>
    <t>eHälsomyndigheten söker Projektledare nivå 5</t>
  </si>
  <si>
    <t>…they're looking for someone with experience within iScala and Epicor</t>
  </si>
  <si>
    <t>Epicor iScala kompetens</t>
  </si>
  <si>
    <t>…they're looking for a support person without any specific technical skills</t>
  </si>
  <si>
    <t>FW: RITM0243117-0001 Other, Expansion</t>
  </si>
  <si>
    <t>…they're looking for a Cognos developer</t>
  </si>
  <si>
    <t>FW: RITM0238529-0001 Other, FDW</t>
  </si>
  <si>
    <t>#2 could work (my mistake)</t>
  </si>
  <si>
    <t>VB: 17180 IT-arkitekt Integration - SOA - Länsförsäkringar</t>
  </si>
  <si>
    <t>#11 has multiple experiences in WCF…</t>
  </si>
  <si>
    <t>…they're looking for a WCF developer and #1 and #11 are our only ones</t>
  </si>
  <si>
    <t>Santander - protokollkonvertering</t>
  </si>
  <si>
    <t>#3 isn't right since…</t>
  </si>
  <si>
    <t>…they WERE looking for an experienced Power BI consultant</t>
  </si>
  <si>
    <t>#5 isn't right since…</t>
  </si>
  <si>
    <t>VB: Consultant Request ICA Sverige AB ID 105989 - Project Manager Level 3 - Senior projektledare till projekt GDPR för ICA Sverige</t>
  </si>
  <si>
    <t>#7 has no AEM experience…</t>
  </si>
  <si>
    <t>FW: RITM0238518-0001 Other, Inside / Glow</t>
  </si>
  <si>
    <t>#17 has no experience of .Net</t>
  </si>
  <si>
    <t>FW: RITM0238520-0001 Developer, PRA</t>
  </si>
  <si>
    <t>FW: RITM0242188-0001 Technical Solution Responsible TSR, EA I&amp;O</t>
  </si>
  <si>
    <t>FW: RITM0238796-0001 Other, Business Solutions I&amp;O General</t>
  </si>
  <si>
    <t>…they're looking for a Microsoft developer and #1 and #11 are our top ones</t>
  </si>
  <si>
    <t>FW: RITM0238545-0001 Developer, IPS</t>
  </si>
  <si>
    <t>FW: RITM0240421-0001 Architect, Finance &amp; Accounting</t>
  </si>
  <si>
    <t>FW: RITM0239721-0001 Testleader, SSS SA Sales Marchandising</t>
  </si>
  <si>
    <t>I couldn't figure out what emails these were referring to</t>
  </si>
  <si>
    <t>has no AEM experience…</t>
  </si>
  <si>
    <t>has no experience of .Net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</si>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</sst>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0" fillId="0" borderId="0" xfId="0"/>
    <xf numFmtId="0" fontId="2" fillId="3" borderId="0" xfId="0" applyFont="1" applyFill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2" borderId="3" xfId="0" applyFont="1" applyFill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1" fontId="0" fillId="0" borderId="0" xfId="0" applyNumberFormat="1"/>
    <xf numFmtId="0" fontId="0" fillId="8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2" borderId="17" xfId="0" applyFont="1" applyFill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10" borderId="2" xfId="0" applyFont="1" applyFill="1" applyBorder="1"/>
    <xf numFmtId="0" fontId="4" fillId="10" borderId="17" xfId="0" applyFon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9" xfId="0" applyFill="1" applyBorder="1"/>
    <xf numFmtId="0" fontId="1" fillId="10" borderId="1" xfId="0" applyFont="1" applyFill="1" applyBorder="1"/>
    <xf numFmtId="0" fontId="6" fillId="10" borderId="1" xfId="0" applyFont="1" applyFill="1" applyBorder="1"/>
    <xf numFmtId="9" fontId="6" fillId="10" borderId="1" xfId="0" applyNumberFormat="1" applyFont="1" applyFill="1" applyBorder="1"/>
    <xf numFmtId="0" fontId="0" fillId="10" borderId="0" xfId="0" applyFill="1"/>
    <xf numFmtId="0" fontId="0" fillId="0" borderId="1" xfId="0" applyFont="1" applyFill="1" applyBorder="1"/>
    <xf numFmtId="0" fontId="2" fillId="0" borderId="1" xfId="0" applyFont="1" applyFill="1" applyBorder="1"/>
    <xf numFmtId="0" fontId="8" fillId="0" borderId="0" xfId="0" applyFont="1" applyFill="1" applyAlignment="1">
      <alignment vertical="center"/>
    </xf>
    <xf numFmtId="0" fontId="0" fillId="0" borderId="3" xfId="0" applyBorder="1"/>
    <xf numFmtId="0" fontId="0" fillId="6" borderId="1" xfId="0" applyFill="1" applyBorder="1"/>
    <xf numFmtId="0" fontId="0" fillId="7" borderId="1" xfId="0" applyFont="1" applyFill="1" applyBorder="1"/>
    <xf numFmtId="1" fontId="0" fillId="0" borderId="1" xfId="0" applyNumberFormat="1" applyBorder="1"/>
    <xf numFmtId="0" fontId="3" fillId="3" borderId="1" xfId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5" fillId="6" borderId="1" xfId="2" applyFill="1" applyBorder="1"/>
    <xf numFmtId="0" fontId="9" fillId="0" borderId="4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 wrapText="1" shrinkToFit="1"/>
    </xf>
    <xf numFmtId="0" fontId="10" fillId="10" borderId="20" xfId="0" applyFont="1" applyFill="1" applyBorder="1" applyAlignment="1">
      <alignment vertical="center"/>
    </xf>
    <xf numFmtId="0" fontId="8" fillId="10" borderId="21" xfId="0" applyFont="1" applyFill="1" applyBorder="1" applyAlignment="1">
      <alignment vertical="center"/>
    </xf>
    <xf numFmtId="0" fontId="0" fillId="0" borderId="0" xfId="0" applyFill="1"/>
    <xf numFmtId="0" fontId="0" fillId="0" borderId="8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10" borderId="22" xfId="0" applyFont="1" applyFill="1" applyBorder="1"/>
    <xf numFmtId="0" fontId="4" fillId="10" borderId="20" xfId="0" applyFont="1" applyFill="1" applyBorder="1"/>
    <xf numFmtId="0" fontId="4" fillId="10" borderId="26" xfId="0" applyFont="1" applyFill="1" applyBorder="1"/>
    <xf numFmtId="0" fontId="4" fillId="10" borderId="21" xfId="0" applyFont="1" applyFill="1" applyBorder="1"/>
    <xf numFmtId="0" fontId="3" fillId="5" borderId="8" xfId="1" applyBorder="1"/>
    <xf numFmtId="0" fontId="0" fillId="0" borderId="8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2" xfId="0" applyBorder="1"/>
    <xf numFmtId="0" fontId="0" fillId="0" borderId="20" xfId="0" applyNumberFormat="1" applyBorder="1"/>
    <xf numFmtId="0" fontId="0" fillId="0" borderId="26" xfId="0" applyNumberFormat="1" applyBorder="1"/>
    <xf numFmtId="0" fontId="0" fillId="0" borderId="21" xfId="0" applyNumberFormat="1" applyBorder="1"/>
    <xf numFmtId="0" fontId="0" fillId="0" borderId="1" xfId="0" applyFill="1" applyBorder="1"/>
    <xf numFmtId="0" fontId="0" fillId="0" borderId="1" xfId="0" applyBorder="1"/>
    <xf numFmtId="0" fontId="1" fillId="10" borderId="14" xfId="0" applyFont="1" applyFill="1" applyBorder="1"/>
    <xf numFmtId="0" fontId="0" fillId="3" borderId="1" xfId="0" applyFill="1" applyBorder="1"/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4" fillId="0" borderId="8" xfId="0" applyFont="1" applyBorder="1"/>
  </cellXfs>
  <cellStyles count="3">
    <cellStyle name="Bueno" xfId="1" builtinId="26"/>
    <cellStyle name="Hipervínculo" xfId="2" builtinId="8"/>
    <cellStyle name="Normal" xfId="0" builtinId="0"/>
  </cellStyles>
  <dxfs count="1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border>
        <top style="thick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Evaluation</a:t>
            </a:r>
            <a:r>
              <a:rPr lang="es-ES_tradnl" baseline="0"/>
              <a:t> of the Gold Standard  for predicted reccomendations with Cosinus similarity &gt;0.1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2-4BFE-BA24-BA0F617BD9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EvalCommentAnalysis!$B$33:$B$37</c:f>
              <c:strCache>
                <c:ptCount val="5"/>
                <c:pt idx="0">
                  <c:v>Other cases</c:v>
                </c:pt>
                <c:pt idx="1">
                  <c:v>isn't experienced enough…</c:v>
                </c:pt>
                <c:pt idx="2">
                  <c:v>isn't right since…</c:v>
                </c:pt>
                <c:pt idx="3">
                  <c:v>Well classified</c:v>
                </c:pt>
                <c:pt idx="4">
                  <c:v>Total</c:v>
                </c:pt>
              </c:strCache>
            </c:strRef>
          </c:cat>
          <c:val>
            <c:numRef>
              <c:f>EvalCommentAnalysis!$C$33:$C$37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33</c:v>
                </c:pt>
                <c:pt idx="3">
                  <c:v>52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4E8-90CD-5DE6B423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838008"/>
        <c:axId val="515841616"/>
      </c:barChart>
      <c:catAx>
        <c:axId val="51583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15841616"/>
        <c:crosses val="autoZero"/>
        <c:auto val="1"/>
        <c:lblAlgn val="ctr"/>
        <c:lblOffset val="100"/>
        <c:noMultiLvlLbl val="0"/>
      </c:catAx>
      <c:valAx>
        <c:axId val="5158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158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27</xdr:row>
      <xdr:rowOff>57150</xdr:rowOff>
    </xdr:from>
    <xdr:to>
      <xdr:col>10</xdr:col>
      <xdr:colOff>28575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5D70A-4642-443F-A999-BB06858A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es" refreshedDate="43178.005695023145" createdVersion="6" refreshedVersion="6" minRefreshableVersion="3" recordCount="109" xr:uid="{139B78AE-42D2-47FD-A17E-424DEC739A5E}">
  <cacheSource type="worksheet">
    <worksheetSource ref="K1:M1048576" sheet="GenEvaluationofComments"/>
  </cacheSource>
  <cacheFields count="3">
    <cacheField name="Clas1" numFmtId="0">
      <sharedItems containsBlank="1" count="29">
        <m/>
        <s v="could work well (my mistake)"/>
        <s v="could work but…"/>
        <s v="They're looking for a Java Develorer which #17 isn't"/>
        <s v="isn't right since…"/>
        <s v="is over qualified for this role"/>
        <s v="has no experience of working with SAS"/>
        <s v="has no EPiServer experience…"/>
        <s v="isn't experienced enough…"/>
        <s v="What's right???"/>
        <s v="could probably work"/>
        <s v="isn't a web developer…"/>
        <s v="has no AEM experience…"/>
        <s v="has no experience of .Net"/>
        <s v="#17 could work (my mistake)" u="1"/>
        <s v="#7 could work well (my mistake)" u="1"/>
        <s v=" is over qualified for this role" u="1"/>
        <s v=" has no experience of .Net" u="1"/>
        <s v="#17 isn't right since…" u="1"/>
        <s v=" has BizTalk, but probably not enough for this role" u="1"/>
        <s v="doesn't have enough infrastructure experience for this architect role" u="1"/>
        <s v="#5 isn't right since…" u="1"/>
        <s v="#7 isn't right since…" u="1"/>
        <s v="#17 has no experience of .Net" u="1"/>
        <s v=" isn't right since…" u="1"/>
        <s v="#7 has no AEM experience…" u="1"/>
        <s v="#7 could work (my mistake)" u="1"/>
        <s v="#0 isn't right since…" u="1"/>
        <s v=" could work well (my mistake)" u="1"/>
      </sharedItems>
    </cacheField>
    <cacheField name="Clas2" numFmtId="0">
      <sharedItems containsBlank="1"/>
    </cacheField>
    <cacheField name="Clas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m/>
    <m/>
  </r>
  <r>
    <x v="1"/>
    <m/>
    <s v="Arkitekt, SQL Server."/>
  </r>
  <r>
    <x v="1"/>
    <s v="Requirement=Krav, Data Warehouse"/>
    <m/>
  </r>
  <r>
    <x v="0"/>
    <m/>
    <m/>
  </r>
  <r>
    <x v="0"/>
    <m/>
    <m/>
  </r>
  <r>
    <x v="0"/>
    <m/>
    <m/>
  </r>
  <r>
    <x v="2"/>
    <s v="could work but…"/>
    <s v="could work but…"/>
  </r>
  <r>
    <x v="0"/>
    <s v="They're looking for a Microsoft specialist which #17 isn't"/>
    <m/>
  </r>
  <r>
    <x v="0"/>
    <m/>
    <m/>
  </r>
  <r>
    <x v="0"/>
    <m/>
    <m/>
  </r>
  <r>
    <x v="3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1"/>
    <m/>
    <m/>
  </r>
  <r>
    <x v="2"/>
    <s v="could work but…"/>
    <m/>
  </r>
  <r>
    <x v="2"/>
    <s v="could work but…"/>
    <s v="isn't right since…"/>
  </r>
  <r>
    <x v="0"/>
    <m/>
    <m/>
  </r>
  <r>
    <x v="4"/>
    <m/>
    <m/>
  </r>
  <r>
    <x v="0"/>
    <m/>
    <m/>
  </r>
  <r>
    <x v="0"/>
    <m/>
    <m/>
  </r>
  <r>
    <x v="0"/>
    <m/>
    <m/>
  </r>
  <r>
    <x v="0"/>
    <m/>
    <m/>
  </r>
  <r>
    <x v="0"/>
    <m/>
    <m/>
  </r>
  <r>
    <x v="4"/>
    <m/>
    <m/>
  </r>
  <r>
    <x v="5"/>
    <s v="could probably work"/>
    <s v="is over qualified for this role"/>
  </r>
  <r>
    <x v="0"/>
    <m/>
    <m/>
  </r>
  <r>
    <x v="0"/>
    <m/>
    <m/>
  </r>
  <r>
    <x v="2"/>
    <s v="could work but…"/>
    <s v="isn't right since…"/>
  </r>
  <r>
    <x v="0"/>
    <m/>
    <m/>
  </r>
  <r>
    <x v="1"/>
    <m/>
    <m/>
  </r>
  <r>
    <x v="0"/>
    <s v="is lacking Microsoft Developer skills (SSIS etc)"/>
    <m/>
  </r>
  <r>
    <x v="0"/>
    <m/>
    <m/>
  </r>
  <r>
    <x v="0"/>
    <m/>
    <m/>
  </r>
  <r>
    <x v="2"/>
    <s v="isn't right since…"/>
    <m/>
  </r>
  <r>
    <x v="4"/>
    <m/>
    <m/>
  </r>
  <r>
    <x v="4"/>
    <s v="isn't right since…"/>
    <m/>
  </r>
  <r>
    <x v="4"/>
    <s v="isn't right since…"/>
    <s v="isn't right since…"/>
  </r>
  <r>
    <x v="0"/>
    <m/>
    <m/>
  </r>
  <r>
    <x v="2"/>
    <m/>
    <m/>
  </r>
  <r>
    <x v="0"/>
    <m/>
    <m/>
  </r>
  <r>
    <x v="4"/>
    <s v="isn't right since…"/>
    <s v="isn't right since…"/>
  </r>
  <r>
    <x v="0"/>
    <m/>
    <m/>
  </r>
  <r>
    <x v="4"/>
    <m/>
    <m/>
  </r>
  <r>
    <x v="1"/>
    <m/>
    <s v="has ITIL experience and has been working as an IT Service manager (ITSM) at Saab"/>
  </r>
  <r>
    <x v="0"/>
    <m/>
    <m/>
  </r>
  <r>
    <x v="0"/>
    <m/>
    <m/>
  </r>
  <r>
    <x v="0"/>
    <m/>
    <m/>
  </r>
  <r>
    <x v="6"/>
    <m/>
    <m/>
  </r>
  <r>
    <x v="0"/>
    <m/>
    <m/>
  </r>
  <r>
    <x v="4"/>
    <m/>
    <m/>
  </r>
  <r>
    <x v="0"/>
    <m/>
    <m/>
  </r>
  <r>
    <x v="2"/>
    <s v="isn't right since…"/>
    <s v="isn't right since…"/>
  </r>
  <r>
    <x v="2"/>
    <s v="isn't right since…"/>
    <s v="could work but…"/>
  </r>
  <r>
    <x v="0"/>
    <s v="could work well (my mistake)"/>
    <m/>
  </r>
  <r>
    <x v="5"/>
    <m/>
    <m/>
  </r>
  <r>
    <x v="5"/>
    <m/>
    <m/>
  </r>
  <r>
    <x v="7"/>
    <m/>
    <m/>
  </r>
  <r>
    <x v="0"/>
    <m/>
    <m/>
  </r>
  <r>
    <x v="1"/>
    <m/>
    <m/>
  </r>
  <r>
    <x v="8"/>
    <m/>
    <m/>
  </r>
  <r>
    <x v="8"/>
    <m/>
    <m/>
  </r>
  <r>
    <x v="9"/>
    <m/>
    <m/>
  </r>
  <r>
    <x v="1"/>
    <s v="could work well (my mistake)"/>
    <m/>
  </r>
  <r>
    <x v="4"/>
    <m/>
    <m/>
  </r>
  <r>
    <x v="4"/>
    <s v="could work but…"/>
    <m/>
  </r>
  <r>
    <x v="10"/>
    <m/>
    <m/>
  </r>
  <r>
    <x v="10"/>
    <s v="could probably work"/>
    <s v="could probably work"/>
  </r>
  <r>
    <x v="2"/>
    <s v="could work but…"/>
    <s v="could work but…"/>
  </r>
  <r>
    <x v="8"/>
    <s v="isn't experienced enough…"/>
    <m/>
  </r>
  <r>
    <x v="1"/>
    <s v="isn't experienced enough…"/>
    <m/>
  </r>
  <r>
    <x v="11"/>
    <s v="isn't a web developer…"/>
    <m/>
  </r>
  <r>
    <x v="4"/>
    <m/>
    <m/>
  </r>
  <r>
    <x v="4"/>
    <m/>
    <m/>
  </r>
  <r>
    <x v="0"/>
    <m/>
    <m/>
  </r>
  <r>
    <x v="0"/>
    <m/>
    <m/>
  </r>
  <r>
    <x v="0"/>
    <m/>
    <m/>
  </r>
  <r>
    <x v="4"/>
    <m/>
    <m/>
  </r>
  <r>
    <x v="4"/>
    <m/>
    <m/>
  </r>
  <r>
    <x v="0"/>
    <m/>
    <m/>
  </r>
  <r>
    <x v="4"/>
    <m/>
    <m/>
  </r>
  <r>
    <x v="1"/>
    <m/>
    <m/>
  </r>
  <r>
    <x v="0"/>
    <m/>
    <m/>
  </r>
  <r>
    <x v="1"/>
    <m/>
    <m/>
  </r>
  <r>
    <x v="4"/>
    <m/>
    <m/>
  </r>
  <r>
    <x v="4"/>
    <m/>
    <m/>
  </r>
  <r>
    <x v="4"/>
    <s v="isn't right since…"/>
    <s v="isn't right since…"/>
  </r>
  <r>
    <x v="4"/>
    <m/>
    <m/>
  </r>
  <r>
    <x v="1"/>
    <m/>
    <s v="could work well (my mistake)"/>
  </r>
  <r>
    <x v="4"/>
    <m/>
    <m/>
  </r>
  <r>
    <x v="0"/>
    <s v="isn't experienced enough…"/>
    <s v="isn't experienced enough…"/>
  </r>
  <r>
    <x v="4"/>
    <s v="isn't right since…"/>
    <s v="isn't right since…"/>
  </r>
  <r>
    <x v="12"/>
    <m/>
    <m/>
  </r>
  <r>
    <x v="13"/>
    <m/>
    <m/>
  </r>
  <r>
    <x v="0"/>
    <m/>
    <m/>
  </r>
  <r>
    <x v="1"/>
    <s v="could work well (my mistake)"/>
    <m/>
  </r>
  <r>
    <x v="4"/>
    <m/>
    <m/>
  </r>
  <r>
    <x v="0"/>
    <s v="isn't right since…"/>
    <m/>
  </r>
  <r>
    <x v="0"/>
    <m/>
    <m/>
  </r>
  <r>
    <x v="4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D7678-5308-4A54-BDFC-9A0532D682DC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8:E23" firstHeaderRow="0" firstDataRow="1" firstDataCol="1"/>
  <pivotFields count="3">
    <pivotField axis="axisRow" dataField="1" showAll="0" sortType="ascending">
      <items count="30">
        <item m="1" x="28"/>
        <item m="1" x="19"/>
        <item m="1" x="17"/>
        <item m="1" x="16"/>
        <item m="1" x="24"/>
        <item m="1" x="27"/>
        <item m="1" x="14"/>
        <item m="1" x="23"/>
        <item m="1" x="18"/>
        <item m="1" x="21"/>
        <item m="1" x="26"/>
        <item m="1" x="15"/>
        <item m="1" x="25"/>
        <item m="1" x="22"/>
        <item x="10"/>
        <item x="2"/>
        <item x="1"/>
        <item m="1" x="20"/>
        <item x="12"/>
        <item x="7"/>
        <item x="13"/>
        <item x="6"/>
        <item x="5"/>
        <item x="11"/>
        <item x="8"/>
        <item x="4"/>
        <item x="3"/>
        <item x="9"/>
        <item x="0"/>
        <item t="default"/>
      </items>
    </pivotField>
    <pivotField dataField="1" showAll="0"/>
    <pivotField dataField="1" showAll="0"/>
  </pivotFields>
  <rowFields count="1">
    <field x="0"/>
  </rowFields>
  <rowItems count="15"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las1" fld="0" subtotal="count" baseField="0" baseItem="0"/>
    <dataField name="Cuenta de Clas2" fld="1" subtotal="count" baseField="0" baseItem="0"/>
    <dataField name="Cuenta de Clas3" fld="2" subtotal="count" baseField="0" baseItem="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wedaviait@zerochaos.com" TargetMode="External"/><Relationship Id="rId2" Type="http://schemas.openxmlformats.org/officeDocument/2006/relationships/hyperlink" Target="mailto:seb@zerochaos.com" TargetMode="External"/><Relationship Id="rId1" Type="http://schemas.openxmlformats.org/officeDocument/2006/relationships/hyperlink" Target="mailto:urban.jonsson@knowit.se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19C0-8C40-47D9-809F-014D1549B733}">
  <dimension ref="B7:M15"/>
  <sheetViews>
    <sheetView showGridLines="0" workbookViewId="0">
      <selection activeCell="C24" sqref="C24"/>
    </sheetView>
  </sheetViews>
  <sheetFormatPr baseColWidth="10" defaultRowHeight="15" x14ac:dyDescent="0.25"/>
  <cols>
    <col min="2" max="2" width="22.7109375" bestFit="1" customWidth="1"/>
    <col min="3" max="3" width="123.28515625" customWidth="1"/>
  </cols>
  <sheetData>
    <row r="7" spans="2:13" ht="15.75" thickBot="1" x14ac:dyDescent="0.3"/>
    <row r="8" spans="2:13" ht="33" thickTop="1" thickBot="1" x14ac:dyDescent="0.3">
      <c r="B8" s="60" t="s">
        <v>327</v>
      </c>
      <c r="C8" s="61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2:13" ht="15" customHeight="1" thickTop="1" x14ac:dyDescent="0.25">
      <c r="B9" s="54" t="s">
        <v>385</v>
      </c>
      <c r="C9" s="55" t="s">
        <v>386</v>
      </c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2:13" ht="15" customHeight="1" x14ac:dyDescent="0.25">
      <c r="B10" s="56" t="s">
        <v>328</v>
      </c>
      <c r="C10" s="57" t="s">
        <v>387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2:13" ht="15" customHeight="1" x14ac:dyDescent="0.25">
      <c r="B11" s="56" t="s">
        <v>329</v>
      </c>
      <c r="C11" s="57" t="s">
        <v>388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 spans="2:13" x14ac:dyDescent="0.25">
      <c r="B12" s="56" t="s">
        <v>330</v>
      </c>
      <c r="C12" s="57" t="s">
        <v>331</v>
      </c>
    </row>
    <row r="13" spans="2:13" ht="34.5" customHeight="1" thickBot="1" x14ac:dyDescent="0.3">
      <c r="B13" s="58" t="s">
        <v>383</v>
      </c>
      <c r="C13" s="59" t="s">
        <v>384</v>
      </c>
    </row>
    <row r="14" spans="2:13" ht="15.75" thickTop="1" x14ac:dyDescent="0.25">
      <c r="B14" s="14"/>
      <c r="C14" s="14"/>
    </row>
    <row r="15" spans="2:13" x14ac:dyDescent="0.25">
      <c r="B15" s="14"/>
      <c r="C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DF12-DFDB-4B0E-96D4-177A9FDB8648}">
  <dimension ref="A1:D109"/>
  <sheetViews>
    <sheetView showGridLines="0" tabSelected="1" workbookViewId="0">
      <selection activeCell="C1" sqref="C1:D1"/>
    </sheetView>
  </sheetViews>
  <sheetFormatPr baseColWidth="10" defaultRowHeight="15" x14ac:dyDescent="0.25"/>
  <cols>
    <col min="1" max="1" width="15.28515625" bestFit="1" customWidth="1"/>
  </cols>
  <sheetData>
    <row r="1" spans="1:4" s="62" customFormat="1" x14ac:dyDescent="0.25">
      <c r="A1" s="39" t="s">
        <v>108</v>
      </c>
      <c r="B1" s="39" t="s">
        <v>109</v>
      </c>
      <c r="C1" s="39" t="s">
        <v>110</v>
      </c>
      <c r="D1" s="39" t="s">
        <v>111</v>
      </c>
    </row>
    <row r="2" spans="1:4" x14ac:dyDescent="0.25">
      <c r="A2" s="43" t="s">
        <v>0</v>
      </c>
      <c r="B2" s="85">
        <v>7</v>
      </c>
      <c r="C2" s="85">
        <v>2</v>
      </c>
      <c r="D2" s="85">
        <v>4</v>
      </c>
    </row>
    <row r="3" spans="1:4" x14ac:dyDescent="0.25">
      <c r="A3" s="43" t="s">
        <v>1</v>
      </c>
      <c r="B3" s="85">
        <v>1</v>
      </c>
      <c r="C3" s="85">
        <v>11</v>
      </c>
      <c r="D3" s="85">
        <v>7</v>
      </c>
    </row>
    <row r="4" spans="1:4" x14ac:dyDescent="0.25">
      <c r="A4" s="43" t="s">
        <v>2</v>
      </c>
      <c r="B4" s="85">
        <v>7</v>
      </c>
      <c r="C4" s="85">
        <v>11</v>
      </c>
      <c r="D4" s="85">
        <v>17</v>
      </c>
    </row>
    <row r="5" spans="1:4" x14ac:dyDescent="0.25">
      <c r="A5" s="43" t="s">
        <v>3</v>
      </c>
      <c r="B5" s="85">
        <v>17</v>
      </c>
      <c r="C5" s="85"/>
      <c r="D5" s="85"/>
    </row>
    <row r="6" spans="1:4" x14ac:dyDescent="0.25">
      <c r="A6" s="43" t="s">
        <v>4</v>
      </c>
      <c r="B6" s="85">
        <v>12</v>
      </c>
      <c r="C6" s="85"/>
      <c r="D6" s="85"/>
    </row>
    <row r="7" spans="1:4" x14ac:dyDescent="0.25">
      <c r="A7" s="43" t="s">
        <v>5</v>
      </c>
      <c r="B7" s="85">
        <v>9</v>
      </c>
      <c r="C7" s="85"/>
      <c r="D7" s="85"/>
    </row>
    <row r="8" spans="1:4" x14ac:dyDescent="0.25">
      <c r="A8" s="43" t="s">
        <v>6</v>
      </c>
      <c r="B8" s="43">
        <v>7</v>
      </c>
      <c r="C8" s="43">
        <v>5</v>
      </c>
      <c r="D8" s="43">
        <v>8</v>
      </c>
    </row>
    <row r="9" spans="1:4" x14ac:dyDescent="0.25">
      <c r="A9" s="43" t="s">
        <v>7</v>
      </c>
      <c r="B9" s="85">
        <v>11</v>
      </c>
      <c r="C9" s="85">
        <v>1</v>
      </c>
      <c r="D9" s="85"/>
    </row>
    <row r="10" spans="1:4" x14ac:dyDescent="0.25">
      <c r="A10" s="43" t="s">
        <v>8</v>
      </c>
      <c r="B10" s="85">
        <v>5</v>
      </c>
      <c r="C10" s="85"/>
      <c r="D10" s="85"/>
    </row>
    <row r="11" spans="1:4" x14ac:dyDescent="0.25">
      <c r="A11" s="43" t="s">
        <v>9</v>
      </c>
      <c r="B11" s="85"/>
      <c r="C11" s="85"/>
      <c r="D11" s="85"/>
    </row>
    <row r="12" spans="1:4" x14ac:dyDescent="0.25">
      <c r="A12" s="43" t="s">
        <v>10</v>
      </c>
      <c r="B12" s="85">
        <v>0</v>
      </c>
      <c r="C12" s="85"/>
      <c r="D12" s="85"/>
    </row>
    <row r="13" spans="1:4" x14ac:dyDescent="0.25">
      <c r="A13" s="43" t="s">
        <v>11</v>
      </c>
      <c r="B13" s="85">
        <v>13</v>
      </c>
      <c r="C13" s="85"/>
      <c r="D13" s="85"/>
    </row>
    <row r="14" spans="1:4" x14ac:dyDescent="0.25">
      <c r="A14" s="43" t="s">
        <v>12</v>
      </c>
      <c r="B14" s="85">
        <v>12</v>
      </c>
      <c r="C14" s="85"/>
      <c r="D14" s="85"/>
    </row>
    <row r="15" spans="1:4" x14ac:dyDescent="0.25">
      <c r="A15" s="43" t="s">
        <v>13</v>
      </c>
      <c r="B15" s="85">
        <v>8</v>
      </c>
      <c r="C15" s="85"/>
      <c r="D15" s="85"/>
    </row>
    <row r="16" spans="1:4" x14ac:dyDescent="0.25">
      <c r="A16" s="43" t="s">
        <v>14</v>
      </c>
      <c r="B16" s="85"/>
      <c r="C16" s="85"/>
      <c r="D16" s="85"/>
    </row>
    <row r="17" spans="1:4" x14ac:dyDescent="0.25">
      <c r="A17" s="43" t="s">
        <v>15</v>
      </c>
      <c r="B17" s="85">
        <v>12</v>
      </c>
      <c r="C17" s="85"/>
      <c r="D17" s="85"/>
    </row>
    <row r="18" spans="1:4" x14ac:dyDescent="0.25">
      <c r="A18" s="43" t="s">
        <v>16</v>
      </c>
      <c r="B18" s="85">
        <v>12</v>
      </c>
      <c r="C18" s="85"/>
      <c r="D18" s="85"/>
    </row>
    <row r="19" spans="1:4" x14ac:dyDescent="0.25">
      <c r="A19" s="43" t="s">
        <v>17</v>
      </c>
      <c r="B19" s="85">
        <v>12</v>
      </c>
      <c r="C19" s="43">
        <v>7</v>
      </c>
      <c r="D19" s="43"/>
    </row>
    <row r="20" spans="1:4" x14ac:dyDescent="0.25">
      <c r="A20" s="43" t="s">
        <v>18</v>
      </c>
      <c r="B20" s="85">
        <v>12</v>
      </c>
      <c r="C20" s="43">
        <v>17</v>
      </c>
      <c r="D20" s="43">
        <v>11</v>
      </c>
    </row>
    <row r="21" spans="1:4" x14ac:dyDescent="0.25">
      <c r="A21" s="43" t="s">
        <v>19</v>
      </c>
      <c r="B21" s="85">
        <v>12</v>
      </c>
      <c r="C21" s="43">
        <v>7</v>
      </c>
      <c r="D21" s="43">
        <v>17</v>
      </c>
    </row>
    <row r="22" spans="1:4" x14ac:dyDescent="0.25">
      <c r="A22" s="43" t="s">
        <v>20</v>
      </c>
      <c r="B22" s="85">
        <v>12</v>
      </c>
      <c r="C22" s="85">
        <v>4</v>
      </c>
      <c r="D22" s="85">
        <v>17</v>
      </c>
    </row>
    <row r="23" spans="1:4" x14ac:dyDescent="0.25">
      <c r="A23" s="43" t="s">
        <v>21</v>
      </c>
      <c r="B23" s="85"/>
      <c r="C23" s="85"/>
      <c r="D23" s="85"/>
    </row>
    <row r="24" spans="1:4" x14ac:dyDescent="0.25">
      <c r="A24" s="43" t="s">
        <v>22</v>
      </c>
      <c r="B24" s="85">
        <v>4</v>
      </c>
      <c r="C24" s="85">
        <v>12</v>
      </c>
      <c r="D24" s="85">
        <v>15</v>
      </c>
    </row>
    <row r="25" spans="1:4" x14ac:dyDescent="0.25">
      <c r="A25" s="43" t="s">
        <v>23</v>
      </c>
      <c r="B25" s="85">
        <v>12</v>
      </c>
      <c r="C25" s="85">
        <v>4</v>
      </c>
      <c r="D25" s="85"/>
    </row>
    <row r="26" spans="1:4" x14ac:dyDescent="0.25">
      <c r="A26" s="43" t="s">
        <v>24</v>
      </c>
      <c r="B26" s="85">
        <v>12</v>
      </c>
      <c r="C26" s="85"/>
      <c r="D26" s="85"/>
    </row>
    <row r="27" spans="1:4" x14ac:dyDescent="0.25">
      <c r="A27" s="43" t="s">
        <v>25</v>
      </c>
      <c r="B27" s="85"/>
      <c r="C27" s="85"/>
      <c r="D27" s="85"/>
    </row>
    <row r="28" spans="1:4" x14ac:dyDescent="0.25">
      <c r="A28" s="43" t="s">
        <v>26</v>
      </c>
      <c r="B28" s="85">
        <v>12</v>
      </c>
      <c r="C28" s="85"/>
      <c r="D28" s="85"/>
    </row>
    <row r="29" spans="1:4" x14ac:dyDescent="0.25">
      <c r="A29" s="43" t="s">
        <v>27</v>
      </c>
      <c r="B29" s="85"/>
      <c r="C29" s="85"/>
      <c r="D29" s="85"/>
    </row>
    <row r="30" spans="1:4" x14ac:dyDescent="0.25">
      <c r="A30" s="43" t="s">
        <v>28</v>
      </c>
      <c r="B30" s="43">
        <v>7</v>
      </c>
      <c r="C30" s="43">
        <v>5</v>
      </c>
      <c r="D30" s="43">
        <v>8</v>
      </c>
    </row>
    <row r="31" spans="1:4" x14ac:dyDescent="0.25">
      <c r="A31" s="43" t="s">
        <v>29</v>
      </c>
      <c r="B31" s="85">
        <v>12</v>
      </c>
      <c r="C31" s="85">
        <v>4</v>
      </c>
      <c r="D31" s="85"/>
    </row>
    <row r="32" spans="1:4" x14ac:dyDescent="0.25">
      <c r="A32" s="43" t="s">
        <v>30</v>
      </c>
      <c r="B32" s="85"/>
      <c r="C32" s="85"/>
      <c r="D32" s="85"/>
    </row>
    <row r="33" spans="1:4" x14ac:dyDescent="0.25">
      <c r="A33" s="43" t="s">
        <v>31</v>
      </c>
      <c r="B33" s="85">
        <v>12</v>
      </c>
      <c r="C33" s="43">
        <v>7</v>
      </c>
      <c r="D33" s="43">
        <v>5</v>
      </c>
    </row>
    <row r="34" spans="1:4" x14ac:dyDescent="0.25">
      <c r="A34" s="43" t="s">
        <v>32</v>
      </c>
      <c r="B34" s="85">
        <v>12</v>
      </c>
      <c r="C34" s="85">
        <v>4</v>
      </c>
      <c r="D34" s="85"/>
    </row>
    <row r="35" spans="1:4" x14ac:dyDescent="0.25">
      <c r="A35" s="43" t="s">
        <v>33</v>
      </c>
      <c r="B35" s="85">
        <v>11</v>
      </c>
      <c r="C35" s="85">
        <v>4</v>
      </c>
      <c r="D35" s="85">
        <v>17</v>
      </c>
    </row>
    <row r="36" spans="1:4" x14ac:dyDescent="0.25">
      <c r="A36" s="43" t="s">
        <v>34</v>
      </c>
      <c r="B36" s="85">
        <v>11</v>
      </c>
      <c r="C36" s="85">
        <v>7</v>
      </c>
      <c r="D36" s="85"/>
    </row>
    <row r="37" spans="1:4" x14ac:dyDescent="0.25">
      <c r="A37" s="43" t="s">
        <v>35</v>
      </c>
      <c r="B37" s="85">
        <v>4</v>
      </c>
      <c r="C37" s="85">
        <v>7</v>
      </c>
      <c r="D37" s="85">
        <v>17</v>
      </c>
    </row>
    <row r="38" spans="1:4" x14ac:dyDescent="0.25">
      <c r="A38" s="43" t="s">
        <v>36</v>
      </c>
      <c r="B38" s="85"/>
      <c r="C38" s="85"/>
      <c r="D38" s="85"/>
    </row>
    <row r="39" spans="1:4" x14ac:dyDescent="0.25">
      <c r="A39" s="43" t="s">
        <v>37</v>
      </c>
      <c r="B39" s="85">
        <v>12</v>
      </c>
      <c r="C39" s="85">
        <v>7</v>
      </c>
      <c r="D39" s="85"/>
    </row>
    <row r="40" spans="1:4" x14ac:dyDescent="0.25">
      <c r="A40" s="43" t="s">
        <v>38</v>
      </c>
      <c r="B40" s="85"/>
      <c r="C40" s="85"/>
      <c r="D40" s="85"/>
    </row>
    <row r="41" spans="1:4" x14ac:dyDescent="0.25">
      <c r="A41" s="43" t="s">
        <v>39</v>
      </c>
      <c r="B41" s="85"/>
      <c r="C41" s="85"/>
      <c r="D41" s="85"/>
    </row>
    <row r="42" spans="1:4" x14ac:dyDescent="0.25">
      <c r="A42" s="43" t="s">
        <v>40</v>
      </c>
      <c r="B42" s="85"/>
      <c r="C42" s="85"/>
      <c r="D42" s="85"/>
    </row>
    <row r="43" spans="1:4" x14ac:dyDescent="0.25">
      <c r="A43" s="43" t="s">
        <v>41</v>
      </c>
      <c r="B43" s="85">
        <v>9</v>
      </c>
      <c r="C43" s="85"/>
      <c r="D43" s="85"/>
    </row>
    <row r="44" spans="1:4" x14ac:dyDescent="0.25">
      <c r="A44" s="43" t="s">
        <v>42</v>
      </c>
      <c r="B44" s="85">
        <v>17</v>
      </c>
      <c r="C44" s="85"/>
      <c r="D44" s="85"/>
    </row>
    <row r="45" spans="1:4" x14ac:dyDescent="0.25">
      <c r="A45" s="43" t="s">
        <v>43</v>
      </c>
      <c r="B45" s="85">
        <v>15</v>
      </c>
      <c r="C45" s="85"/>
      <c r="D45" s="85"/>
    </row>
    <row r="46" spans="1:4" x14ac:dyDescent="0.25">
      <c r="A46" s="43" t="s">
        <v>44</v>
      </c>
      <c r="B46" s="85"/>
      <c r="C46" s="85"/>
      <c r="D46" s="85"/>
    </row>
    <row r="47" spans="1:4" x14ac:dyDescent="0.25">
      <c r="A47" s="43" t="s">
        <v>45</v>
      </c>
      <c r="B47" s="85"/>
      <c r="C47" s="85"/>
      <c r="D47" s="85"/>
    </row>
    <row r="48" spans="1:4" x14ac:dyDescent="0.25">
      <c r="A48" s="43" t="s">
        <v>46</v>
      </c>
      <c r="B48" s="85"/>
      <c r="C48" s="85"/>
      <c r="D48" s="85"/>
    </row>
    <row r="49" spans="1:4" x14ac:dyDescent="0.25">
      <c r="A49" s="43" t="s">
        <v>47</v>
      </c>
      <c r="B49" s="85">
        <v>8</v>
      </c>
      <c r="C49" s="85">
        <v>17</v>
      </c>
      <c r="D49" s="85"/>
    </row>
    <row r="50" spans="1:4" x14ac:dyDescent="0.25">
      <c r="A50" s="43" t="s">
        <v>48</v>
      </c>
      <c r="B50" s="85">
        <v>1</v>
      </c>
      <c r="C50" s="85">
        <v>8</v>
      </c>
      <c r="D50" s="85"/>
    </row>
    <row r="51" spans="1:4" x14ac:dyDescent="0.25">
      <c r="A51" s="43" t="s">
        <v>49</v>
      </c>
      <c r="B51" s="85"/>
      <c r="C51" s="85"/>
      <c r="D51" s="85"/>
    </row>
    <row r="52" spans="1:4" x14ac:dyDescent="0.25">
      <c r="A52" s="43" t="s">
        <v>50</v>
      </c>
      <c r="B52" s="85"/>
      <c r="C52" s="85"/>
      <c r="D52" s="85"/>
    </row>
    <row r="53" spans="1:4" x14ac:dyDescent="0.25">
      <c r="A53" s="43" t="s">
        <v>51</v>
      </c>
      <c r="B53" s="85">
        <v>9</v>
      </c>
      <c r="C53" s="85"/>
      <c r="D53" s="85"/>
    </row>
    <row r="54" spans="1:4" x14ac:dyDescent="0.25">
      <c r="A54" s="43" t="s">
        <v>52</v>
      </c>
      <c r="B54" s="85">
        <v>17</v>
      </c>
      <c r="C54" s="85">
        <v>1</v>
      </c>
      <c r="D54" s="85"/>
    </row>
    <row r="55" spans="1:4" x14ac:dyDescent="0.25">
      <c r="A55" s="43" t="s">
        <v>53</v>
      </c>
      <c r="B55" s="85"/>
      <c r="C55" s="85"/>
      <c r="D55" s="85"/>
    </row>
    <row r="56" spans="1:4" x14ac:dyDescent="0.25">
      <c r="A56" s="43" t="s">
        <v>54</v>
      </c>
      <c r="B56" s="85">
        <v>12</v>
      </c>
      <c r="C56" s="85"/>
      <c r="D56" s="85"/>
    </row>
    <row r="57" spans="1:4" x14ac:dyDescent="0.25">
      <c r="A57" s="43" t="s">
        <v>55</v>
      </c>
      <c r="B57" s="85">
        <v>7</v>
      </c>
      <c r="C57" s="85"/>
      <c r="D57" s="85"/>
    </row>
    <row r="58" spans="1:4" x14ac:dyDescent="0.25">
      <c r="A58" s="43" t="s">
        <v>56</v>
      </c>
      <c r="B58" s="85">
        <v>12</v>
      </c>
      <c r="C58" s="85">
        <v>8</v>
      </c>
      <c r="D58" s="85">
        <v>17</v>
      </c>
    </row>
    <row r="59" spans="1:4" x14ac:dyDescent="0.25">
      <c r="A59" s="43" t="s">
        <v>57</v>
      </c>
      <c r="B59" s="85">
        <v>8</v>
      </c>
      <c r="C59" s="85">
        <v>7</v>
      </c>
      <c r="D59" s="85"/>
    </row>
    <row r="60" spans="1:4" x14ac:dyDescent="0.25">
      <c r="A60" s="43" t="s">
        <v>58</v>
      </c>
      <c r="B60" s="85">
        <v>13</v>
      </c>
      <c r="C60" s="85">
        <v>7</v>
      </c>
      <c r="D60" s="85"/>
    </row>
    <row r="61" spans="1:4" x14ac:dyDescent="0.25">
      <c r="A61" s="43" t="s">
        <v>59</v>
      </c>
      <c r="B61" s="85">
        <v>2</v>
      </c>
      <c r="C61" s="85">
        <v>8</v>
      </c>
      <c r="D61" s="85">
        <v>7</v>
      </c>
    </row>
    <row r="62" spans="1:4" x14ac:dyDescent="0.25">
      <c r="A62" s="43" t="s">
        <v>60</v>
      </c>
      <c r="B62" s="85"/>
      <c r="C62" s="85"/>
      <c r="D62" s="85"/>
    </row>
    <row r="63" spans="1:4" x14ac:dyDescent="0.25">
      <c r="A63" s="43" t="s">
        <v>61</v>
      </c>
      <c r="B63" s="85">
        <v>12</v>
      </c>
      <c r="C63" s="85">
        <v>4</v>
      </c>
      <c r="D63" s="85">
        <v>7</v>
      </c>
    </row>
    <row r="64" spans="1:4" x14ac:dyDescent="0.25">
      <c r="A64" s="43" t="s">
        <v>62</v>
      </c>
      <c r="B64" s="85">
        <v>7</v>
      </c>
      <c r="C64" s="85"/>
      <c r="D64" s="85"/>
    </row>
    <row r="65" spans="1:4" x14ac:dyDescent="0.25">
      <c r="A65" s="43" t="s">
        <v>63</v>
      </c>
      <c r="B65" s="85"/>
      <c r="C65" s="85"/>
      <c r="D65" s="85"/>
    </row>
    <row r="66" spans="1:4" x14ac:dyDescent="0.25">
      <c r="A66" s="43" t="s">
        <v>64</v>
      </c>
      <c r="B66" s="85"/>
      <c r="C66" s="85"/>
      <c r="D66" s="85"/>
    </row>
    <row r="67" spans="1:4" x14ac:dyDescent="0.25">
      <c r="A67" s="43" t="s">
        <v>65</v>
      </c>
      <c r="B67" s="85"/>
      <c r="C67" s="85"/>
      <c r="D67" s="85"/>
    </row>
    <row r="68" spans="1:4" x14ac:dyDescent="0.25">
      <c r="A68" s="43" t="s">
        <v>66</v>
      </c>
      <c r="B68" s="85"/>
      <c r="C68" s="85"/>
      <c r="D68" s="85"/>
    </row>
    <row r="69" spans="1:4" x14ac:dyDescent="0.25">
      <c r="A69" s="43" t="s">
        <v>67</v>
      </c>
      <c r="B69" s="85"/>
      <c r="C69" s="85"/>
      <c r="D69" s="85"/>
    </row>
    <row r="70" spans="1:4" x14ac:dyDescent="0.25">
      <c r="A70" s="43" t="s">
        <v>68</v>
      </c>
      <c r="B70" s="85">
        <v>12</v>
      </c>
      <c r="C70" s="85"/>
      <c r="D70" s="85"/>
    </row>
    <row r="71" spans="1:4" x14ac:dyDescent="0.25">
      <c r="A71" s="43" t="s">
        <v>69</v>
      </c>
      <c r="B71" s="85">
        <v>10</v>
      </c>
      <c r="C71" s="85">
        <v>2</v>
      </c>
      <c r="D71" s="85"/>
    </row>
    <row r="72" spans="1:4" x14ac:dyDescent="0.25">
      <c r="A72" s="43" t="s">
        <v>70</v>
      </c>
      <c r="B72" s="43">
        <v>10</v>
      </c>
      <c r="C72" s="43">
        <v>7</v>
      </c>
      <c r="D72" s="43">
        <v>2</v>
      </c>
    </row>
    <row r="73" spans="1:4" x14ac:dyDescent="0.25">
      <c r="A73" s="43" t="s">
        <v>71</v>
      </c>
      <c r="B73" s="85">
        <v>7</v>
      </c>
      <c r="C73" s="85"/>
      <c r="D73" s="85"/>
    </row>
    <row r="74" spans="1:4" x14ac:dyDescent="0.25">
      <c r="A74" s="43" t="s">
        <v>72</v>
      </c>
      <c r="B74" s="85">
        <v>1</v>
      </c>
      <c r="C74" s="85">
        <v>11</v>
      </c>
      <c r="D74" s="85"/>
    </row>
    <row r="75" spans="1:4" x14ac:dyDescent="0.25">
      <c r="A75" s="43" t="s">
        <v>73</v>
      </c>
      <c r="B75" s="85">
        <v>2</v>
      </c>
      <c r="C75" s="85">
        <v>7</v>
      </c>
      <c r="D75" s="85"/>
    </row>
    <row r="76" spans="1:4" x14ac:dyDescent="0.25">
      <c r="A76" s="44" t="s">
        <v>74</v>
      </c>
      <c r="B76" s="85"/>
      <c r="C76" s="85"/>
      <c r="D76" s="85"/>
    </row>
    <row r="77" spans="1:4" x14ac:dyDescent="0.25">
      <c r="A77" s="43" t="s">
        <v>75</v>
      </c>
      <c r="B77" s="85">
        <v>2</v>
      </c>
      <c r="C77" s="85">
        <v>4</v>
      </c>
      <c r="D77" s="85">
        <v>12</v>
      </c>
    </row>
    <row r="78" spans="1:4" x14ac:dyDescent="0.25">
      <c r="A78" s="43" t="s">
        <v>76</v>
      </c>
      <c r="B78" s="85"/>
      <c r="C78" s="85"/>
      <c r="D78" s="85"/>
    </row>
    <row r="79" spans="1:4" x14ac:dyDescent="0.25">
      <c r="A79" s="43" t="s">
        <v>77</v>
      </c>
      <c r="B79" s="85">
        <v>1</v>
      </c>
      <c r="C79" s="85"/>
      <c r="D79" s="85"/>
    </row>
    <row r="80" spans="1:4" x14ac:dyDescent="0.25">
      <c r="A80" s="43" t="s">
        <v>78</v>
      </c>
      <c r="B80" s="85"/>
      <c r="C80" s="85"/>
      <c r="D80" s="85"/>
    </row>
    <row r="81" spans="1:4" x14ac:dyDescent="0.25">
      <c r="A81" s="43" t="s">
        <v>79</v>
      </c>
      <c r="B81" s="85"/>
      <c r="C81" s="85"/>
      <c r="D81" s="85"/>
    </row>
    <row r="82" spans="1:4" x14ac:dyDescent="0.25">
      <c r="A82" s="43" t="s">
        <v>80</v>
      </c>
      <c r="B82" s="85"/>
      <c r="C82" s="85"/>
      <c r="D82" s="85"/>
    </row>
    <row r="83" spans="1:4" x14ac:dyDescent="0.25">
      <c r="A83" s="43" t="s">
        <v>81</v>
      </c>
      <c r="B83" s="85"/>
      <c r="C83" s="85"/>
      <c r="D83" s="85"/>
    </row>
    <row r="84" spans="1:4" x14ac:dyDescent="0.25">
      <c r="A84" s="43" t="s">
        <v>82</v>
      </c>
      <c r="B84" s="85"/>
      <c r="C84" s="85"/>
      <c r="D84" s="85"/>
    </row>
    <row r="85" spans="1:4" x14ac:dyDescent="0.25">
      <c r="A85" s="43" t="s">
        <v>83</v>
      </c>
      <c r="B85" s="85"/>
      <c r="C85" s="85"/>
      <c r="D85" s="85"/>
    </row>
    <row r="86" spans="1:4" x14ac:dyDescent="0.25">
      <c r="A86" s="43" t="s">
        <v>84</v>
      </c>
      <c r="B86" s="43">
        <v>17</v>
      </c>
      <c r="C86" s="43">
        <v>14</v>
      </c>
      <c r="D86" s="43">
        <v>7</v>
      </c>
    </row>
    <row r="87" spans="1:4" x14ac:dyDescent="0.25">
      <c r="A87" s="43" t="s">
        <v>85</v>
      </c>
      <c r="B87" s="85">
        <v>4</v>
      </c>
      <c r="C87" s="85">
        <v>7</v>
      </c>
      <c r="D87" s="85">
        <v>11</v>
      </c>
    </row>
    <row r="88" spans="1:4" x14ac:dyDescent="0.25">
      <c r="A88" s="43" t="s">
        <v>86</v>
      </c>
      <c r="B88" s="85">
        <v>12</v>
      </c>
      <c r="C88" s="43">
        <v>7</v>
      </c>
      <c r="D88" s="85"/>
    </row>
    <row r="89" spans="1:4" x14ac:dyDescent="0.25">
      <c r="A89" s="43" t="s">
        <v>87</v>
      </c>
      <c r="B89" s="85"/>
      <c r="C89" s="85"/>
      <c r="D89" s="85"/>
    </row>
    <row r="90" spans="1:4" x14ac:dyDescent="0.25">
      <c r="A90" s="43" t="s">
        <v>88</v>
      </c>
      <c r="B90" s="85"/>
      <c r="C90" s="85"/>
      <c r="D90" s="85"/>
    </row>
    <row r="91" spans="1:4" x14ac:dyDescent="0.25">
      <c r="A91" s="43" t="s">
        <v>89</v>
      </c>
      <c r="B91" s="85"/>
      <c r="C91" s="85"/>
      <c r="D91" s="85"/>
    </row>
    <row r="92" spans="1:4" x14ac:dyDescent="0.25">
      <c r="A92" s="43" t="s">
        <v>90</v>
      </c>
      <c r="B92" s="85">
        <v>14</v>
      </c>
      <c r="C92" s="85"/>
      <c r="D92" s="85"/>
    </row>
    <row r="93" spans="1:4" x14ac:dyDescent="0.25">
      <c r="A93" s="43" t="s">
        <v>91</v>
      </c>
      <c r="B93" s="85">
        <v>4</v>
      </c>
      <c r="C93" s="43">
        <v>7</v>
      </c>
      <c r="D93" s="85">
        <v>2</v>
      </c>
    </row>
    <row r="94" spans="1:4" x14ac:dyDescent="0.25">
      <c r="A94" s="43" t="s">
        <v>92</v>
      </c>
      <c r="B94" s="85">
        <v>1</v>
      </c>
      <c r="C94" s="85">
        <v>11</v>
      </c>
      <c r="D94" s="85"/>
    </row>
    <row r="95" spans="1:4" x14ac:dyDescent="0.25">
      <c r="A95" s="43" t="s">
        <v>93</v>
      </c>
      <c r="B95" s="85">
        <v>8</v>
      </c>
      <c r="C95" s="85"/>
      <c r="D95" s="85"/>
    </row>
    <row r="96" spans="1:4" x14ac:dyDescent="0.25">
      <c r="A96" s="43" t="s">
        <v>94</v>
      </c>
      <c r="B96" s="85">
        <v>12</v>
      </c>
      <c r="C96" s="85"/>
      <c r="D96" s="85"/>
    </row>
    <row r="97" spans="1:4" x14ac:dyDescent="0.25">
      <c r="A97" s="43" t="s">
        <v>95</v>
      </c>
      <c r="B97" s="85"/>
      <c r="C97" s="85"/>
      <c r="D97" s="85"/>
    </row>
    <row r="98" spans="1:4" x14ac:dyDescent="0.25">
      <c r="A98" s="43" t="s">
        <v>96</v>
      </c>
      <c r="B98" s="85">
        <v>1</v>
      </c>
      <c r="C98" s="85">
        <v>11</v>
      </c>
      <c r="D98" s="85"/>
    </row>
    <row r="99" spans="1:4" x14ac:dyDescent="0.25">
      <c r="A99" s="43" t="s">
        <v>97</v>
      </c>
      <c r="B99" s="85">
        <v>12</v>
      </c>
      <c r="C99" s="85"/>
      <c r="D99" s="85"/>
    </row>
    <row r="100" spans="1:4" x14ac:dyDescent="0.25">
      <c r="A100" s="43" t="s">
        <v>98</v>
      </c>
      <c r="B100" s="85">
        <v>7</v>
      </c>
      <c r="C100" s="85">
        <v>17</v>
      </c>
      <c r="D100" s="85"/>
    </row>
    <row r="101" spans="1:4" x14ac:dyDescent="0.25">
      <c r="A101" s="43" t="s">
        <v>99</v>
      </c>
      <c r="B101" s="85"/>
      <c r="C101" s="85"/>
      <c r="D101" s="85"/>
    </row>
    <row r="102" spans="1:4" x14ac:dyDescent="0.25">
      <c r="A102" s="43" t="s">
        <v>100</v>
      </c>
      <c r="B102" s="85">
        <v>1</v>
      </c>
      <c r="C102" s="85">
        <v>11</v>
      </c>
      <c r="D102" s="85"/>
    </row>
    <row r="103" spans="1:4" x14ac:dyDescent="0.25">
      <c r="A103" s="43" t="s">
        <v>101</v>
      </c>
      <c r="B103" s="85"/>
      <c r="C103" s="85"/>
      <c r="D103" s="85"/>
    </row>
    <row r="104" spans="1:4" x14ac:dyDescent="0.25">
      <c r="A104" s="43" t="s">
        <v>102</v>
      </c>
      <c r="B104" s="85"/>
      <c r="C104" s="85"/>
      <c r="D104" s="85"/>
    </row>
    <row r="105" spans="1:4" x14ac:dyDescent="0.25">
      <c r="A105" s="43" t="s">
        <v>103</v>
      </c>
      <c r="B105" s="85"/>
      <c r="C105" s="85"/>
      <c r="D105" s="85"/>
    </row>
    <row r="106" spans="1:4" x14ac:dyDescent="0.25">
      <c r="A106" s="43" t="s">
        <v>104</v>
      </c>
      <c r="B106" s="85"/>
      <c r="C106" s="85"/>
      <c r="D106" s="85"/>
    </row>
    <row r="107" spans="1:4" x14ac:dyDescent="0.25">
      <c r="A107" s="43" t="s">
        <v>105</v>
      </c>
      <c r="B107" s="85"/>
      <c r="C107" s="85"/>
      <c r="D107" s="85"/>
    </row>
    <row r="108" spans="1:4" x14ac:dyDescent="0.25">
      <c r="A108" s="43" t="s">
        <v>106</v>
      </c>
      <c r="B108" s="85"/>
      <c r="C108" s="85"/>
      <c r="D108" s="85"/>
    </row>
    <row r="109" spans="1:4" x14ac:dyDescent="0.25">
      <c r="A109" s="43" t="s">
        <v>107</v>
      </c>
      <c r="B109" s="85">
        <v>11</v>
      </c>
      <c r="C109" s="85">
        <v>7</v>
      </c>
      <c r="D109" s="85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308E-E49C-4B25-83A1-EEC30FC6F393}">
  <dimension ref="A1:N47"/>
  <sheetViews>
    <sheetView showGridLines="0" topLeftCell="B18" workbookViewId="0">
      <selection activeCell="E31" sqref="E31"/>
    </sheetView>
  </sheetViews>
  <sheetFormatPr baseColWidth="10" defaultRowHeight="15" x14ac:dyDescent="0.25"/>
  <cols>
    <col min="1" max="1" width="18" customWidth="1"/>
    <col min="2" max="2" width="46.5703125" bestFit="1" customWidth="1"/>
    <col min="3" max="5" width="15" bestFit="1" customWidth="1"/>
    <col min="7" max="7" width="38.5703125" bestFit="1" customWidth="1"/>
  </cols>
  <sheetData>
    <row r="1" spans="1:14" ht="15.75" thickBot="1" x14ac:dyDescent="0.3"/>
    <row r="2" spans="1:14" ht="15.75" thickTop="1" x14ac:dyDescent="0.25">
      <c r="A2" s="36"/>
      <c r="B2" s="89" t="s">
        <v>323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1:14" x14ac:dyDescent="0.25">
      <c r="A3" s="37"/>
      <c r="B3" s="91"/>
      <c r="C3" s="91"/>
      <c r="D3" s="91"/>
      <c r="E3" s="91"/>
      <c r="F3" s="91"/>
      <c r="G3" s="91"/>
      <c r="H3" s="91"/>
      <c r="I3" s="91"/>
      <c r="J3" s="91"/>
      <c r="K3" s="91"/>
      <c r="L3" s="92"/>
    </row>
    <row r="4" spans="1:14" ht="15.75" thickBot="1" x14ac:dyDescent="0.3">
      <c r="A4" s="38"/>
      <c r="B4" s="93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4" ht="15.75" thickTop="1" x14ac:dyDescent="0.2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</row>
    <row r="6" spans="1:14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spans="1:14" ht="15.75" thickBot="1" x14ac:dyDescent="0.3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</row>
    <row r="8" spans="1:14" ht="16.5" thickTop="1" thickBot="1" x14ac:dyDescent="0.3">
      <c r="A8" s="16"/>
      <c r="B8" s="72" t="s">
        <v>314</v>
      </c>
      <c r="C8" s="73" t="s">
        <v>318</v>
      </c>
      <c r="D8" s="74" t="s">
        <v>317</v>
      </c>
      <c r="E8" s="75" t="s">
        <v>319</v>
      </c>
      <c r="F8" s="73" t="s">
        <v>326</v>
      </c>
      <c r="G8" s="75" t="s">
        <v>320</v>
      </c>
      <c r="H8" s="17"/>
      <c r="I8" s="17"/>
      <c r="J8" s="17"/>
      <c r="K8" s="17"/>
      <c r="L8" s="18"/>
    </row>
    <row r="9" spans="1:14" ht="15.75" thickTop="1" x14ac:dyDescent="0.25">
      <c r="A9" s="16"/>
      <c r="B9" s="68" t="s">
        <v>306</v>
      </c>
      <c r="C9" s="64">
        <v>2</v>
      </c>
      <c r="D9" s="65">
        <v>1</v>
      </c>
      <c r="E9" s="66">
        <v>1</v>
      </c>
      <c r="F9" s="78">
        <f>SUM(C9:E9)</f>
        <v>4</v>
      </c>
      <c r="G9" s="76"/>
      <c r="H9" s="17"/>
      <c r="I9" s="17"/>
      <c r="J9" s="17"/>
      <c r="K9" s="17"/>
      <c r="L9" s="18"/>
    </row>
    <row r="10" spans="1:14" x14ac:dyDescent="0.25">
      <c r="A10" s="16"/>
      <c r="B10" s="69" t="s">
        <v>304</v>
      </c>
      <c r="C10" s="67">
        <v>9</v>
      </c>
      <c r="D10" s="19">
        <v>8</v>
      </c>
      <c r="E10" s="63">
        <v>6</v>
      </c>
      <c r="F10" s="79">
        <f>SUM(C10:E10)</f>
        <v>23</v>
      </c>
      <c r="G10" s="76"/>
      <c r="H10" s="17"/>
      <c r="I10" s="17"/>
      <c r="J10" s="17"/>
      <c r="K10" s="17"/>
      <c r="L10" s="18"/>
    </row>
    <row r="11" spans="1:14" x14ac:dyDescent="0.25">
      <c r="A11" s="16"/>
      <c r="B11" s="69" t="s">
        <v>303</v>
      </c>
      <c r="C11" s="67">
        <v>12</v>
      </c>
      <c r="D11" s="19">
        <v>4</v>
      </c>
      <c r="E11" s="63">
        <v>3</v>
      </c>
      <c r="F11" s="79">
        <f>SUM(C11:E11)</f>
        <v>19</v>
      </c>
      <c r="G11" s="76"/>
      <c r="H11" s="17"/>
      <c r="I11" s="17"/>
      <c r="J11" s="17"/>
      <c r="K11" s="17"/>
      <c r="L11" s="18"/>
    </row>
    <row r="12" spans="1:14" x14ac:dyDescent="0.25">
      <c r="A12" s="16"/>
      <c r="B12" s="69" t="s">
        <v>438</v>
      </c>
      <c r="C12" s="67">
        <v>1</v>
      </c>
      <c r="D12" s="19"/>
      <c r="E12" s="63"/>
      <c r="F12" s="79">
        <f>SUM(C12:E12)</f>
        <v>1</v>
      </c>
      <c r="G12" s="18" t="s">
        <v>389</v>
      </c>
      <c r="H12" s="17"/>
      <c r="I12" s="17"/>
      <c r="J12" s="17"/>
      <c r="K12" s="17"/>
      <c r="L12" s="18"/>
    </row>
    <row r="13" spans="1:14" x14ac:dyDescent="0.25">
      <c r="A13" s="16"/>
      <c r="B13" s="69" t="s">
        <v>310</v>
      </c>
      <c r="C13" s="67">
        <v>1</v>
      </c>
      <c r="D13" s="19"/>
      <c r="E13" s="63"/>
      <c r="F13" s="79">
        <f t="shared" ref="F10:F22" si="0">SUM(C13:E13)</f>
        <v>1</v>
      </c>
      <c r="G13" s="18" t="s">
        <v>389</v>
      </c>
      <c r="H13" s="17"/>
      <c r="I13" s="17"/>
      <c r="J13" s="17"/>
      <c r="K13" s="17"/>
      <c r="L13" s="18"/>
    </row>
    <row r="14" spans="1:14" x14ac:dyDescent="0.25">
      <c r="A14" s="16"/>
      <c r="B14" s="69" t="s">
        <v>439</v>
      </c>
      <c r="C14" s="67">
        <v>1</v>
      </c>
      <c r="D14" s="19"/>
      <c r="E14" s="63"/>
      <c r="F14" s="79">
        <f>SUM(C14:E14)</f>
        <v>1</v>
      </c>
      <c r="G14" s="18" t="s">
        <v>389</v>
      </c>
      <c r="H14" s="17"/>
      <c r="I14" s="17"/>
      <c r="J14" s="17"/>
      <c r="K14" s="17"/>
      <c r="L14" s="18"/>
      <c r="M14" s="5"/>
      <c r="N14" s="5"/>
    </row>
    <row r="15" spans="1:14" x14ac:dyDescent="0.25">
      <c r="A15" s="16"/>
      <c r="B15" s="69" t="s">
        <v>309</v>
      </c>
      <c r="C15" s="67">
        <v>1</v>
      </c>
      <c r="D15" s="19"/>
      <c r="E15" s="63"/>
      <c r="F15" s="79">
        <f>SUM(C15:E15)</f>
        <v>1</v>
      </c>
      <c r="G15" s="18" t="s">
        <v>389</v>
      </c>
      <c r="H15" s="17"/>
      <c r="I15" s="17"/>
      <c r="J15" s="17"/>
      <c r="K15" s="17"/>
      <c r="L15" s="18"/>
      <c r="M15" s="5"/>
      <c r="N15" s="5"/>
    </row>
    <row r="16" spans="1:14" x14ac:dyDescent="0.25">
      <c r="A16" s="16"/>
      <c r="B16" s="69" t="s">
        <v>313</v>
      </c>
      <c r="C16" s="67">
        <v>3</v>
      </c>
      <c r="D16" s="19">
        <v>1</v>
      </c>
      <c r="E16" s="63">
        <v>1</v>
      </c>
      <c r="F16" s="79">
        <f>SUM(C16:E16)</f>
        <v>5</v>
      </c>
      <c r="G16" s="76"/>
      <c r="H16" s="17"/>
      <c r="I16" s="17"/>
      <c r="J16" s="17"/>
      <c r="K16" s="17"/>
      <c r="L16" s="18"/>
      <c r="M16" s="5"/>
      <c r="N16" s="5"/>
    </row>
    <row r="17" spans="1:14" x14ac:dyDescent="0.25">
      <c r="A17" s="16"/>
      <c r="B17" s="69" t="s">
        <v>312</v>
      </c>
      <c r="C17" s="67">
        <v>1</v>
      </c>
      <c r="D17" s="19">
        <v>1</v>
      </c>
      <c r="E17" s="63"/>
      <c r="F17" s="79">
        <f>SUM(C17:E17)</f>
        <v>2</v>
      </c>
      <c r="G17" s="18" t="s">
        <v>440</v>
      </c>
      <c r="H17" s="17"/>
      <c r="I17" s="17"/>
      <c r="J17" s="17"/>
      <c r="K17" s="17"/>
      <c r="L17" s="18"/>
      <c r="M17" s="5"/>
      <c r="N17" s="5"/>
    </row>
    <row r="18" spans="1:14" x14ac:dyDescent="0.25">
      <c r="A18" s="16"/>
      <c r="B18" s="69" t="s">
        <v>311</v>
      </c>
      <c r="C18" s="67">
        <v>3</v>
      </c>
      <c r="D18" s="19">
        <v>1</v>
      </c>
      <c r="E18" s="63"/>
      <c r="F18" s="79">
        <f>SUM(C18:E18)</f>
        <v>4</v>
      </c>
      <c r="G18" s="97" t="s">
        <v>389</v>
      </c>
      <c r="H18" s="17"/>
      <c r="I18" s="17"/>
      <c r="J18" s="17"/>
      <c r="K18" s="17"/>
      <c r="L18" s="18"/>
      <c r="M18" s="5"/>
      <c r="N18" s="5"/>
    </row>
    <row r="19" spans="1:14" x14ac:dyDescent="0.25">
      <c r="A19" s="16"/>
      <c r="B19" s="69" t="s">
        <v>305</v>
      </c>
      <c r="C19" s="67">
        <v>23</v>
      </c>
      <c r="D19" s="19">
        <v>6</v>
      </c>
      <c r="E19" s="63">
        <v>4</v>
      </c>
      <c r="F19" s="79">
        <f>SUM(C19:E19)</f>
        <v>33</v>
      </c>
      <c r="G19" s="77" t="s">
        <v>390</v>
      </c>
      <c r="H19" s="17"/>
      <c r="I19" s="17"/>
      <c r="J19" s="17"/>
      <c r="K19" s="17"/>
      <c r="L19" s="18"/>
      <c r="M19" s="5"/>
      <c r="N19" s="5"/>
    </row>
    <row r="20" spans="1:14" x14ac:dyDescent="0.25">
      <c r="A20" s="16"/>
      <c r="B20" s="69" t="s">
        <v>167</v>
      </c>
      <c r="C20" s="67">
        <v>1</v>
      </c>
      <c r="D20" s="19"/>
      <c r="E20" s="63"/>
      <c r="F20" s="79">
        <f>SUM(C20:E20)</f>
        <v>1</v>
      </c>
      <c r="G20" s="18" t="s">
        <v>440</v>
      </c>
      <c r="H20" s="17"/>
      <c r="I20" s="17"/>
      <c r="J20" s="17"/>
      <c r="K20" s="17"/>
      <c r="L20" s="18"/>
      <c r="M20" s="5"/>
      <c r="N20" s="5"/>
    </row>
    <row r="21" spans="1:14" ht="15.75" thickBot="1" x14ac:dyDescent="0.3">
      <c r="A21" s="16"/>
      <c r="B21" s="69" t="s">
        <v>272</v>
      </c>
      <c r="C21" s="67">
        <v>1</v>
      </c>
      <c r="D21" s="19"/>
      <c r="E21" s="63"/>
      <c r="F21" s="80">
        <f>SUM(C21:E21)</f>
        <v>1</v>
      </c>
      <c r="G21" s="18" t="s">
        <v>440</v>
      </c>
      <c r="H21" s="17"/>
      <c r="I21" s="17"/>
      <c r="J21" s="17"/>
      <c r="K21" s="17"/>
      <c r="L21" s="18"/>
      <c r="M21" s="5"/>
      <c r="N21" s="5"/>
    </row>
    <row r="22" spans="1:14" ht="16.5" thickTop="1" thickBot="1" x14ac:dyDescent="0.3">
      <c r="A22" s="16"/>
      <c r="B22" s="70" t="s">
        <v>315</v>
      </c>
      <c r="C22" s="67"/>
      <c r="D22" s="19">
        <v>5</v>
      </c>
      <c r="E22" s="63">
        <v>1</v>
      </c>
      <c r="F22" s="81">
        <f>SUM(C22:E22)</f>
        <v>6</v>
      </c>
      <c r="G22" s="76" t="s">
        <v>391</v>
      </c>
      <c r="H22" s="17"/>
      <c r="I22" s="17"/>
      <c r="J22" s="17"/>
      <c r="K22" s="17"/>
      <c r="L22" s="18"/>
      <c r="M22" s="5"/>
      <c r="N22" s="5"/>
    </row>
    <row r="23" spans="1:14" ht="16.5" thickTop="1" thickBot="1" x14ac:dyDescent="0.3">
      <c r="A23" s="16"/>
      <c r="B23" s="71" t="s">
        <v>316</v>
      </c>
      <c r="C23" s="82">
        <v>59</v>
      </c>
      <c r="D23" s="83">
        <v>27</v>
      </c>
      <c r="E23" s="84">
        <v>16</v>
      </c>
      <c r="F23" s="81">
        <f>SUM(C23:E23)</f>
        <v>102</v>
      </c>
      <c r="G23" s="17"/>
      <c r="H23" s="17"/>
      <c r="I23" s="17"/>
      <c r="J23" s="17"/>
      <c r="K23" s="17"/>
      <c r="L23" s="18"/>
      <c r="M23" s="5"/>
      <c r="N23" s="5"/>
    </row>
    <row r="24" spans="1:14" ht="15.75" thickTop="1" x14ac:dyDescent="0.25">
      <c r="A24" s="16"/>
      <c r="F24" s="17"/>
      <c r="G24" s="17"/>
      <c r="H24" s="17"/>
      <c r="I24" s="17"/>
      <c r="J24" s="17"/>
      <c r="K24" s="17"/>
      <c r="L24" s="18"/>
      <c r="M24" s="5"/>
      <c r="N24" s="5"/>
    </row>
    <row r="25" spans="1:14" ht="15.75" thickTop="1" x14ac:dyDescent="0.25">
      <c r="A25" s="16"/>
      <c r="F25" s="20"/>
      <c r="G25" s="20"/>
      <c r="H25" s="20"/>
      <c r="I25" s="20"/>
      <c r="J25" s="20"/>
      <c r="K25" s="20"/>
      <c r="L25" s="18"/>
      <c r="M25" s="5"/>
      <c r="N25" s="5"/>
    </row>
    <row r="26" spans="1:14" x14ac:dyDescent="0.25">
      <c r="A26" s="16"/>
      <c r="F26" s="31"/>
      <c r="G26" s="31"/>
      <c r="H26" s="31"/>
      <c r="I26" s="31"/>
      <c r="J26" s="31"/>
      <c r="K26" s="32"/>
      <c r="L26" s="21"/>
      <c r="M26" s="13"/>
      <c r="N26" s="13"/>
    </row>
    <row r="27" spans="1:14" x14ac:dyDescent="0.25">
      <c r="A27" s="16"/>
      <c r="F27" s="20"/>
      <c r="G27" s="20"/>
      <c r="H27" s="20"/>
      <c r="I27" s="20"/>
      <c r="J27" s="20"/>
      <c r="K27" s="33"/>
      <c r="L27" s="21"/>
      <c r="M27" s="13"/>
      <c r="N27" s="13"/>
    </row>
    <row r="28" spans="1:14" x14ac:dyDescent="0.25">
      <c r="A28" s="16"/>
      <c r="F28" s="17"/>
      <c r="G28" s="17"/>
      <c r="H28" s="17"/>
      <c r="I28" s="17"/>
      <c r="J28" s="17"/>
      <c r="K28" s="26"/>
      <c r="L28" s="21"/>
      <c r="M28" s="13"/>
      <c r="N28" s="13"/>
    </row>
    <row r="29" spans="1:14" x14ac:dyDescent="0.25">
      <c r="A29" s="16"/>
      <c r="F29" s="17"/>
      <c r="G29" s="17"/>
      <c r="H29" s="17"/>
      <c r="I29" s="17"/>
      <c r="J29" s="17"/>
      <c r="K29" s="26"/>
      <c r="L29" s="18"/>
      <c r="M29" s="5"/>
      <c r="N29" s="5"/>
    </row>
    <row r="30" spans="1:14" ht="15.75" thickBot="1" x14ac:dyDescent="0.3">
      <c r="A30" s="16"/>
      <c r="F30" s="17"/>
      <c r="G30" s="17"/>
      <c r="H30" s="17"/>
      <c r="I30" s="17"/>
      <c r="J30" s="17"/>
      <c r="K30" s="26"/>
      <c r="L30" s="18"/>
      <c r="M30" s="5"/>
      <c r="N30" s="5"/>
    </row>
    <row r="31" spans="1:14" ht="16.5" thickTop="1" thickBot="1" x14ac:dyDescent="0.3">
      <c r="A31" s="16"/>
      <c r="F31" s="17"/>
      <c r="G31" s="17"/>
      <c r="H31" s="17"/>
      <c r="I31" s="17"/>
      <c r="J31" s="17"/>
      <c r="K31" s="26"/>
      <c r="L31" s="18"/>
      <c r="M31" s="5"/>
      <c r="N31" s="5"/>
    </row>
    <row r="32" spans="1:14" ht="15.75" thickTop="1" x14ac:dyDescent="0.25">
      <c r="A32" s="16"/>
      <c r="B32" s="34" t="s">
        <v>324</v>
      </c>
      <c r="C32" s="35" t="s">
        <v>325</v>
      </c>
      <c r="D32" s="25"/>
      <c r="E32" s="17"/>
      <c r="F32" s="17"/>
      <c r="G32" s="17"/>
      <c r="H32" s="17"/>
      <c r="I32" s="17"/>
      <c r="J32" s="17"/>
      <c r="K32" s="26"/>
      <c r="L32" s="18"/>
      <c r="M32" s="5"/>
      <c r="N32" s="5"/>
    </row>
    <row r="33" spans="1:14" x14ac:dyDescent="0.25">
      <c r="A33" s="16"/>
      <c r="B33" s="25" t="s">
        <v>321</v>
      </c>
      <c r="C33" s="17">
        <v>8</v>
      </c>
      <c r="D33" s="25"/>
      <c r="E33" s="17"/>
      <c r="F33" s="17"/>
      <c r="G33" s="17"/>
      <c r="H33" s="17"/>
      <c r="I33" s="17"/>
      <c r="J33" s="17"/>
      <c r="K33" s="26"/>
      <c r="L33" s="18"/>
      <c r="M33" s="5"/>
      <c r="N33" s="5"/>
    </row>
    <row r="34" spans="1:14" x14ac:dyDescent="0.25">
      <c r="A34" s="16"/>
      <c r="B34" s="25" t="s">
        <v>311</v>
      </c>
      <c r="C34" s="17">
        <v>9</v>
      </c>
      <c r="D34" s="25"/>
      <c r="E34" s="17"/>
      <c r="F34" s="17"/>
      <c r="G34" s="17"/>
      <c r="H34" s="17"/>
      <c r="I34" s="17"/>
      <c r="J34" s="17"/>
      <c r="K34" s="26"/>
      <c r="L34" s="18"/>
      <c r="M34" s="5"/>
      <c r="N34" s="5"/>
    </row>
    <row r="35" spans="1:14" x14ac:dyDescent="0.25">
      <c r="A35" s="16"/>
      <c r="B35" s="25" t="s">
        <v>305</v>
      </c>
      <c r="C35" s="17">
        <v>33</v>
      </c>
      <c r="D35" s="25"/>
      <c r="E35" s="17"/>
      <c r="F35" s="17"/>
      <c r="G35" s="17"/>
      <c r="H35" s="17"/>
      <c r="I35" s="17"/>
      <c r="J35" s="17"/>
      <c r="K35" s="26"/>
      <c r="L35" s="18"/>
      <c r="M35" s="5"/>
      <c r="N35" s="5"/>
    </row>
    <row r="36" spans="1:14" x14ac:dyDescent="0.25">
      <c r="A36" s="16"/>
      <c r="B36" s="25" t="s">
        <v>320</v>
      </c>
      <c r="C36" s="17">
        <f>4+23+19+5+1</f>
        <v>52</v>
      </c>
      <c r="D36" s="25"/>
      <c r="E36" s="17"/>
      <c r="F36" s="17"/>
      <c r="G36" s="17"/>
      <c r="H36" s="17"/>
      <c r="I36" s="17"/>
      <c r="J36" s="17"/>
      <c r="K36" s="26"/>
      <c r="L36" s="18"/>
      <c r="M36" s="5"/>
      <c r="N36" s="5"/>
    </row>
    <row r="37" spans="1:14" x14ac:dyDescent="0.25">
      <c r="A37" s="16"/>
      <c r="B37" s="27" t="s">
        <v>322</v>
      </c>
      <c r="C37" s="30">
        <f>SUM(C33:C36)</f>
        <v>102</v>
      </c>
      <c r="D37" s="25"/>
      <c r="E37" s="17"/>
      <c r="F37" s="17"/>
      <c r="G37" s="17"/>
      <c r="H37" s="17"/>
      <c r="I37" s="17"/>
      <c r="J37" s="17"/>
      <c r="K37" s="26"/>
      <c r="L37" s="18"/>
      <c r="M37" s="5"/>
      <c r="N37" s="5"/>
    </row>
    <row r="38" spans="1:14" x14ac:dyDescent="0.25">
      <c r="A38" s="16"/>
      <c r="B38" s="17"/>
      <c r="C38" s="17"/>
      <c r="D38" s="25"/>
      <c r="E38" s="17"/>
      <c r="F38" s="17"/>
      <c r="G38" s="17"/>
      <c r="H38" s="17"/>
      <c r="I38" s="17"/>
      <c r="J38" s="17"/>
      <c r="K38" s="26"/>
      <c r="L38" s="18"/>
      <c r="M38" s="5"/>
      <c r="N38" s="5"/>
    </row>
    <row r="39" spans="1:14" x14ac:dyDescent="0.25">
      <c r="A39" s="16"/>
      <c r="B39" s="17"/>
      <c r="C39" s="17"/>
      <c r="D39" s="25"/>
      <c r="E39" s="17"/>
      <c r="F39" s="17"/>
      <c r="G39" s="17"/>
      <c r="H39" s="17"/>
      <c r="I39" s="17"/>
      <c r="J39" s="17"/>
      <c r="K39" s="26"/>
      <c r="L39" s="18"/>
      <c r="M39" s="5"/>
      <c r="N39" s="5"/>
    </row>
    <row r="40" spans="1:14" x14ac:dyDescent="0.25">
      <c r="A40" s="16"/>
      <c r="B40" s="17"/>
      <c r="C40" s="17"/>
      <c r="D40" s="25"/>
      <c r="E40" s="17"/>
      <c r="F40" s="17"/>
      <c r="G40" s="17"/>
      <c r="H40" s="17"/>
      <c r="I40" s="17"/>
      <c r="J40" s="17"/>
      <c r="K40" s="26"/>
      <c r="L40" s="18"/>
      <c r="M40" s="5"/>
      <c r="N40" s="5"/>
    </row>
    <row r="41" spans="1:14" x14ac:dyDescent="0.25">
      <c r="A41" s="16"/>
      <c r="B41" s="17"/>
      <c r="C41" s="17"/>
      <c r="D41" s="25"/>
      <c r="E41" s="17"/>
      <c r="F41" s="17"/>
      <c r="G41" s="17"/>
      <c r="H41" s="17"/>
      <c r="I41" s="17"/>
      <c r="J41" s="17"/>
      <c r="K41" s="26"/>
      <c r="L41" s="18"/>
      <c r="M41" s="5"/>
      <c r="N41" s="5"/>
    </row>
    <row r="42" spans="1:14" x14ac:dyDescent="0.25">
      <c r="A42" s="16"/>
      <c r="B42" s="17"/>
      <c r="C42" s="17"/>
      <c r="D42" s="25"/>
      <c r="E42" s="17"/>
      <c r="F42" s="17"/>
      <c r="G42" s="17"/>
      <c r="H42" s="17"/>
      <c r="I42" s="17"/>
      <c r="J42" s="17"/>
      <c r="K42" s="26"/>
      <c r="L42" s="18"/>
      <c r="M42" s="5"/>
      <c r="N42" s="5"/>
    </row>
    <row r="43" spans="1:14" x14ac:dyDescent="0.25">
      <c r="A43" s="16"/>
      <c r="B43" s="17"/>
      <c r="C43" s="17"/>
      <c r="D43" s="25"/>
      <c r="E43" s="17"/>
      <c r="F43" s="17"/>
      <c r="G43" s="17"/>
      <c r="H43" s="17"/>
      <c r="I43" s="17"/>
      <c r="J43" s="17"/>
      <c r="K43" s="26"/>
      <c r="L43" s="18"/>
      <c r="M43" s="5"/>
      <c r="N43" s="5"/>
    </row>
    <row r="44" spans="1:14" x14ac:dyDescent="0.25">
      <c r="A44" s="16"/>
      <c r="B44" s="17"/>
      <c r="C44" s="17"/>
      <c r="D44" s="27"/>
      <c r="E44" s="30"/>
      <c r="F44" s="30"/>
      <c r="G44" s="30"/>
      <c r="H44" s="30"/>
      <c r="I44" s="30"/>
      <c r="J44" s="30"/>
      <c r="K44" s="28"/>
      <c r="L44" s="18"/>
      <c r="M44" s="5"/>
      <c r="N44" s="5"/>
    </row>
    <row r="45" spans="1:14" x14ac:dyDescent="0.2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5"/>
      <c r="N45" s="5"/>
    </row>
    <row r="46" spans="1:14" ht="15.75" thickBot="1" x14ac:dyDescent="0.3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4"/>
      <c r="M46" s="5"/>
      <c r="N46" s="5"/>
    </row>
    <row r="47" spans="1:14" ht="15.75" thickTop="1" x14ac:dyDescent="0.25"/>
  </sheetData>
  <mergeCells count="1">
    <mergeCell ref="B2:L4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CC7B-82DE-4AFA-9258-6A36E93D3590}">
  <dimension ref="A1:P109"/>
  <sheetViews>
    <sheetView showGridLines="0" topLeftCell="A108" workbookViewId="0">
      <selection activeCell="B1" sqref="B1:D109"/>
    </sheetView>
  </sheetViews>
  <sheetFormatPr baseColWidth="10" defaultRowHeight="15" x14ac:dyDescent="0.25"/>
  <cols>
    <col min="1" max="1" width="15.28515625" bestFit="1" customWidth="1"/>
    <col min="4" max="4" width="14.5703125" customWidth="1"/>
    <col min="8" max="10" width="11.42578125" style="3"/>
    <col min="11" max="11" width="43.42578125" customWidth="1"/>
    <col min="12" max="12" width="37.42578125" customWidth="1"/>
    <col min="13" max="13" width="40.5703125" customWidth="1"/>
    <col min="14" max="23" width="43.42578125" customWidth="1"/>
  </cols>
  <sheetData>
    <row r="1" spans="1:16" s="42" customFormat="1" x14ac:dyDescent="0.25">
      <c r="A1" s="39" t="s">
        <v>108</v>
      </c>
      <c r="B1" s="39" t="s">
        <v>109</v>
      </c>
      <c r="C1" s="39" t="s">
        <v>110</v>
      </c>
      <c r="D1" s="39" t="s">
        <v>111</v>
      </c>
      <c r="E1" s="40" t="s">
        <v>112</v>
      </c>
      <c r="F1" s="40" t="s">
        <v>113</v>
      </c>
      <c r="G1" s="40" t="s">
        <v>114</v>
      </c>
      <c r="H1" s="41" t="s">
        <v>123</v>
      </c>
      <c r="I1" s="41" t="s">
        <v>124</v>
      </c>
      <c r="J1" s="41" t="s">
        <v>125</v>
      </c>
      <c r="K1" s="41" t="s">
        <v>132</v>
      </c>
      <c r="L1" s="41" t="s">
        <v>133</v>
      </c>
      <c r="M1" s="41" t="s">
        <v>134</v>
      </c>
      <c r="N1" s="41" t="s">
        <v>136</v>
      </c>
      <c r="O1" s="39" t="s">
        <v>137</v>
      </c>
      <c r="P1" s="87" t="s">
        <v>138</v>
      </c>
    </row>
    <row r="2" spans="1:16" x14ac:dyDescent="0.25">
      <c r="A2" s="1" t="s">
        <v>0</v>
      </c>
      <c r="B2" s="6">
        <v>7</v>
      </c>
      <c r="C2" s="6">
        <v>2</v>
      </c>
      <c r="D2" s="6">
        <v>4</v>
      </c>
      <c r="E2" s="48">
        <v>17</v>
      </c>
      <c r="F2" s="48">
        <v>11</v>
      </c>
      <c r="G2" s="48">
        <v>8</v>
      </c>
      <c r="H2" s="15">
        <v>0.1</v>
      </c>
      <c r="I2" s="6">
        <v>5.8000000000000003E-2</v>
      </c>
      <c r="J2" s="6">
        <v>5.7000000000000002E-2</v>
      </c>
      <c r="K2" s="47"/>
      <c r="L2" s="47"/>
      <c r="M2" s="47"/>
      <c r="N2" s="86" t="s">
        <v>140</v>
      </c>
      <c r="O2" s="86" t="s">
        <v>141</v>
      </c>
      <c r="P2" s="3" t="s">
        <v>142</v>
      </c>
    </row>
    <row r="3" spans="1:16" x14ac:dyDescent="0.25">
      <c r="A3" s="1" t="s">
        <v>1</v>
      </c>
      <c r="B3" s="6">
        <v>1</v>
      </c>
      <c r="C3" s="6">
        <v>11</v>
      </c>
      <c r="D3" s="6">
        <v>7</v>
      </c>
      <c r="E3" s="50">
        <v>7</v>
      </c>
      <c r="F3" s="1">
        <v>0</v>
      </c>
      <c r="G3" s="1">
        <v>11</v>
      </c>
      <c r="H3" s="15">
        <v>0.11600000000000001</v>
      </c>
      <c r="I3" s="6">
        <v>0.08</v>
      </c>
      <c r="J3" s="6">
        <v>7.4999999999999997E-2</v>
      </c>
      <c r="K3" s="47" t="s">
        <v>303</v>
      </c>
      <c r="L3" s="47"/>
      <c r="M3" s="47" t="s">
        <v>144</v>
      </c>
      <c r="N3" s="86"/>
      <c r="O3" s="86" t="s">
        <v>145</v>
      </c>
      <c r="P3" s="3"/>
    </row>
    <row r="4" spans="1:16" x14ac:dyDescent="0.25">
      <c r="A4" s="1" t="s">
        <v>2</v>
      </c>
      <c r="B4" s="6">
        <v>7</v>
      </c>
      <c r="C4" s="6">
        <v>11</v>
      </c>
      <c r="D4" s="6">
        <v>17</v>
      </c>
      <c r="E4" s="51">
        <v>17</v>
      </c>
      <c r="F4" s="48">
        <v>11</v>
      </c>
      <c r="G4" s="48">
        <v>8</v>
      </c>
      <c r="H4" s="15">
        <v>0.13200000000000001</v>
      </c>
      <c r="I4" s="6">
        <v>7.9000000000000001E-2</v>
      </c>
      <c r="J4" s="6">
        <v>7.6999999999999999E-2</v>
      </c>
      <c r="K4" s="47" t="s">
        <v>303</v>
      </c>
      <c r="L4" s="47" t="s">
        <v>147</v>
      </c>
      <c r="M4" s="47"/>
      <c r="N4" s="86"/>
      <c r="O4" s="86" t="s">
        <v>148</v>
      </c>
      <c r="P4" s="3" t="s">
        <v>149</v>
      </c>
    </row>
    <row r="5" spans="1:16" x14ac:dyDescent="0.25">
      <c r="A5" s="1" t="s">
        <v>3</v>
      </c>
      <c r="B5" s="6">
        <v>17</v>
      </c>
      <c r="C5" s="6"/>
      <c r="D5" s="6"/>
      <c r="E5" s="1">
        <v>17</v>
      </c>
      <c r="F5" s="1">
        <v>11</v>
      </c>
      <c r="G5" s="1">
        <v>8</v>
      </c>
      <c r="H5" s="15">
        <v>8.6999999999999994E-2</v>
      </c>
      <c r="I5" s="6">
        <v>7.3999999999999996E-2</v>
      </c>
      <c r="J5" s="6">
        <v>6.5000000000000002E-2</v>
      </c>
      <c r="K5" s="47"/>
      <c r="L5" s="47"/>
      <c r="M5" s="47"/>
      <c r="N5" s="86" t="s">
        <v>150</v>
      </c>
      <c r="O5" s="86" t="s">
        <v>151</v>
      </c>
      <c r="P5" s="4" t="s">
        <v>152</v>
      </c>
    </row>
    <row r="6" spans="1:16" x14ac:dyDescent="0.25">
      <c r="A6" s="1" t="s">
        <v>4</v>
      </c>
      <c r="B6" s="6">
        <v>12</v>
      </c>
      <c r="C6" s="6"/>
      <c r="D6" s="6"/>
      <c r="E6" s="48">
        <v>17</v>
      </c>
      <c r="F6" s="48">
        <v>7</v>
      </c>
      <c r="G6" s="48">
        <v>11</v>
      </c>
      <c r="H6" s="15">
        <v>9.9000000000000005E-2</v>
      </c>
      <c r="I6" s="6">
        <v>8.4000000000000005E-2</v>
      </c>
      <c r="J6" s="6">
        <v>6.7000000000000004E-2</v>
      </c>
      <c r="K6" s="47"/>
      <c r="L6" s="47"/>
      <c r="M6" s="47"/>
      <c r="N6" s="86"/>
      <c r="O6" s="86" t="s">
        <v>153</v>
      </c>
      <c r="P6" s="3"/>
    </row>
    <row r="7" spans="1:16" x14ac:dyDescent="0.25">
      <c r="A7" s="1" t="s">
        <v>5</v>
      </c>
      <c r="B7" s="6">
        <v>9</v>
      </c>
      <c r="C7" s="6"/>
      <c r="D7" s="6"/>
      <c r="E7" s="1">
        <v>17</v>
      </c>
      <c r="F7" s="1">
        <v>7</v>
      </c>
      <c r="G7" s="1">
        <v>2</v>
      </c>
      <c r="H7" s="15">
        <v>8.2000000000000003E-2</v>
      </c>
      <c r="I7" s="6">
        <v>7.2999999999999995E-2</v>
      </c>
      <c r="J7" s="6">
        <v>7.0000000000000007E-2</v>
      </c>
      <c r="K7" s="47"/>
      <c r="L7" s="47"/>
      <c r="M7" s="47"/>
      <c r="N7" s="86"/>
      <c r="O7" s="86" t="s">
        <v>154</v>
      </c>
      <c r="P7" s="3"/>
    </row>
    <row r="8" spans="1:16" x14ac:dyDescent="0.25">
      <c r="A8" s="1" t="s">
        <v>6</v>
      </c>
      <c r="B8" s="51">
        <v>7</v>
      </c>
      <c r="C8" s="51">
        <v>5</v>
      </c>
      <c r="D8" s="51">
        <v>8</v>
      </c>
      <c r="E8" s="51">
        <v>7</v>
      </c>
      <c r="F8" s="51">
        <v>5</v>
      </c>
      <c r="G8" s="51">
        <v>8</v>
      </c>
      <c r="H8" s="15">
        <v>0.17100000000000001</v>
      </c>
      <c r="I8" s="6">
        <v>0.115</v>
      </c>
      <c r="J8" s="6">
        <v>0.112</v>
      </c>
      <c r="K8" s="47" t="s">
        <v>304</v>
      </c>
      <c r="L8" s="47" t="s">
        <v>304</v>
      </c>
      <c r="M8" s="47" t="s">
        <v>304</v>
      </c>
      <c r="N8" s="86" t="s">
        <v>158</v>
      </c>
      <c r="O8" s="86" t="s">
        <v>159</v>
      </c>
      <c r="P8" s="3"/>
    </row>
    <row r="9" spans="1:16" x14ac:dyDescent="0.25">
      <c r="A9" s="1" t="s">
        <v>7</v>
      </c>
      <c r="B9" s="6">
        <v>11</v>
      </c>
      <c r="C9" s="6">
        <v>1</v>
      </c>
      <c r="D9" s="6"/>
      <c r="E9" s="1">
        <v>11</v>
      </c>
      <c r="F9" s="1">
        <v>17</v>
      </c>
      <c r="G9" s="1">
        <v>7</v>
      </c>
      <c r="H9" s="15">
        <v>0.11600000000000001</v>
      </c>
      <c r="I9" s="6">
        <v>0.115</v>
      </c>
      <c r="J9" s="6">
        <v>8.3000000000000004E-2</v>
      </c>
      <c r="K9" s="47"/>
      <c r="L9" s="47" t="s">
        <v>160</v>
      </c>
      <c r="M9" s="47"/>
      <c r="N9" s="86"/>
      <c r="O9" s="86" t="s">
        <v>161</v>
      </c>
      <c r="P9" s="3"/>
    </row>
    <row r="10" spans="1:16" x14ac:dyDescent="0.25">
      <c r="A10" s="1" t="s">
        <v>8</v>
      </c>
      <c r="B10" s="6">
        <v>5</v>
      </c>
      <c r="C10" s="6"/>
      <c r="D10" s="6"/>
      <c r="E10" s="48">
        <v>7</v>
      </c>
      <c r="F10" s="48">
        <v>17</v>
      </c>
      <c r="G10" s="48">
        <v>11</v>
      </c>
      <c r="H10" s="15">
        <v>0.122</v>
      </c>
      <c r="I10" s="6">
        <v>0.108</v>
      </c>
      <c r="J10" s="6">
        <v>8.7999999999999995E-2</v>
      </c>
      <c r="K10" s="47"/>
      <c r="L10" s="47"/>
      <c r="M10" s="47"/>
      <c r="N10" s="86" t="s">
        <v>162</v>
      </c>
      <c r="O10" s="86" t="s">
        <v>163</v>
      </c>
      <c r="P10" s="4" t="s">
        <v>164</v>
      </c>
    </row>
    <row r="11" spans="1:16" x14ac:dyDescent="0.25">
      <c r="A11" s="1" t="s">
        <v>9</v>
      </c>
      <c r="B11" s="6"/>
      <c r="C11" s="6"/>
      <c r="D11" s="6"/>
      <c r="E11" s="1">
        <v>5</v>
      </c>
      <c r="F11" s="1">
        <v>7</v>
      </c>
      <c r="G11" s="1">
        <v>11</v>
      </c>
      <c r="H11" s="15">
        <v>0.08</v>
      </c>
      <c r="I11" s="6">
        <v>6.9000000000000006E-2</v>
      </c>
      <c r="J11" s="6">
        <v>6.9000000000000006E-2</v>
      </c>
      <c r="K11" s="47"/>
      <c r="L11" s="47"/>
      <c r="M11" s="47"/>
      <c r="N11" s="86"/>
      <c r="O11" s="86" t="s">
        <v>165</v>
      </c>
      <c r="P11" s="3" t="s">
        <v>166</v>
      </c>
    </row>
    <row r="12" spans="1:16" x14ac:dyDescent="0.25">
      <c r="A12" s="1" t="s">
        <v>10</v>
      </c>
      <c r="B12" s="6">
        <v>0</v>
      </c>
      <c r="C12" s="6"/>
      <c r="D12" s="6"/>
      <c r="E12" s="48">
        <v>17</v>
      </c>
      <c r="F12" s="48">
        <v>7</v>
      </c>
      <c r="G12" s="48">
        <v>11</v>
      </c>
      <c r="H12" s="15">
        <v>0.10299999999999999</v>
      </c>
      <c r="I12" s="6">
        <v>7.3999999999999996E-2</v>
      </c>
      <c r="J12" s="6">
        <v>6.8000000000000005E-2</v>
      </c>
      <c r="K12" s="47" t="s">
        <v>167</v>
      </c>
      <c r="L12" s="47"/>
      <c r="M12" s="47"/>
      <c r="N12" s="86"/>
      <c r="O12" s="86" t="s">
        <v>168</v>
      </c>
      <c r="P12" s="3"/>
    </row>
    <row r="13" spans="1:16" x14ac:dyDescent="0.25">
      <c r="A13" s="1" t="s">
        <v>11</v>
      </c>
      <c r="B13" s="6">
        <v>13</v>
      </c>
      <c r="C13" s="6"/>
      <c r="D13" s="6"/>
      <c r="E13" s="1">
        <v>7</v>
      </c>
      <c r="F13" s="1">
        <v>11</v>
      </c>
      <c r="G13" s="1">
        <v>17</v>
      </c>
      <c r="H13" s="15">
        <v>7.3999999999999996E-2</v>
      </c>
      <c r="I13" s="6">
        <v>6.6000000000000003E-2</v>
      </c>
      <c r="J13" s="6">
        <v>6.2E-2</v>
      </c>
      <c r="K13" s="47"/>
      <c r="L13" s="47"/>
      <c r="M13" s="47"/>
      <c r="N13" s="86"/>
      <c r="O13" s="86" t="s">
        <v>169</v>
      </c>
      <c r="P13" s="3"/>
    </row>
    <row r="14" spans="1:16" x14ac:dyDescent="0.25">
      <c r="A14" s="1" t="s">
        <v>12</v>
      </c>
      <c r="B14" s="6">
        <v>12</v>
      </c>
      <c r="C14" s="6"/>
      <c r="D14" s="6"/>
      <c r="E14" s="48">
        <v>17</v>
      </c>
      <c r="F14" s="48">
        <v>7</v>
      </c>
      <c r="G14" s="48">
        <v>11</v>
      </c>
      <c r="H14" s="15">
        <v>8.5999999999999993E-2</v>
      </c>
      <c r="I14" s="6">
        <v>8.5999999999999993E-2</v>
      </c>
      <c r="J14" s="6">
        <v>7.9000000000000001E-2</v>
      </c>
      <c r="K14" s="47"/>
      <c r="L14" s="47"/>
      <c r="M14" s="47"/>
      <c r="N14" s="86"/>
      <c r="O14" s="86" t="s">
        <v>170</v>
      </c>
      <c r="P14" s="3"/>
    </row>
    <row r="15" spans="1:16" x14ac:dyDescent="0.25">
      <c r="A15" s="1" t="s">
        <v>13</v>
      </c>
      <c r="B15" s="6">
        <v>8</v>
      </c>
      <c r="C15" s="6"/>
      <c r="D15" s="6"/>
      <c r="E15" s="1">
        <v>7</v>
      </c>
      <c r="F15" s="1">
        <v>11</v>
      </c>
      <c r="G15" s="1">
        <v>8</v>
      </c>
      <c r="H15" s="15">
        <v>0.108</v>
      </c>
      <c r="I15" s="6">
        <v>0.09</v>
      </c>
      <c r="J15" s="6">
        <v>8.4000000000000005E-2</v>
      </c>
      <c r="K15" s="47"/>
      <c r="L15" s="47"/>
      <c r="M15" s="47"/>
      <c r="N15" s="86"/>
      <c r="O15" s="86" t="s">
        <v>171</v>
      </c>
      <c r="P15" s="3"/>
    </row>
    <row r="16" spans="1:16" x14ac:dyDescent="0.25">
      <c r="A16" s="1" t="s">
        <v>14</v>
      </c>
      <c r="B16" s="6"/>
      <c r="C16" s="6"/>
      <c r="D16" s="6"/>
      <c r="E16" s="48">
        <v>17</v>
      </c>
      <c r="F16" s="48">
        <v>2</v>
      </c>
      <c r="G16" s="48">
        <v>11</v>
      </c>
      <c r="H16" s="15">
        <v>9.6000000000000002E-2</v>
      </c>
      <c r="I16" s="6">
        <v>8.8999999999999996E-2</v>
      </c>
      <c r="J16" s="6">
        <v>8.5999999999999993E-2</v>
      </c>
      <c r="K16" s="47"/>
      <c r="L16" s="47"/>
      <c r="M16" s="47"/>
      <c r="N16" s="86"/>
      <c r="O16" s="86" t="s">
        <v>172</v>
      </c>
      <c r="P16" s="3" t="s">
        <v>173</v>
      </c>
    </row>
    <row r="17" spans="1:16" x14ac:dyDescent="0.25">
      <c r="A17" s="1" t="s">
        <v>15</v>
      </c>
      <c r="B17" s="6">
        <v>12</v>
      </c>
      <c r="C17" s="6"/>
      <c r="D17" s="6"/>
      <c r="E17" s="1">
        <v>8</v>
      </c>
      <c r="F17" s="1">
        <v>5</v>
      </c>
      <c r="G17" s="1">
        <v>11</v>
      </c>
      <c r="H17" s="15">
        <v>6.5000000000000002E-2</v>
      </c>
      <c r="I17" s="6">
        <v>6.0999999999999999E-2</v>
      </c>
      <c r="J17" s="6">
        <v>5.6000000000000001E-2</v>
      </c>
      <c r="K17" s="47"/>
      <c r="L17" s="47"/>
      <c r="M17" s="47"/>
      <c r="N17" s="86"/>
      <c r="O17" s="86" t="s">
        <v>174</v>
      </c>
      <c r="P17" s="3"/>
    </row>
    <row r="18" spans="1:16" x14ac:dyDescent="0.25">
      <c r="A18" s="1" t="s">
        <v>16</v>
      </c>
      <c r="B18" s="6">
        <v>12</v>
      </c>
      <c r="C18" s="6"/>
      <c r="D18" s="6"/>
      <c r="E18" s="48">
        <v>11</v>
      </c>
      <c r="F18" s="48">
        <v>17</v>
      </c>
      <c r="G18" s="48">
        <v>7</v>
      </c>
      <c r="H18" s="15">
        <v>0.08</v>
      </c>
      <c r="I18" s="6">
        <v>7.5999999999999998E-2</v>
      </c>
      <c r="J18" s="6">
        <v>6.8000000000000005E-2</v>
      </c>
      <c r="K18" s="47"/>
      <c r="L18" s="47"/>
      <c r="M18" s="47"/>
      <c r="N18" s="86"/>
      <c r="O18" s="86" t="s">
        <v>175</v>
      </c>
      <c r="P18" s="3"/>
    </row>
    <row r="19" spans="1:16" x14ac:dyDescent="0.25">
      <c r="A19" s="1" t="s">
        <v>17</v>
      </c>
      <c r="B19" s="6">
        <v>12</v>
      </c>
      <c r="C19" s="52">
        <v>7</v>
      </c>
      <c r="D19" s="1"/>
      <c r="E19" s="52">
        <v>7</v>
      </c>
      <c r="F19" s="1">
        <v>11</v>
      </c>
      <c r="G19" s="1">
        <v>8</v>
      </c>
      <c r="H19" s="15">
        <v>0.16600000000000001</v>
      </c>
      <c r="I19" s="6">
        <v>0.1</v>
      </c>
      <c r="J19" s="6">
        <v>7.5999999999999998E-2</v>
      </c>
      <c r="K19" s="47" t="s">
        <v>303</v>
      </c>
      <c r="L19" s="47"/>
      <c r="M19" s="47"/>
      <c r="N19" s="86"/>
      <c r="O19" s="86" t="s">
        <v>177</v>
      </c>
      <c r="P19" s="3"/>
    </row>
    <row r="20" spans="1:16" x14ac:dyDescent="0.25">
      <c r="A20" s="1" t="s">
        <v>18</v>
      </c>
      <c r="B20" s="6">
        <v>12</v>
      </c>
      <c r="C20" s="51">
        <v>17</v>
      </c>
      <c r="D20" s="51">
        <v>11</v>
      </c>
      <c r="E20" s="51">
        <v>17</v>
      </c>
      <c r="F20" s="51">
        <v>11</v>
      </c>
      <c r="G20" s="48">
        <v>7</v>
      </c>
      <c r="H20" s="15">
        <v>0.11700000000000001</v>
      </c>
      <c r="I20" s="6">
        <v>0.106</v>
      </c>
      <c r="J20" s="6">
        <v>0.09</v>
      </c>
      <c r="K20" s="47" t="s">
        <v>304</v>
      </c>
      <c r="L20" s="47" t="s">
        <v>304</v>
      </c>
      <c r="M20" s="47"/>
      <c r="N20" s="86" t="s">
        <v>158</v>
      </c>
      <c r="O20" s="86" t="s">
        <v>180</v>
      </c>
      <c r="P20" s="3"/>
    </row>
    <row r="21" spans="1:16" x14ac:dyDescent="0.25">
      <c r="A21" s="1" t="s">
        <v>19</v>
      </c>
      <c r="B21" s="6">
        <v>12</v>
      </c>
      <c r="C21" s="52">
        <v>7</v>
      </c>
      <c r="D21" s="52">
        <v>17</v>
      </c>
      <c r="E21" s="52">
        <v>7</v>
      </c>
      <c r="F21" s="52">
        <v>17</v>
      </c>
      <c r="G21" s="1">
        <v>11</v>
      </c>
      <c r="H21" s="15">
        <v>0.128</v>
      </c>
      <c r="I21" s="6">
        <v>0.123</v>
      </c>
      <c r="J21" s="6">
        <v>0.10299999999999999</v>
      </c>
      <c r="K21" s="47" t="s">
        <v>304</v>
      </c>
      <c r="L21" s="47" t="s">
        <v>304</v>
      </c>
      <c r="M21" s="47" t="s">
        <v>305</v>
      </c>
      <c r="N21" s="86" t="s">
        <v>158</v>
      </c>
      <c r="O21" s="86" t="s">
        <v>182</v>
      </c>
      <c r="P21" s="3"/>
    </row>
    <row r="22" spans="1:16" x14ac:dyDescent="0.25">
      <c r="A22" s="1" t="s">
        <v>20</v>
      </c>
      <c r="B22" s="6">
        <v>12</v>
      </c>
      <c r="C22" s="6">
        <v>4</v>
      </c>
      <c r="D22" s="6">
        <v>17</v>
      </c>
      <c r="E22" s="48">
        <v>17</v>
      </c>
      <c r="F22" s="48">
        <v>11</v>
      </c>
      <c r="G22" s="48">
        <v>5</v>
      </c>
      <c r="H22" s="15">
        <v>0.124</v>
      </c>
      <c r="I22" s="6">
        <v>6.6000000000000003E-2</v>
      </c>
      <c r="J22" s="6">
        <v>6.0999999999999999E-2</v>
      </c>
      <c r="K22" s="47"/>
      <c r="L22" s="47"/>
      <c r="M22" s="47"/>
      <c r="N22" s="86"/>
      <c r="O22" s="86" t="s">
        <v>183</v>
      </c>
      <c r="P22" s="3"/>
    </row>
    <row r="23" spans="1:16" x14ac:dyDescent="0.25">
      <c r="A23" s="1" t="s">
        <v>21</v>
      </c>
      <c r="B23" s="6"/>
      <c r="C23" s="6"/>
      <c r="D23" s="6"/>
      <c r="E23" s="1">
        <v>17</v>
      </c>
      <c r="F23" s="1">
        <v>2</v>
      </c>
      <c r="G23" s="1">
        <v>11</v>
      </c>
      <c r="H23" s="15">
        <v>0.11899999999999999</v>
      </c>
      <c r="I23" s="6">
        <v>0.06</v>
      </c>
      <c r="J23" s="6">
        <v>5.8999999999999997E-2</v>
      </c>
      <c r="K23" s="47" t="s">
        <v>305</v>
      </c>
      <c r="L23" s="47"/>
      <c r="M23" s="47"/>
      <c r="N23" s="86" t="s">
        <v>185</v>
      </c>
      <c r="O23" s="86" t="s">
        <v>186</v>
      </c>
      <c r="P23" s="3" t="s">
        <v>187</v>
      </c>
    </row>
    <row r="24" spans="1:16" x14ac:dyDescent="0.25">
      <c r="A24" s="1" t="s">
        <v>22</v>
      </c>
      <c r="B24" s="6">
        <v>4</v>
      </c>
      <c r="C24" s="6">
        <v>12</v>
      </c>
      <c r="D24" s="6">
        <v>15</v>
      </c>
      <c r="E24" s="48">
        <v>17</v>
      </c>
      <c r="F24" s="48">
        <v>7</v>
      </c>
      <c r="G24" s="48">
        <v>8</v>
      </c>
      <c r="H24" s="15">
        <v>9.7000000000000003E-2</v>
      </c>
      <c r="I24" s="6">
        <v>7.0000000000000007E-2</v>
      </c>
      <c r="J24" s="6">
        <v>6.6000000000000003E-2</v>
      </c>
      <c r="K24" s="47"/>
      <c r="L24" s="47"/>
      <c r="M24" s="47"/>
      <c r="N24" s="86" t="s">
        <v>188</v>
      </c>
      <c r="O24" s="86" t="s">
        <v>189</v>
      </c>
      <c r="P24" s="3"/>
    </row>
    <row r="25" spans="1:16" x14ac:dyDescent="0.25">
      <c r="A25" s="1" t="s">
        <v>23</v>
      </c>
      <c r="B25" s="6">
        <v>12</v>
      </c>
      <c r="C25" s="6">
        <v>4</v>
      </c>
      <c r="D25" s="6"/>
      <c r="E25" s="1">
        <v>5</v>
      </c>
      <c r="F25" s="1">
        <v>17</v>
      </c>
      <c r="G25" s="1">
        <v>8</v>
      </c>
      <c r="H25" s="15">
        <v>8.7999999999999995E-2</v>
      </c>
      <c r="I25" s="6">
        <v>8.5999999999999993E-2</v>
      </c>
      <c r="J25" s="6">
        <v>6.0999999999999999E-2</v>
      </c>
      <c r="K25" s="47"/>
      <c r="L25" s="47"/>
      <c r="M25" s="47"/>
      <c r="N25" s="86" t="s">
        <v>190</v>
      </c>
      <c r="O25" s="86" t="s">
        <v>191</v>
      </c>
      <c r="P25" s="3"/>
    </row>
    <row r="26" spans="1:16" x14ac:dyDescent="0.25">
      <c r="A26" s="1" t="s">
        <v>24</v>
      </c>
      <c r="B26" s="6">
        <v>12</v>
      </c>
      <c r="C26" s="6"/>
      <c r="D26" s="6"/>
      <c r="E26" s="48">
        <v>17</v>
      </c>
      <c r="F26" s="48">
        <v>11</v>
      </c>
      <c r="G26" s="48">
        <v>7</v>
      </c>
      <c r="H26" s="15">
        <v>9.1999999999999998E-2</v>
      </c>
      <c r="I26" s="6">
        <v>8.5000000000000006E-2</v>
      </c>
      <c r="J26" s="6">
        <v>7.6999999999999999E-2</v>
      </c>
      <c r="K26" s="47"/>
      <c r="L26" s="47"/>
      <c r="M26" s="47"/>
      <c r="N26" s="86"/>
      <c r="O26" s="86" t="s">
        <v>192</v>
      </c>
      <c r="P26" s="3"/>
    </row>
    <row r="27" spans="1:16" x14ac:dyDescent="0.25">
      <c r="A27" s="1" t="s">
        <v>25</v>
      </c>
      <c r="B27" s="6"/>
      <c r="C27" s="6"/>
      <c r="D27" s="6"/>
      <c r="E27" s="1">
        <v>17</v>
      </c>
      <c r="F27" s="1">
        <v>7</v>
      </c>
      <c r="G27" s="1">
        <v>8</v>
      </c>
      <c r="H27" s="15">
        <v>9.1999999999999998E-2</v>
      </c>
      <c r="I27" s="6">
        <v>6.5000000000000002E-2</v>
      </c>
      <c r="J27" s="6">
        <v>5.6000000000000001E-2</v>
      </c>
      <c r="K27" s="47"/>
      <c r="L27" s="47"/>
      <c r="M27" s="47"/>
      <c r="N27" s="86"/>
      <c r="O27" s="86" t="s">
        <v>194</v>
      </c>
      <c r="P27" s="3"/>
    </row>
    <row r="28" spans="1:16" x14ac:dyDescent="0.25">
      <c r="A28" s="1" t="s">
        <v>26</v>
      </c>
      <c r="B28" s="6">
        <v>12</v>
      </c>
      <c r="C28" s="6"/>
      <c r="D28" s="6"/>
      <c r="E28" s="48">
        <v>7</v>
      </c>
      <c r="F28" s="48">
        <v>11</v>
      </c>
      <c r="G28" s="48">
        <v>17</v>
      </c>
      <c r="H28" s="15">
        <v>8.6999999999999994E-2</v>
      </c>
      <c r="I28" s="6">
        <v>7.4999999999999997E-2</v>
      </c>
      <c r="J28" s="6">
        <v>7.4999999999999997E-2</v>
      </c>
      <c r="K28" s="47"/>
      <c r="L28" s="47"/>
      <c r="M28" s="47"/>
      <c r="N28" s="86"/>
      <c r="O28" s="86" t="s">
        <v>195</v>
      </c>
      <c r="P28" s="3"/>
    </row>
    <row r="29" spans="1:16" x14ac:dyDescent="0.25">
      <c r="A29" s="1" t="s">
        <v>27</v>
      </c>
      <c r="B29" s="6"/>
      <c r="C29" s="6"/>
      <c r="D29" s="6"/>
      <c r="E29" s="1">
        <v>17</v>
      </c>
      <c r="F29" s="1">
        <v>11</v>
      </c>
      <c r="G29" s="1">
        <v>5</v>
      </c>
      <c r="H29" s="15">
        <v>0.155</v>
      </c>
      <c r="I29" s="6">
        <v>7.2999999999999995E-2</v>
      </c>
      <c r="J29" s="6">
        <v>6.4000000000000001E-2</v>
      </c>
      <c r="K29" s="47" t="s">
        <v>305</v>
      </c>
      <c r="L29" s="47"/>
      <c r="M29" s="47"/>
      <c r="N29" s="86" t="s">
        <v>196</v>
      </c>
      <c r="O29" s="86" t="s">
        <v>197</v>
      </c>
      <c r="P29" s="3" t="s">
        <v>198</v>
      </c>
    </row>
    <row r="30" spans="1:16" x14ac:dyDescent="0.25">
      <c r="A30" s="1" t="s">
        <v>28</v>
      </c>
      <c r="B30" s="51">
        <v>7</v>
      </c>
      <c r="C30" s="51">
        <v>5</v>
      </c>
      <c r="D30" s="51">
        <v>8</v>
      </c>
      <c r="E30" s="51">
        <v>7</v>
      </c>
      <c r="F30" s="51">
        <v>5</v>
      </c>
      <c r="G30" s="51">
        <v>8</v>
      </c>
      <c r="H30" s="15">
        <v>0.14899999999999999</v>
      </c>
      <c r="I30" s="6">
        <v>0.111</v>
      </c>
      <c r="J30" s="6">
        <v>0.109</v>
      </c>
      <c r="K30" s="47" t="s">
        <v>313</v>
      </c>
      <c r="L30" s="47" t="s">
        <v>306</v>
      </c>
      <c r="M30" s="47" t="s">
        <v>313</v>
      </c>
      <c r="N30" s="86" t="s">
        <v>202</v>
      </c>
      <c r="O30" s="86" t="s">
        <v>203</v>
      </c>
      <c r="P30" s="3"/>
    </row>
    <row r="31" spans="1:16" x14ac:dyDescent="0.25">
      <c r="A31" s="1" t="s">
        <v>29</v>
      </c>
      <c r="B31" s="6">
        <v>12</v>
      </c>
      <c r="C31" s="6">
        <v>4</v>
      </c>
      <c r="D31" s="6"/>
      <c r="E31" s="1">
        <v>17</v>
      </c>
      <c r="F31" s="1">
        <v>5</v>
      </c>
      <c r="G31" s="1">
        <v>7</v>
      </c>
      <c r="H31" s="15">
        <v>8.5000000000000006E-2</v>
      </c>
      <c r="I31" s="6">
        <v>6.3E-2</v>
      </c>
      <c r="J31" s="6">
        <v>0.06</v>
      </c>
      <c r="K31" s="47"/>
      <c r="L31" s="47"/>
      <c r="M31" s="47"/>
      <c r="N31" s="86" t="s">
        <v>204</v>
      </c>
      <c r="O31" s="86" t="s">
        <v>205</v>
      </c>
      <c r="P31" s="3"/>
    </row>
    <row r="32" spans="1:16" x14ac:dyDescent="0.25">
      <c r="A32" s="1" t="s">
        <v>30</v>
      </c>
      <c r="B32" s="6"/>
      <c r="C32" s="6"/>
      <c r="D32" s="6"/>
      <c r="E32" s="48">
        <v>17</v>
      </c>
      <c r="F32" s="48">
        <v>7</v>
      </c>
      <c r="G32" s="48">
        <v>0</v>
      </c>
      <c r="H32" s="15">
        <v>9.9000000000000005E-2</v>
      </c>
      <c r="I32" s="6">
        <v>8.6999999999999994E-2</v>
      </c>
      <c r="J32" s="6">
        <v>8.3000000000000004E-2</v>
      </c>
      <c r="K32" s="47"/>
      <c r="L32" s="47"/>
      <c r="M32" s="47"/>
      <c r="N32" s="86"/>
      <c r="O32" s="86" t="s">
        <v>206</v>
      </c>
      <c r="P32" s="3" t="s">
        <v>173</v>
      </c>
    </row>
    <row r="33" spans="1:16" x14ac:dyDescent="0.25">
      <c r="A33" s="1" t="s">
        <v>31</v>
      </c>
      <c r="B33" s="6">
        <v>12</v>
      </c>
      <c r="C33" s="52">
        <v>7</v>
      </c>
      <c r="D33" s="52">
        <v>5</v>
      </c>
      <c r="E33" s="52">
        <v>7</v>
      </c>
      <c r="F33" s="52">
        <v>5</v>
      </c>
      <c r="G33" s="1">
        <v>0</v>
      </c>
      <c r="H33" s="15">
        <v>0.2</v>
      </c>
      <c r="I33" s="6">
        <v>0.122</v>
      </c>
      <c r="J33" s="6">
        <v>0.104</v>
      </c>
      <c r="K33" s="47" t="s">
        <v>304</v>
      </c>
      <c r="L33" s="47" t="s">
        <v>304</v>
      </c>
      <c r="M33" s="47" t="s">
        <v>305</v>
      </c>
      <c r="N33" s="86" t="s">
        <v>208</v>
      </c>
      <c r="O33" s="86" t="s">
        <v>209</v>
      </c>
      <c r="P33" s="3"/>
    </row>
    <row r="34" spans="1:16" x14ac:dyDescent="0.25">
      <c r="A34" s="1" t="s">
        <v>32</v>
      </c>
      <c r="B34" s="6">
        <v>12</v>
      </c>
      <c r="C34" s="6">
        <v>4</v>
      </c>
      <c r="D34" s="6"/>
      <c r="E34" s="48">
        <v>17</v>
      </c>
      <c r="F34" s="48">
        <v>11</v>
      </c>
      <c r="G34" s="48">
        <v>7</v>
      </c>
      <c r="H34" s="15">
        <v>9.0999999999999998E-2</v>
      </c>
      <c r="I34" s="6">
        <v>7.3999999999999996E-2</v>
      </c>
      <c r="J34" s="6">
        <v>4.9000000000000002E-2</v>
      </c>
      <c r="K34" s="47"/>
      <c r="L34" s="47"/>
      <c r="M34" s="47"/>
      <c r="N34" s="86"/>
      <c r="O34" s="86" t="s">
        <v>210</v>
      </c>
      <c r="P34" s="3"/>
    </row>
    <row r="35" spans="1:16" x14ac:dyDescent="0.25">
      <c r="A35" s="1" t="s">
        <v>33</v>
      </c>
      <c r="B35" s="6">
        <v>11</v>
      </c>
      <c r="C35" s="6">
        <v>4</v>
      </c>
      <c r="D35" s="6">
        <v>17</v>
      </c>
      <c r="E35" s="52">
        <v>17</v>
      </c>
      <c r="F35" s="1">
        <v>11</v>
      </c>
      <c r="G35" s="1">
        <v>7</v>
      </c>
      <c r="H35" s="15">
        <v>0.115</v>
      </c>
      <c r="I35" s="6">
        <v>8.7999999999999995E-2</v>
      </c>
      <c r="J35" s="6">
        <v>7.2999999999999995E-2</v>
      </c>
      <c r="K35" s="47" t="s">
        <v>303</v>
      </c>
      <c r="L35" s="47"/>
      <c r="M35" s="47"/>
      <c r="N35" s="86"/>
      <c r="O35" s="86" t="s">
        <v>212</v>
      </c>
      <c r="P35" s="3"/>
    </row>
    <row r="36" spans="1:16" x14ac:dyDescent="0.25">
      <c r="A36" s="1" t="s">
        <v>34</v>
      </c>
      <c r="B36" s="6">
        <v>11</v>
      </c>
      <c r="C36" s="6">
        <v>7</v>
      </c>
      <c r="D36" s="6"/>
      <c r="E36" s="48">
        <v>11</v>
      </c>
      <c r="F36" s="48">
        <v>17</v>
      </c>
      <c r="G36" s="48">
        <v>7</v>
      </c>
      <c r="H36" s="15">
        <v>0.111</v>
      </c>
      <c r="I36" s="6">
        <v>0.108</v>
      </c>
      <c r="J36" s="6">
        <v>8.8999999999999996E-2</v>
      </c>
      <c r="K36" s="47"/>
      <c r="L36" s="47" t="s">
        <v>307</v>
      </c>
      <c r="M36" s="47"/>
      <c r="N36" s="86"/>
      <c r="O36" s="86" t="s">
        <v>214</v>
      </c>
      <c r="P36" s="3"/>
    </row>
    <row r="37" spans="1:16" x14ac:dyDescent="0.25">
      <c r="A37" s="1" t="s">
        <v>35</v>
      </c>
      <c r="B37" s="6">
        <v>4</v>
      </c>
      <c r="C37" s="6">
        <v>7</v>
      </c>
      <c r="D37" s="6">
        <v>17</v>
      </c>
      <c r="E37" s="1">
        <v>17</v>
      </c>
      <c r="F37" s="1">
        <v>11</v>
      </c>
      <c r="G37" s="1">
        <v>5</v>
      </c>
      <c r="H37" s="15">
        <v>8.7999999999999995E-2</v>
      </c>
      <c r="I37" s="6">
        <v>6.9000000000000006E-2</v>
      </c>
      <c r="J37" s="6">
        <v>6.8000000000000005E-2</v>
      </c>
      <c r="K37" s="47"/>
      <c r="L37" s="47"/>
      <c r="M37" s="47"/>
      <c r="N37" s="86"/>
      <c r="O37" s="86" t="s">
        <v>215</v>
      </c>
      <c r="P37" s="3"/>
    </row>
    <row r="38" spans="1:16" x14ac:dyDescent="0.25">
      <c r="A38" s="1" t="s">
        <v>36</v>
      </c>
      <c r="B38" s="6"/>
      <c r="C38" s="6"/>
      <c r="D38" s="6"/>
      <c r="E38" s="48">
        <v>17</v>
      </c>
      <c r="F38" s="48">
        <v>11</v>
      </c>
      <c r="G38" s="48">
        <v>5</v>
      </c>
      <c r="H38" s="15">
        <v>9.7000000000000003E-2</v>
      </c>
      <c r="I38" s="6">
        <v>8.6999999999999994E-2</v>
      </c>
      <c r="J38" s="6">
        <v>7.0999999999999994E-2</v>
      </c>
      <c r="K38" s="47"/>
      <c r="L38" s="47"/>
      <c r="M38" s="47"/>
      <c r="N38" s="86"/>
      <c r="O38" s="86" t="s">
        <v>216</v>
      </c>
      <c r="P38" s="3"/>
    </row>
    <row r="39" spans="1:16" x14ac:dyDescent="0.25">
      <c r="A39" s="1" t="s">
        <v>37</v>
      </c>
      <c r="B39" s="6">
        <v>12</v>
      </c>
      <c r="C39" s="6">
        <v>7</v>
      </c>
      <c r="D39" s="6"/>
      <c r="E39" s="52">
        <v>7</v>
      </c>
      <c r="F39" s="1">
        <v>11</v>
      </c>
      <c r="G39" s="1">
        <v>8</v>
      </c>
      <c r="H39" s="15">
        <v>0.13400000000000001</v>
      </c>
      <c r="I39" s="6">
        <v>0.10100000000000001</v>
      </c>
      <c r="J39" s="6">
        <v>7.2999999999999995E-2</v>
      </c>
      <c r="K39" s="47" t="s">
        <v>304</v>
      </c>
      <c r="L39" s="47" t="s">
        <v>305</v>
      </c>
      <c r="M39" s="47"/>
      <c r="N39" s="86" t="s">
        <v>218</v>
      </c>
      <c r="O39" s="86" t="s">
        <v>219</v>
      </c>
      <c r="P39" s="3"/>
    </row>
    <row r="40" spans="1:16" x14ac:dyDescent="0.25">
      <c r="A40" s="1" t="s">
        <v>38</v>
      </c>
      <c r="B40" s="6"/>
      <c r="C40" s="6"/>
      <c r="D40" s="6"/>
      <c r="E40" s="48">
        <v>17</v>
      </c>
      <c r="F40" s="48">
        <v>7</v>
      </c>
      <c r="G40" s="48">
        <v>11</v>
      </c>
      <c r="H40" s="15">
        <v>0.20799999999999999</v>
      </c>
      <c r="I40" s="6">
        <v>9.5000000000000001E-2</v>
      </c>
      <c r="J40" s="6">
        <v>8.8999999999999996E-2</v>
      </c>
      <c r="K40" s="47" t="s">
        <v>305</v>
      </c>
      <c r="L40" s="47"/>
      <c r="M40" s="47"/>
      <c r="N40" s="86" t="s">
        <v>220</v>
      </c>
      <c r="O40" s="86" t="s">
        <v>221</v>
      </c>
      <c r="P40" s="3"/>
    </row>
    <row r="41" spans="1:16" x14ac:dyDescent="0.25">
      <c r="A41" s="1" t="s">
        <v>39</v>
      </c>
      <c r="B41" s="6"/>
      <c r="C41" s="6"/>
      <c r="D41" s="6"/>
      <c r="E41" s="1">
        <v>0</v>
      </c>
      <c r="F41" s="1">
        <v>7</v>
      </c>
      <c r="G41" s="1">
        <v>11</v>
      </c>
      <c r="H41" s="15">
        <v>0.14000000000000001</v>
      </c>
      <c r="I41" s="6">
        <v>0.11899999999999999</v>
      </c>
      <c r="J41" s="6">
        <v>9.5000000000000001E-2</v>
      </c>
      <c r="K41" s="47" t="s">
        <v>305</v>
      </c>
      <c r="L41" s="47" t="s">
        <v>305</v>
      </c>
      <c r="M41" s="47"/>
      <c r="N41" s="86" t="s">
        <v>185</v>
      </c>
      <c r="O41" s="86" t="s">
        <v>223</v>
      </c>
      <c r="P41" s="3"/>
    </row>
    <row r="42" spans="1:16" x14ac:dyDescent="0.25">
      <c r="A42" s="1" t="s">
        <v>40</v>
      </c>
      <c r="B42" s="6"/>
      <c r="C42" s="6"/>
      <c r="D42" s="6"/>
      <c r="E42" s="48">
        <v>17</v>
      </c>
      <c r="F42" s="48">
        <v>0</v>
      </c>
      <c r="G42" s="48">
        <v>7</v>
      </c>
      <c r="H42" s="15">
        <v>0.13200000000000001</v>
      </c>
      <c r="I42" s="6">
        <v>0.115</v>
      </c>
      <c r="J42" s="6">
        <v>0.10299999999999999</v>
      </c>
      <c r="K42" s="47" t="s">
        <v>305</v>
      </c>
      <c r="L42" s="47" t="s">
        <v>305</v>
      </c>
      <c r="M42" s="47" t="s">
        <v>305</v>
      </c>
      <c r="N42" s="86" t="s">
        <v>224</v>
      </c>
      <c r="O42" s="86" t="s">
        <v>225</v>
      </c>
      <c r="P42" s="3" t="s">
        <v>226</v>
      </c>
    </row>
    <row r="43" spans="1:16" x14ac:dyDescent="0.25">
      <c r="A43" s="1" t="s">
        <v>41</v>
      </c>
      <c r="B43" s="6">
        <v>9</v>
      </c>
      <c r="C43" s="6"/>
      <c r="D43" s="6"/>
      <c r="E43" s="1">
        <v>17</v>
      </c>
      <c r="F43" s="1">
        <v>2</v>
      </c>
      <c r="G43" s="1">
        <v>11</v>
      </c>
      <c r="H43" s="15">
        <v>9.5000000000000001E-2</v>
      </c>
      <c r="I43" s="6">
        <v>8.3000000000000004E-2</v>
      </c>
      <c r="J43" s="6">
        <v>6.9000000000000006E-2</v>
      </c>
      <c r="K43" s="47"/>
      <c r="L43" s="47"/>
      <c r="M43" s="47"/>
      <c r="N43" s="86"/>
      <c r="O43" s="86" t="s">
        <v>227</v>
      </c>
      <c r="P43" s="3"/>
    </row>
    <row r="44" spans="1:16" x14ac:dyDescent="0.25">
      <c r="A44" s="1" t="s">
        <v>42</v>
      </c>
      <c r="B44" s="6">
        <v>17</v>
      </c>
      <c r="C44" s="6"/>
      <c r="D44" s="6"/>
      <c r="E44" s="51">
        <v>17</v>
      </c>
      <c r="F44" s="48">
        <v>5</v>
      </c>
      <c r="G44" s="48">
        <v>11</v>
      </c>
      <c r="H44" s="15">
        <v>0.13500000000000001</v>
      </c>
      <c r="I44" s="6">
        <v>7.3999999999999996E-2</v>
      </c>
      <c r="J44" s="6">
        <v>7.1999999999999995E-2</v>
      </c>
      <c r="K44" s="47" t="s">
        <v>304</v>
      </c>
      <c r="L44" s="47"/>
      <c r="M44" s="47"/>
      <c r="N44" s="86" t="s">
        <v>229</v>
      </c>
      <c r="O44" s="86" t="s">
        <v>230</v>
      </c>
      <c r="P44" s="3"/>
    </row>
    <row r="45" spans="1:16" x14ac:dyDescent="0.25">
      <c r="A45" s="1" t="s">
        <v>43</v>
      </c>
      <c r="B45" s="6">
        <v>15</v>
      </c>
      <c r="C45" s="6"/>
      <c r="D45" s="6"/>
      <c r="E45" s="1">
        <v>7</v>
      </c>
      <c r="F45" s="1">
        <v>11</v>
      </c>
      <c r="G45" s="1">
        <v>5</v>
      </c>
      <c r="H45" s="15">
        <v>8.5000000000000006E-2</v>
      </c>
      <c r="I45" s="6">
        <v>7.0000000000000007E-2</v>
      </c>
      <c r="J45" s="6">
        <v>6.8000000000000005E-2</v>
      </c>
      <c r="K45" s="47"/>
      <c r="L45" s="47"/>
      <c r="M45" s="47"/>
      <c r="N45" s="86"/>
      <c r="O45" s="86" t="s">
        <v>231</v>
      </c>
      <c r="P45" s="3"/>
    </row>
    <row r="46" spans="1:16" x14ac:dyDescent="0.25">
      <c r="A46" s="1" t="s">
        <v>44</v>
      </c>
      <c r="B46" s="6"/>
      <c r="C46" s="6"/>
      <c r="D46" s="6"/>
      <c r="E46" s="48">
        <v>7</v>
      </c>
      <c r="F46" s="48">
        <v>17</v>
      </c>
      <c r="G46" s="48">
        <v>11</v>
      </c>
      <c r="H46" s="15">
        <v>0.16500000000000001</v>
      </c>
      <c r="I46" s="6">
        <v>0.12</v>
      </c>
      <c r="J46" s="6">
        <v>0.105</v>
      </c>
      <c r="K46" s="47" t="s">
        <v>305</v>
      </c>
      <c r="L46" s="47" t="s">
        <v>305</v>
      </c>
      <c r="M46" s="47" t="s">
        <v>305</v>
      </c>
      <c r="N46" s="86" t="s">
        <v>224</v>
      </c>
      <c r="O46" s="86" t="s">
        <v>232</v>
      </c>
      <c r="P46" s="3" t="s">
        <v>198</v>
      </c>
    </row>
    <row r="47" spans="1:16" x14ac:dyDescent="0.25">
      <c r="A47" s="1" t="s">
        <v>45</v>
      </c>
      <c r="B47" s="6"/>
      <c r="C47" s="6"/>
      <c r="D47" s="6"/>
      <c r="E47" s="1">
        <v>17</v>
      </c>
      <c r="F47" s="1">
        <v>7</v>
      </c>
      <c r="G47" s="1">
        <v>5</v>
      </c>
      <c r="H47" s="15">
        <v>8.4000000000000005E-2</v>
      </c>
      <c r="I47" s="6">
        <v>7.5999999999999998E-2</v>
      </c>
      <c r="J47" s="6">
        <v>6.9000000000000006E-2</v>
      </c>
      <c r="K47" s="47"/>
      <c r="L47" s="47"/>
      <c r="M47" s="47"/>
      <c r="N47" s="86"/>
      <c r="O47" s="86" t="s">
        <v>233</v>
      </c>
      <c r="P47" s="3" t="s">
        <v>226</v>
      </c>
    </row>
    <row r="48" spans="1:16" x14ac:dyDescent="0.25">
      <c r="A48" s="1" t="s">
        <v>46</v>
      </c>
      <c r="B48" s="6"/>
      <c r="C48" s="6"/>
      <c r="D48" s="6"/>
      <c r="E48" s="48">
        <v>17</v>
      </c>
      <c r="F48" s="48">
        <v>11</v>
      </c>
      <c r="G48" s="48">
        <v>8</v>
      </c>
      <c r="H48" s="15">
        <v>0.128</v>
      </c>
      <c r="I48" s="6">
        <v>5.5E-2</v>
      </c>
      <c r="J48" s="6">
        <v>0.05</v>
      </c>
      <c r="K48" s="47" t="s">
        <v>305</v>
      </c>
      <c r="L48" s="47"/>
      <c r="M48" s="47"/>
      <c r="N48" s="86" t="s">
        <v>185</v>
      </c>
      <c r="O48" s="86" t="s">
        <v>234</v>
      </c>
      <c r="P48" s="3" t="s">
        <v>187</v>
      </c>
    </row>
    <row r="49" spans="1:16" x14ac:dyDescent="0.25">
      <c r="A49" s="1" t="s">
        <v>47</v>
      </c>
      <c r="B49" s="6">
        <v>8</v>
      </c>
      <c r="C49" s="6">
        <v>17</v>
      </c>
      <c r="D49" s="6"/>
      <c r="E49" s="52">
        <v>17</v>
      </c>
      <c r="F49" s="1">
        <v>7</v>
      </c>
      <c r="G49" s="1">
        <v>8</v>
      </c>
      <c r="H49" s="15">
        <v>0.115</v>
      </c>
      <c r="I49" s="6">
        <v>7.4999999999999997E-2</v>
      </c>
      <c r="J49" s="6">
        <v>7.2999999999999995E-2</v>
      </c>
      <c r="K49" s="47" t="s">
        <v>303</v>
      </c>
      <c r="L49" s="47"/>
      <c r="M49" s="47" t="s">
        <v>308</v>
      </c>
      <c r="N49" s="86"/>
      <c r="O49" s="86" t="s">
        <v>237</v>
      </c>
      <c r="P49" s="3"/>
    </row>
    <row r="50" spans="1:16" x14ac:dyDescent="0.25">
      <c r="A50" s="1" t="s">
        <v>48</v>
      </c>
      <c r="B50" s="6">
        <v>1</v>
      </c>
      <c r="C50" s="6">
        <v>8</v>
      </c>
      <c r="D50" s="6"/>
      <c r="E50" s="48">
        <v>17</v>
      </c>
      <c r="F50" s="48">
        <v>11</v>
      </c>
      <c r="G50" s="48">
        <v>5</v>
      </c>
      <c r="H50" s="15">
        <v>9.6000000000000002E-2</v>
      </c>
      <c r="I50" s="6">
        <v>6.6000000000000003E-2</v>
      </c>
      <c r="J50" s="6">
        <v>6.5000000000000002E-2</v>
      </c>
      <c r="K50" s="47"/>
      <c r="L50" s="47"/>
      <c r="M50" s="47"/>
      <c r="N50" s="86"/>
      <c r="O50" s="86" t="s">
        <v>238</v>
      </c>
      <c r="P50" s="3"/>
    </row>
    <row r="51" spans="1:16" x14ac:dyDescent="0.25">
      <c r="A51" s="1" t="s">
        <v>49</v>
      </c>
      <c r="B51" s="6"/>
      <c r="C51" s="6"/>
      <c r="D51" s="6"/>
      <c r="E51" s="1">
        <v>7</v>
      </c>
      <c r="F51" s="1">
        <v>8</v>
      </c>
      <c r="G51" s="1">
        <v>11</v>
      </c>
      <c r="H51" s="15">
        <v>7.1999999999999995E-2</v>
      </c>
      <c r="I51" s="6">
        <v>6.0999999999999999E-2</v>
      </c>
      <c r="J51" s="6">
        <v>5.7000000000000002E-2</v>
      </c>
      <c r="K51" s="47"/>
      <c r="L51" s="47"/>
      <c r="M51" s="47"/>
      <c r="N51" s="86"/>
      <c r="O51" s="86" t="s">
        <v>239</v>
      </c>
      <c r="P51" s="3" t="s">
        <v>240</v>
      </c>
    </row>
    <row r="52" spans="1:16" x14ac:dyDescent="0.25">
      <c r="A52" s="1" t="s">
        <v>50</v>
      </c>
      <c r="B52" s="6"/>
      <c r="C52" s="6"/>
      <c r="D52" s="6"/>
      <c r="E52" s="48">
        <v>7</v>
      </c>
      <c r="F52" s="48">
        <v>8</v>
      </c>
      <c r="G52" s="48">
        <v>11</v>
      </c>
      <c r="H52" s="15">
        <v>7.0999999999999994E-2</v>
      </c>
      <c r="I52" s="6">
        <v>0.06</v>
      </c>
      <c r="J52" s="6">
        <v>0.06</v>
      </c>
      <c r="K52" s="47"/>
      <c r="L52" s="47"/>
      <c r="M52" s="47"/>
      <c r="N52" s="86"/>
      <c r="O52" s="86" t="s">
        <v>241</v>
      </c>
      <c r="P52" s="3" t="s">
        <v>242</v>
      </c>
    </row>
    <row r="53" spans="1:16" x14ac:dyDescent="0.25">
      <c r="A53" s="1" t="s">
        <v>51</v>
      </c>
      <c r="B53" s="6">
        <v>9</v>
      </c>
      <c r="C53" s="6"/>
      <c r="D53" s="6"/>
      <c r="E53" s="1">
        <v>17</v>
      </c>
      <c r="F53" s="1">
        <v>7</v>
      </c>
      <c r="G53" s="1">
        <v>5</v>
      </c>
      <c r="H53" s="15">
        <v>0.13600000000000001</v>
      </c>
      <c r="I53" s="6">
        <v>6.8000000000000005E-2</v>
      </c>
      <c r="J53" s="6">
        <v>6.5000000000000002E-2</v>
      </c>
      <c r="K53" s="47" t="s">
        <v>309</v>
      </c>
      <c r="L53" s="47"/>
      <c r="M53" s="47"/>
      <c r="N53" s="86" t="s">
        <v>244</v>
      </c>
      <c r="O53" s="86" t="s">
        <v>245</v>
      </c>
      <c r="P53" s="3" t="s">
        <v>246</v>
      </c>
    </row>
    <row r="54" spans="1:16" x14ac:dyDescent="0.25">
      <c r="A54" s="1" t="s">
        <v>52</v>
      </c>
      <c r="B54" s="6">
        <v>17</v>
      </c>
      <c r="C54" s="6">
        <v>1</v>
      </c>
      <c r="D54" s="6"/>
      <c r="E54" s="48">
        <v>17</v>
      </c>
      <c r="F54" s="48">
        <v>11</v>
      </c>
      <c r="G54" s="48">
        <v>8</v>
      </c>
      <c r="H54" s="15">
        <v>0.17299999999999999</v>
      </c>
      <c r="I54" s="6">
        <v>8.2000000000000003E-2</v>
      </c>
      <c r="J54" s="6">
        <v>6.2E-2</v>
      </c>
      <c r="K54" s="47"/>
      <c r="L54" s="47"/>
      <c r="M54" s="47"/>
      <c r="N54" s="86"/>
      <c r="O54" s="86" t="s">
        <v>247</v>
      </c>
      <c r="P54" s="3"/>
    </row>
    <row r="55" spans="1:16" x14ac:dyDescent="0.25">
      <c r="A55" s="1" t="s">
        <v>53</v>
      </c>
      <c r="B55" s="6"/>
      <c r="C55" s="6"/>
      <c r="D55" s="6"/>
      <c r="E55" s="1">
        <v>17</v>
      </c>
      <c r="F55" s="1">
        <v>2</v>
      </c>
      <c r="G55" s="1">
        <v>11</v>
      </c>
      <c r="H55" s="15">
        <v>0.109</v>
      </c>
      <c r="I55" s="6">
        <v>8.2000000000000003E-2</v>
      </c>
      <c r="J55" s="6">
        <v>7.1999999999999995E-2</v>
      </c>
      <c r="K55" s="47" t="s">
        <v>305</v>
      </c>
      <c r="L55" s="47"/>
      <c r="M55" s="47"/>
      <c r="N55" s="86" t="s">
        <v>185</v>
      </c>
      <c r="O55" s="86" t="s">
        <v>248</v>
      </c>
      <c r="P55" s="3" t="s">
        <v>187</v>
      </c>
    </row>
    <row r="56" spans="1:16" x14ac:dyDescent="0.25">
      <c r="A56" s="1" t="s">
        <v>54</v>
      </c>
      <c r="B56" s="6">
        <v>12</v>
      </c>
      <c r="C56" s="6"/>
      <c r="D56" s="6"/>
      <c r="E56" s="48">
        <v>17</v>
      </c>
      <c r="F56" s="48">
        <v>11</v>
      </c>
      <c r="G56" s="48">
        <v>8</v>
      </c>
      <c r="H56" s="15">
        <v>9.8000000000000004E-2</v>
      </c>
      <c r="I56" s="6">
        <v>7.1999999999999995E-2</v>
      </c>
      <c r="J56" s="6">
        <v>6.9000000000000006E-2</v>
      </c>
      <c r="K56" s="47"/>
      <c r="L56" s="47"/>
      <c r="M56" s="47"/>
      <c r="N56" s="86"/>
      <c r="O56" s="86" t="s">
        <v>249</v>
      </c>
      <c r="P56" s="3"/>
    </row>
    <row r="57" spans="1:16" x14ac:dyDescent="0.25">
      <c r="A57" s="1" t="s">
        <v>55</v>
      </c>
      <c r="B57" s="6">
        <v>7</v>
      </c>
      <c r="C57" s="6"/>
      <c r="D57" s="6"/>
      <c r="E57" s="52">
        <v>7</v>
      </c>
      <c r="F57" s="1">
        <v>11</v>
      </c>
      <c r="G57" s="1">
        <v>8</v>
      </c>
      <c r="H57" s="15">
        <v>0.16900000000000001</v>
      </c>
      <c r="I57" s="6">
        <v>0.121</v>
      </c>
      <c r="J57" s="6">
        <v>0.108</v>
      </c>
      <c r="K57" s="47" t="s">
        <v>304</v>
      </c>
      <c r="L57" s="47" t="s">
        <v>305</v>
      </c>
      <c r="M57" s="47" t="s">
        <v>305</v>
      </c>
      <c r="N57" s="86" t="s">
        <v>251</v>
      </c>
      <c r="O57" s="86" t="s">
        <v>252</v>
      </c>
      <c r="P57" s="3" t="s">
        <v>253</v>
      </c>
    </row>
    <row r="58" spans="1:16" x14ac:dyDescent="0.25">
      <c r="A58" s="1" t="s">
        <v>56</v>
      </c>
      <c r="B58" s="6">
        <v>12</v>
      </c>
      <c r="C58" s="6">
        <v>8</v>
      </c>
      <c r="D58" s="6">
        <v>17</v>
      </c>
      <c r="E58" s="51">
        <v>17</v>
      </c>
      <c r="F58" s="48">
        <v>11</v>
      </c>
      <c r="G58" s="51">
        <v>8</v>
      </c>
      <c r="H58" s="15">
        <v>0.11</v>
      </c>
      <c r="I58" s="6">
        <v>7.1999999999999995E-2</v>
      </c>
      <c r="J58" s="6">
        <v>6.6000000000000003E-2</v>
      </c>
      <c r="K58" s="47" t="s">
        <v>304</v>
      </c>
      <c r="L58" s="47" t="s">
        <v>305</v>
      </c>
      <c r="M58" s="47" t="s">
        <v>304</v>
      </c>
      <c r="N58" s="86" t="s">
        <v>254</v>
      </c>
      <c r="O58" s="86" t="s">
        <v>255</v>
      </c>
      <c r="P58" s="3"/>
    </row>
    <row r="59" spans="1:16" x14ac:dyDescent="0.25">
      <c r="A59" s="1" t="s">
        <v>57</v>
      </c>
      <c r="B59" s="6">
        <v>8</v>
      </c>
      <c r="C59" s="6">
        <v>7</v>
      </c>
      <c r="D59" s="6"/>
      <c r="E59" s="1">
        <v>8</v>
      </c>
      <c r="F59" s="52">
        <v>7</v>
      </c>
      <c r="G59" s="1">
        <v>3</v>
      </c>
      <c r="H59" s="15">
        <v>0.123</v>
      </c>
      <c r="I59" s="6">
        <v>0.115</v>
      </c>
      <c r="J59" s="6">
        <v>9.0999999999999998E-2</v>
      </c>
      <c r="K59" s="47"/>
      <c r="L59" s="47" t="s">
        <v>303</v>
      </c>
      <c r="M59" s="47"/>
      <c r="N59" s="86"/>
      <c r="O59" s="86" t="s">
        <v>256</v>
      </c>
      <c r="P59" s="3"/>
    </row>
    <row r="60" spans="1:16" x14ac:dyDescent="0.25">
      <c r="A60" s="1" t="s">
        <v>58</v>
      </c>
      <c r="B60" s="6">
        <v>13</v>
      </c>
      <c r="C60" s="6">
        <v>7</v>
      </c>
      <c r="D60" s="6"/>
      <c r="E60" s="51">
        <v>7</v>
      </c>
      <c r="F60" s="48">
        <v>5</v>
      </c>
      <c r="G60" s="48">
        <v>8</v>
      </c>
      <c r="H60" s="15">
        <v>0.11600000000000001</v>
      </c>
      <c r="I60" s="6">
        <v>9.2999999999999999E-2</v>
      </c>
      <c r="J60" s="6">
        <v>8.4000000000000005E-2</v>
      </c>
      <c r="K60" s="47" t="s">
        <v>313</v>
      </c>
      <c r="L60" s="47"/>
      <c r="M60" s="47"/>
      <c r="N60" s="86" t="s">
        <v>257</v>
      </c>
      <c r="O60" s="86" t="s">
        <v>258</v>
      </c>
      <c r="P60" s="3"/>
    </row>
    <row r="61" spans="1:16" x14ac:dyDescent="0.25">
      <c r="A61" s="1" t="s">
        <v>59</v>
      </c>
      <c r="B61" s="6">
        <v>2</v>
      </c>
      <c r="C61" s="6">
        <v>8</v>
      </c>
      <c r="D61" s="6">
        <v>7</v>
      </c>
      <c r="E61" s="52">
        <v>7</v>
      </c>
      <c r="F61" s="1">
        <v>8</v>
      </c>
      <c r="G61" s="1">
        <v>1</v>
      </c>
      <c r="H61" s="15">
        <v>0.13100000000000001</v>
      </c>
      <c r="I61" s="6">
        <v>8.7999999999999995E-2</v>
      </c>
      <c r="J61" s="6">
        <v>6.9000000000000006E-2</v>
      </c>
      <c r="K61" s="47" t="s">
        <v>313</v>
      </c>
      <c r="L61" s="47"/>
      <c r="M61" s="47"/>
      <c r="N61" s="86" t="s">
        <v>260</v>
      </c>
      <c r="O61" s="86" t="s">
        <v>261</v>
      </c>
      <c r="P61" s="3"/>
    </row>
    <row r="62" spans="1:16" x14ac:dyDescent="0.25">
      <c r="A62" s="1" t="s">
        <v>60</v>
      </c>
      <c r="B62" s="6"/>
      <c r="C62" s="6"/>
      <c r="D62" s="6"/>
      <c r="E62" s="48">
        <v>7</v>
      </c>
      <c r="F62" s="48">
        <v>10</v>
      </c>
      <c r="G62" s="48">
        <v>5</v>
      </c>
      <c r="H62" s="15">
        <v>0.13</v>
      </c>
      <c r="I62" s="6">
        <v>6.6000000000000003E-2</v>
      </c>
      <c r="J62" s="6">
        <v>0.06</v>
      </c>
      <c r="K62" s="47" t="s">
        <v>310</v>
      </c>
      <c r="L62" s="47"/>
      <c r="M62" s="47"/>
      <c r="N62" s="86" t="s">
        <v>263</v>
      </c>
      <c r="O62" s="86" t="s">
        <v>264</v>
      </c>
      <c r="P62" s="3"/>
    </row>
    <row r="63" spans="1:16" x14ac:dyDescent="0.25">
      <c r="A63" s="1" t="s">
        <v>61</v>
      </c>
      <c r="B63" s="6">
        <v>12</v>
      </c>
      <c r="C63" s="6">
        <v>4</v>
      </c>
      <c r="D63" s="6">
        <v>7</v>
      </c>
      <c r="E63" s="1">
        <v>4</v>
      </c>
      <c r="F63" s="1">
        <v>7</v>
      </c>
      <c r="G63" s="1">
        <v>6</v>
      </c>
      <c r="H63" s="15">
        <v>0.106</v>
      </c>
      <c r="I63" s="6">
        <v>9.9000000000000005E-2</v>
      </c>
      <c r="J63" s="6">
        <v>6.4000000000000001E-2</v>
      </c>
      <c r="K63" s="47"/>
      <c r="L63" s="47"/>
      <c r="M63" s="47"/>
      <c r="N63" s="86"/>
      <c r="O63" s="86" t="s">
        <v>265</v>
      </c>
      <c r="P63" s="3"/>
    </row>
    <row r="64" spans="1:16" x14ac:dyDescent="0.25">
      <c r="A64" s="1" t="s">
        <v>62</v>
      </c>
      <c r="B64" s="6">
        <v>7</v>
      </c>
      <c r="C64" s="6"/>
      <c r="D64" s="6"/>
      <c r="E64" s="51">
        <v>7</v>
      </c>
      <c r="F64" s="48">
        <v>11</v>
      </c>
      <c r="G64" s="48">
        <v>5</v>
      </c>
      <c r="H64" s="15">
        <v>0.108</v>
      </c>
      <c r="I64" s="6">
        <v>6.7000000000000004E-2</v>
      </c>
      <c r="J64" s="6">
        <v>6.3E-2</v>
      </c>
      <c r="K64" s="47" t="s">
        <v>303</v>
      </c>
      <c r="L64" s="47"/>
      <c r="M64" s="47"/>
      <c r="N64" s="86"/>
      <c r="O64" s="86" t="s">
        <v>266</v>
      </c>
      <c r="P64" s="3"/>
    </row>
    <row r="65" spans="1:16" x14ac:dyDescent="0.25">
      <c r="A65" s="1" t="s">
        <v>63</v>
      </c>
      <c r="B65" s="6"/>
      <c r="C65" s="6"/>
      <c r="D65" s="6"/>
      <c r="E65" s="1">
        <v>8</v>
      </c>
      <c r="F65" s="1">
        <v>5</v>
      </c>
      <c r="G65" s="1">
        <v>17</v>
      </c>
      <c r="H65" s="15">
        <v>7.3999999999999996E-2</v>
      </c>
      <c r="I65" s="6">
        <v>4.2999999999999997E-2</v>
      </c>
      <c r="J65" s="6">
        <v>4.2000000000000003E-2</v>
      </c>
      <c r="K65" s="47" t="s">
        <v>311</v>
      </c>
      <c r="L65" s="47"/>
      <c r="M65" s="47"/>
      <c r="N65" s="86"/>
      <c r="O65" s="86" t="s">
        <v>268</v>
      </c>
      <c r="P65" s="3"/>
    </row>
    <row r="66" spans="1:16" x14ac:dyDescent="0.25">
      <c r="A66" s="1" t="s">
        <v>64</v>
      </c>
      <c r="B66" s="6"/>
      <c r="C66" s="6"/>
      <c r="D66" s="6"/>
      <c r="E66" s="48">
        <v>8</v>
      </c>
      <c r="F66" s="48">
        <v>5</v>
      </c>
      <c r="G66" s="48">
        <v>7</v>
      </c>
      <c r="H66" s="15">
        <v>0.10299999999999999</v>
      </c>
      <c r="I66" s="6">
        <v>9.9000000000000005E-2</v>
      </c>
      <c r="J66" s="6">
        <v>9.9000000000000005E-2</v>
      </c>
      <c r="K66" s="47" t="s">
        <v>311</v>
      </c>
      <c r="L66" s="47"/>
      <c r="M66" s="47"/>
      <c r="N66" s="86"/>
      <c r="O66" s="86" t="s">
        <v>270</v>
      </c>
      <c r="P66" s="3" t="s">
        <v>271</v>
      </c>
    </row>
    <row r="67" spans="1:16" x14ac:dyDescent="0.25">
      <c r="A67" s="1" t="s">
        <v>65</v>
      </c>
      <c r="B67" s="6"/>
      <c r="C67" s="6"/>
      <c r="D67" s="6"/>
      <c r="E67" s="1">
        <v>0</v>
      </c>
      <c r="F67" s="1">
        <v>6</v>
      </c>
      <c r="G67" s="1">
        <v>11</v>
      </c>
      <c r="H67" s="15">
        <v>0.19800000000000001</v>
      </c>
      <c r="I67" s="6">
        <v>9.8000000000000004E-2</v>
      </c>
      <c r="J67" s="6">
        <v>6.2E-2</v>
      </c>
      <c r="K67" s="47" t="s">
        <v>272</v>
      </c>
      <c r="L67" s="47"/>
      <c r="M67" s="47"/>
      <c r="N67" s="86" t="s">
        <v>273</v>
      </c>
      <c r="O67" s="86" t="s">
        <v>274</v>
      </c>
      <c r="P67" s="3"/>
    </row>
    <row r="68" spans="1:16" x14ac:dyDescent="0.25">
      <c r="A68" s="1" t="s">
        <v>66</v>
      </c>
      <c r="B68" s="6"/>
      <c r="C68" s="6"/>
      <c r="D68" s="6"/>
      <c r="E68" s="48">
        <v>0</v>
      </c>
      <c r="F68" s="48">
        <v>11</v>
      </c>
      <c r="G68" s="48">
        <v>2</v>
      </c>
      <c r="H68" s="15">
        <v>0.246</v>
      </c>
      <c r="I68" s="6">
        <v>0.14799999999999999</v>
      </c>
      <c r="J68" s="6">
        <v>0.06</v>
      </c>
      <c r="K68" s="47" t="s">
        <v>303</v>
      </c>
      <c r="L68" s="47" t="s">
        <v>303</v>
      </c>
      <c r="M68" s="47"/>
      <c r="N68" s="86" t="s">
        <v>277</v>
      </c>
      <c r="O68" s="86" t="s">
        <v>278</v>
      </c>
      <c r="P68" s="3" t="s">
        <v>198</v>
      </c>
    </row>
    <row r="69" spans="1:16" x14ac:dyDescent="0.25">
      <c r="A69" s="1" t="s">
        <v>67</v>
      </c>
      <c r="B69" s="6"/>
      <c r="C69" s="6"/>
      <c r="D69" s="6"/>
      <c r="E69" s="1">
        <v>7</v>
      </c>
      <c r="F69" s="1">
        <v>8</v>
      </c>
      <c r="G69" s="1">
        <v>0</v>
      </c>
      <c r="H69" s="15">
        <v>0.16400000000000001</v>
      </c>
      <c r="I69" s="6">
        <v>9.5000000000000001E-2</v>
      </c>
      <c r="J69" s="6">
        <v>0.09</v>
      </c>
      <c r="K69" s="47" t="s">
        <v>305</v>
      </c>
      <c r="L69" s="47"/>
      <c r="M69" s="47"/>
      <c r="N69" s="86" t="s">
        <v>279</v>
      </c>
      <c r="O69" s="86" t="s">
        <v>280</v>
      </c>
      <c r="P69" s="3"/>
    </row>
    <row r="70" spans="1:16" x14ac:dyDescent="0.25">
      <c r="A70" s="1" t="s">
        <v>68</v>
      </c>
      <c r="B70" s="6">
        <v>12</v>
      </c>
      <c r="C70" s="6"/>
      <c r="D70" s="6"/>
      <c r="E70" s="48">
        <v>0</v>
      </c>
      <c r="F70" s="48">
        <v>7</v>
      </c>
      <c r="G70" s="48">
        <v>12</v>
      </c>
      <c r="H70" s="15">
        <v>0.19800000000000001</v>
      </c>
      <c r="I70" s="6">
        <v>0.17799999999999999</v>
      </c>
      <c r="J70" s="6">
        <v>9.4E-2</v>
      </c>
      <c r="K70" s="47" t="s">
        <v>305</v>
      </c>
      <c r="L70" s="47" t="s">
        <v>304</v>
      </c>
      <c r="M70" s="47"/>
      <c r="N70" s="86" t="s">
        <v>158</v>
      </c>
      <c r="O70" s="86" t="s">
        <v>282</v>
      </c>
      <c r="P70" s="3"/>
    </row>
    <row r="71" spans="1:16" x14ac:dyDescent="0.25">
      <c r="A71" s="1" t="s">
        <v>69</v>
      </c>
      <c r="B71" s="6">
        <v>10</v>
      </c>
      <c r="C71" s="6">
        <v>2</v>
      </c>
      <c r="D71" s="6"/>
      <c r="E71" s="52">
        <v>2</v>
      </c>
      <c r="F71" s="1">
        <v>0</v>
      </c>
      <c r="G71" s="1">
        <v>7</v>
      </c>
      <c r="H71" s="15">
        <v>0.11700000000000001</v>
      </c>
      <c r="I71" s="6">
        <v>9.4E-2</v>
      </c>
      <c r="J71" s="6">
        <v>6.5000000000000002E-2</v>
      </c>
      <c r="K71" s="47" t="s">
        <v>306</v>
      </c>
      <c r="L71" s="47"/>
      <c r="M71" s="47"/>
      <c r="N71" s="86"/>
      <c r="O71" s="86" t="s">
        <v>284</v>
      </c>
      <c r="P71" s="3"/>
    </row>
    <row r="72" spans="1:16" x14ac:dyDescent="0.25">
      <c r="A72" s="1" t="s">
        <v>70</v>
      </c>
      <c r="B72" s="51">
        <v>10</v>
      </c>
      <c r="C72" s="51">
        <v>7</v>
      </c>
      <c r="D72" s="51">
        <v>2</v>
      </c>
      <c r="E72" s="51">
        <v>10</v>
      </c>
      <c r="F72" s="51">
        <v>7</v>
      </c>
      <c r="G72" s="51">
        <v>2</v>
      </c>
      <c r="H72" s="15">
        <v>0.108</v>
      </c>
      <c r="I72" s="6">
        <v>0.105</v>
      </c>
      <c r="J72" s="6">
        <v>0.09</v>
      </c>
      <c r="K72" s="47" t="s">
        <v>306</v>
      </c>
      <c r="L72" s="47" t="s">
        <v>306</v>
      </c>
      <c r="M72" s="47" t="s">
        <v>306</v>
      </c>
      <c r="N72" s="86" t="s">
        <v>288</v>
      </c>
      <c r="O72" s="86" t="s">
        <v>289</v>
      </c>
      <c r="P72" s="3"/>
    </row>
    <row r="73" spans="1:16" x14ac:dyDescent="0.25">
      <c r="A73" s="1" t="s">
        <v>71</v>
      </c>
      <c r="B73" s="6">
        <v>7</v>
      </c>
      <c r="C73" s="6"/>
      <c r="D73" s="6"/>
      <c r="E73" s="52">
        <v>7</v>
      </c>
      <c r="F73" s="1">
        <v>8</v>
      </c>
      <c r="G73" s="1">
        <v>11</v>
      </c>
      <c r="H73" s="15">
        <v>0.129</v>
      </c>
      <c r="I73" s="6">
        <v>0.128</v>
      </c>
      <c r="J73" s="6">
        <v>0.126</v>
      </c>
      <c r="K73" s="47" t="s">
        <v>304</v>
      </c>
      <c r="L73" s="47" t="s">
        <v>304</v>
      </c>
      <c r="M73" s="47" t="s">
        <v>304</v>
      </c>
      <c r="N73" s="86" t="s">
        <v>290</v>
      </c>
      <c r="O73" s="86" t="s">
        <v>291</v>
      </c>
      <c r="P73" s="3"/>
    </row>
    <row r="74" spans="1:16" x14ac:dyDescent="0.25">
      <c r="A74" s="1" t="s">
        <v>72</v>
      </c>
      <c r="B74" s="6">
        <v>1</v>
      </c>
      <c r="C74" s="6">
        <v>11</v>
      </c>
      <c r="D74" s="6"/>
      <c r="E74" s="48">
        <v>5</v>
      </c>
      <c r="F74" s="48">
        <v>0</v>
      </c>
      <c r="G74" s="48">
        <v>3</v>
      </c>
      <c r="H74" s="15">
        <v>0.14199999999999999</v>
      </c>
      <c r="I74" s="6">
        <v>0.122</v>
      </c>
      <c r="J74" s="6">
        <v>9.2999999999999999E-2</v>
      </c>
      <c r="K74" s="47" t="s">
        <v>311</v>
      </c>
      <c r="L74" s="47" t="s">
        <v>311</v>
      </c>
      <c r="M74" s="47"/>
      <c r="N74" s="86" t="s">
        <v>294</v>
      </c>
      <c r="O74" s="86" t="s">
        <v>295</v>
      </c>
      <c r="P74" s="3"/>
    </row>
    <row r="75" spans="1:16" x14ac:dyDescent="0.25">
      <c r="A75" s="1" t="s">
        <v>73</v>
      </c>
      <c r="B75" s="6">
        <v>2</v>
      </c>
      <c r="C75" s="6">
        <v>7</v>
      </c>
      <c r="D75" s="6"/>
      <c r="E75" s="52">
        <v>7</v>
      </c>
      <c r="F75" s="1">
        <v>8</v>
      </c>
      <c r="G75" s="1">
        <v>5</v>
      </c>
      <c r="H75" s="15">
        <v>0.14299999999999999</v>
      </c>
      <c r="I75" s="6">
        <v>0.13300000000000001</v>
      </c>
      <c r="J75" s="6">
        <v>8.7999999999999995E-2</v>
      </c>
      <c r="K75" s="47" t="s">
        <v>303</v>
      </c>
      <c r="L75" s="47" t="s">
        <v>311</v>
      </c>
      <c r="M75" s="47"/>
      <c r="N75" s="86"/>
      <c r="O75" s="86" t="s">
        <v>297</v>
      </c>
      <c r="P75" s="3"/>
    </row>
    <row r="76" spans="1:16" x14ac:dyDescent="0.25">
      <c r="A76" s="2" t="s">
        <v>74</v>
      </c>
      <c r="B76" s="6"/>
      <c r="C76" s="6"/>
      <c r="D76" s="6"/>
      <c r="E76" s="48">
        <v>5</v>
      </c>
      <c r="F76" s="48">
        <v>7</v>
      </c>
      <c r="G76" s="48">
        <v>2</v>
      </c>
      <c r="H76" s="15">
        <v>0.20599999999999999</v>
      </c>
      <c r="I76" s="6">
        <v>0.187</v>
      </c>
      <c r="J76" s="6">
        <v>3.3000000000000002E-2</v>
      </c>
      <c r="K76" s="47" t="s">
        <v>312</v>
      </c>
      <c r="L76" s="47" t="s">
        <v>312</v>
      </c>
      <c r="M76" s="47"/>
      <c r="N76" s="86" t="s">
        <v>300</v>
      </c>
      <c r="O76" s="86" t="s">
        <v>301</v>
      </c>
      <c r="P76" s="3"/>
    </row>
    <row r="77" spans="1:16" x14ac:dyDescent="0.25">
      <c r="A77" s="1" t="s">
        <v>75</v>
      </c>
      <c r="B77" s="6">
        <v>2</v>
      </c>
      <c r="C77" s="6">
        <v>4</v>
      </c>
      <c r="D77" s="6">
        <v>12</v>
      </c>
      <c r="E77" s="1">
        <v>0</v>
      </c>
      <c r="F77" s="1">
        <v>11</v>
      </c>
      <c r="G77" s="1">
        <v>7</v>
      </c>
      <c r="H77" s="15">
        <v>0.17</v>
      </c>
      <c r="I77" s="6">
        <v>9.0999999999999998E-2</v>
      </c>
      <c r="J77" s="6">
        <v>7.8E-2</v>
      </c>
      <c r="K77" s="47" t="s">
        <v>305</v>
      </c>
      <c r="L77" s="47"/>
      <c r="M77" s="47"/>
      <c r="N77" s="86" t="s">
        <v>392</v>
      </c>
      <c r="O77" s="86" t="s">
        <v>393</v>
      </c>
      <c r="P77" s="3"/>
    </row>
    <row r="78" spans="1:16" x14ac:dyDescent="0.25">
      <c r="A78" s="1" t="s">
        <v>76</v>
      </c>
      <c r="B78" s="6"/>
      <c r="C78" s="6"/>
      <c r="D78" s="6"/>
      <c r="E78" s="48">
        <v>7</v>
      </c>
      <c r="F78" s="48">
        <v>17</v>
      </c>
      <c r="G78" s="48">
        <v>0</v>
      </c>
      <c r="H78" s="15">
        <v>0.183</v>
      </c>
      <c r="I78" s="6">
        <v>8.8999999999999996E-2</v>
      </c>
      <c r="J78" s="6">
        <v>7.8E-2</v>
      </c>
      <c r="K78" s="47" t="s">
        <v>305</v>
      </c>
      <c r="L78" s="47"/>
      <c r="M78" s="47"/>
      <c r="N78" s="86" t="s">
        <v>394</v>
      </c>
      <c r="O78" s="86" t="s">
        <v>302</v>
      </c>
      <c r="P78" s="3"/>
    </row>
    <row r="79" spans="1:16" x14ac:dyDescent="0.25">
      <c r="A79" s="1" t="s">
        <v>77</v>
      </c>
      <c r="B79" s="6">
        <v>1</v>
      </c>
      <c r="C79" s="6"/>
      <c r="D79" s="6"/>
      <c r="E79" s="1">
        <v>11</v>
      </c>
      <c r="F79" s="1">
        <v>7</v>
      </c>
      <c r="G79" s="1">
        <v>5</v>
      </c>
      <c r="H79" s="15">
        <v>9.2999999999999999E-2</v>
      </c>
      <c r="I79" s="6">
        <v>8.3000000000000004E-2</v>
      </c>
      <c r="J79" s="6">
        <v>8.1000000000000003E-2</v>
      </c>
      <c r="K79" s="47"/>
      <c r="L79" s="47"/>
      <c r="M79" s="47"/>
      <c r="N79" s="86"/>
      <c r="O79" s="86" t="s">
        <v>395</v>
      </c>
      <c r="P79" s="3"/>
    </row>
    <row r="80" spans="1:16" x14ac:dyDescent="0.25">
      <c r="A80" s="1" t="s">
        <v>78</v>
      </c>
      <c r="B80" s="6"/>
      <c r="C80" s="6"/>
      <c r="D80" s="6"/>
      <c r="E80" s="48">
        <v>8</v>
      </c>
      <c r="F80" s="48">
        <v>7</v>
      </c>
      <c r="G80" s="48">
        <v>11</v>
      </c>
      <c r="H80" s="15">
        <v>7.3999999999999996E-2</v>
      </c>
      <c r="I80" s="6">
        <v>7.3999999999999996E-2</v>
      </c>
      <c r="J80" s="6">
        <v>6.7000000000000004E-2</v>
      </c>
      <c r="K80" s="47"/>
      <c r="L80" s="47"/>
      <c r="M80" s="47"/>
      <c r="N80" s="86"/>
      <c r="O80" s="86" t="s">
        <v>396</v>
      </c>
    </row>
    <row r="81" spans="1:15" x14ac:dyDescent="0.25">
      <c r="A81" s="1" t="s">
        <v>79</v>
      </c>
      <c r="B81" s="6"/>
      <c r="C81" s="6"/>
      <c r="D81" s="6"/>
      <c r="E81" s="1">
        <v>7</v>
      </c>
      <c r="F81" s="1">
        <v>17</v>
      </c>
      <c r="G81" s="1">
        <v>11</v>
      </c>
      <c r="H81" s="15">
        <v>8.3000000000000004E-2</v>
      </c>
      <c r="I81" s="6">
        <v>0.08</v>
      </c>
      <c r="J81" s="6">
        <v>7.0000000000000007E-2</v>
      </c>
      <c r="K81" s="47"/>
      <c r="L81" s="47"/>
      <c r="M81" s="47"/>
      <c r="N81" s="86"/>
      <c r="O81" s="86" t="s">
        <v>397</v>
      </c>
    </row>
    <row r="82" spans="1:15" x14ac:dyDescent="0.25">
      <c r="A82" s="1" t="s">
        <v>80</v>
      </c>
      <c r="B82" s="6"/>
      <c r="C82" s="6"/>
      <c r="D82" s="6"/>
      <c r="E82" s="48">
        <v>17</v>
      </c>
      <c r="F82" s="48">
        <v>7</v>
      </c>
      <c r="G82" s="48">
        <v>11</v>
      </c>
      <c r="H82" s="15">
        <v>0.10299999999999999</v>
      </c>
      <c r="I82" s="6">
        <v>9.8000000000000004E-2</v>
      </c>
      <c r="J82" s="6">
        <v>8.8999999999999996E-2</v>
      </c>
      <c r="K82" s="47" t="s">
        <v>305</v>
      </c>
      <c r="L82" s="47"/>
      <c r="M82" s="47"/>
      <c r="N82" s="86" t="s">
        <v>398</v>
      </c>
      <c r="O82" s="86" t="s">
        <v>399</v>
      </c>
    </row>
    <row r="83" spans="1:15" x14ac:dyDescent="0.25">
      <c r="A83" s="1" t="s">
        <v>81</v>
      </c>
      <c r="B83" s="6"/>
      <c r="C83" s="6"/>
      <c r="D83" s="6"/>
      <c r="E83" s="1">
        <v>17</v>
      </c>
      <c r="F83" s="1">
        <v>7</v>
      </c>
      <c r="G83" s="1">
        <v>11</v>
      </c>
      <c r="H83" s="15">
        <v>0.17699999999999999</v>
      </c>
      <c r="I83" s="6">
        <v>9.2999999999999999E-2</v>
      </c>
      <c r="J83" s="6">
        <v>7.9000000000000001E-2</v>
      </c>
      <c r="K83" s="47" t="s">
        <v>305</v>
      </c>
      <c r="L83" s="47"/>
      <c r="M83" s="47"/>
      <c r="N83" s="86" t="s">
        <v>400</v>
      </c>
      <c r="O83" s="86" t="s">
        <v>401</v>
      </c>
    </row>
    <row r="84" spans="1:15" x14ac:dyDescent="0.25">
      <c r="A84" s="1" t="s">
        <v>82</v>
      </c>
      <c r="B84" s="6"/>
      <c r="C84" s="6"/>
      <c r="D84" s="6"/>
      <c r="E84" s="48">
        <v>0</v>
      </c>
      <c r="F84" s="48">
        <v>7</v>
      </c>
      <c r="G84" s="48">
        <v>8</v>
      </c>
      <c r="H84" s="15">
        <v>9.6000000000000002E-2</v>
      </c>
      <c r="I84" s="6">
        <v>8.8999999999999996E-2</v>
      </c>
      <c r="J84" s="6">
        <v>8.5000000000000006E-2</v>
      </c>
      <c r="K84" s="47"/>
      <c r="L84" s="47"/>
      <c r="M84" s="47"/>
      <c r="N84" s="86"/>
      <c r="O84" s="86" t="s">
        <v>402</v>
      </c>
    </row>
    <row r="85" spans="1:15" x14ac:dyDescent="0.25">
      <c r="A85" s="1" t="s">
        <v>83</v>
      </c>
      <c r="B85" s="6"/>
      <c r="C85" s="6"/>
      <c r="D85" s="6"/>
      <c r="E85" s="1">
        <v>7</v>
      </c>
      <c r="F85" s="1">
        <v>17</v>
      </c>
      <c r="G85" s="1">
        <v>0</v>
      </c>
      <c r="H85" s="15">
        <v>0.20499999999999999</v>
      </c>
      <c r="I85" s="6">
        <v>9.8000000000000004E-2</v>
      </c>
      <c r="J85" s="6">
        <v>8.5999999999999993E-2</v>
      </c>
      <c r="K85" s="47" t="s">
        <v>305</v>
      </c>
      <c r="L85" s="47"/>
      <c r="M85" s="47"/>
      <c r="N85" s="86" t="s">
        <v>403</v>
      </c>
      <c r="O85" s="86" t="s">
        <v>404</v>
      </c>
    </row>
    <row r="86" spans="1:15" x14ac:dyDescent="0.25">
      <c r="A86" s="1" t="s">
        <v>84</v>
      </c>
      <c r="B86" s="51">
        <v>17</v>
      </c>
      <c r="C86" s="48">
        <v>14</v>
      </c>
      <c r="D86" s="48">
        <v>7</v>
      </c>
      <c r="E86" s="48">
        <v>17</v>
      </c>
      <c r="F86" s="48">
        <v>14</v>
      </c>
      <c r="G86" s="48">
        <v>7</v>
      </c>
      <c r="H86" s="15">
        <v>0.14499999999999999</v>
      </c>
      <c r="I86" s="6">
        <v>0.09</v>
      </c>
      <c r="J86" s="6">
        <v>7.4999999999999997E-2</v>
      </c>
      <c r="K86" s="47" t="s">
        <v>303</v>
      </c>
      <c r="L86" s="47"/>
      <c r="M86" s="47"/>
      <c r="N86" s="86"/>
      <c r="O86" s="86" t="s">
        <v>406</v>
      </c>
    </row>
    <row r="87" spans="1:15" x14ac:dyDescent="0.25">
      <c r="A87" s="1" t="s">
        <v>85</v>
      </c>
      <c r="B87" s="6">
        <v>4</v>
      </c>
      <c r="C87" s="6">
        <v>7</v>
      </c>
      <c r="D87" s="6">
        <v>11</v>
      </c>
      <c r="E87" s="1">
        <v>7</v>
      </c>
      <c r="F87" s="1">
        <v>16</v>
      </c>
      <c r="G87" s="1">
        <v>11</v>
      </c>
      <c r="H87" s="15">
        <v>0.123</v>
      </c>
      <c r="I87" s="6">
        <v>8.5999999999999993E-2</v>
      </c>
      <c r="J87" s="6">
        <v>6.5000000000000002E-2</v>
      </c>
      <c r="K87" s="47"/>
      <c r="L87" s="47"/>
      <c r="M87" s="47"/>
      <c r="N87" s="86"/>
      <c r="O87" s="86" t="s">
        <v>408</v>
      </c>
    </row>
    <row r="88" spans="1:15" x14ac:dyDescent="0.25">
      <c r="A88" s="1" t="s">
        <v>86</v>
      </c>
      <c r="B88" s="6">
        <v>12</v>
      </c>
      <c r="C88" s="51">
        <v>7</v>
      </c>
      <c r="D88" s="6"/>
      <c r="E88" s="48">
        <v>7</v>
      </c>
      <c r="F88" s="48">
        <v>6</v>
      </c>
      <c r="G88" s="48">
        <v>16</v>
      </c>
      <c r="H88" s="15">
        <v>0.122</v>
      </c>
      <c r="I88" s="6">
        <v>7.0999999999999994E-2</v>
      </c>
      <c r="J88" s="6">
        <v>6.6000000000000003E-2</v>
      </c>
      <c r="K88" s="47" t="s">
        <v>303</v>
      </c>
      <c r="L88" s="47"/>
      <c r="M88" s="47"/>
      <c r="N88" s="86"/>
      <c r="O88" s="86" t="s">
        <v>409</v>
      </c>
    </row>
    <row r="89" spans="1:15" x14ac:dyDescent="0.25">
      <c r="A89" s="1" t="s">
        <v>87</v>
      </c>
      <c r="B89" s="6"/>
      <c r="C89" s="6"/>
      <c r="D89" s="6"/>
      <c r="E89" s="1">
        <v>0</v>
      </c>
      <c r="F89" s="1">
        <v>5</v>
      </c>
      <c r="G89" s="1">
        <v>7</v>
      </c>
      <c r="H89" s="15">
        <v>0.115</v>
      </c>
      <c r="I89" s="6">
        <v>6.3E-2</v>
      </c>
      <c r="J89" s="6">
        <v>0.06</v>
      </c>
      <c r="K89" s="47" t="s">
        <v>305</v>
      </c>
      <c r="L89" s="47"/>
      <c r="M89" s="47"/>
      <c r="N89" s="86" t="s">
        <v>410</v>
      </c>
      <c r="O89" s="86" t="s">
        <v>411</v>
      </c>
    </row>
    <row r="90" spans="1:15" x14ac:dyDescent="0.25">
      <c r="A90" s="1" t="s">
        <v>88</v>
      </c>
      <c r="B90" s="6"/>
      <c r="C90" s="6"/>
      <c r="D90" s="6"/>
      <c r="E90" s="48">
        <v>0</v>
      </c>
      <c r="F90" s="48">
        <v>5</v>
      </c>
      <c r="G90" s="48">
        <v>6</v>
      </c>
      <c r="H90" s="15">
        <v>0.13900000000000001</v>
      </c>
      <c r="I90" s="6">
        <v>8.5000000000000006E-2</v>
      </c>
      <c r="J90" s="6">
        <v>7.0999999999999994E-2</v>
      </c>
      <c r="K90" s="47" t="s">
        <v>305</v>
      </c>
      <c r="L90" s="47"/>
      <c r="M90" s="47"/>
      <c r="N90" s="86" t="s">
        <v>412</v>
      </c>
      <c r="O90" s="86" t="s">
        <v>413</v>
      </c>
    </row>
    <row r="91" spans="1:15" x14ac:dyDescent="0.25">
      <c r="A91" s="1" t="s">
        <v>89</v>
      </c>
      <c r="B91" s="6"/>
      <c r="C91" s="6"/>
      <c r="D91" s="6"/>
      <c r="E91" s="1">
        <v>7</v>
      </c>
      <c r="F91" s="1">
        <v>8</v>
      </c>
      <c r="G91" s="1">
        <v>11</v>
      </c>
      <c r="H91" s="15">
        <v>0.19</v>
      </c>
      <c r="I91" s="6">
        <v>0.16700000000000001</v>
      </c>
      <c r="J91" s="6">
        <v>0.121</v>
      </c>
      <c r="K91" s="47" t="s">
        <v>305</v>
      </c>
      <c r="L91" s="47" t="s">
        <v>305</v>
      </c>
      <c r="M91" s="47" t="s">
        <v>305</v>
      </c>
      <c r="N91" s="86" t="s">
        <v>414</v>
      </c>
      <c r="O91" s="86" t="s">
        <v>415</v>
      </c>
    </row>
    <row r="92" spans="1:15" x14ac:dyDescent="0.25">
      <c r="A92" s="1" t="s">
        <v>90</v>
      </c>
      <c r="B92" s="6">
        <v>14</v>
      </c>
      <c r="C92" s="6"/>
      <c r="D92" s="6"/>
      <c r="E92" s="48">
        <v>17</v>
      </c>
      <c r="F92" s="48">
        <v>7</v>
      </c>
      <c r="G92" s="48">
        <v>11</v>
      </c>
      <c r="H92" s="15">
        <v>0.128</v>
      </c>
      <c r="I92" s="6">
        <v>8.8999999999999996E-2</v>
      </c>
      <c r="J92" s="6">
        <v>7.4999999999999997E-2</v>
      </c>
      <c r="K92" s="47" t="s">
        <v>305</v>
      </c>
      <c r="L92" s="47"/>
      <c r="M92" s="47"/>
      <c r="N92" s="86" t="s">
        <v>416</v>
      </c>
      <c r="O92" s="86" t="s">
        <v>417</v>
      </c>
    </row>
    <row r="93" spans="1:15" x14ac:dyDescent="0.25">
      <c r="A93" s="1" t="s">
        <v>91</v>
      </c>
      <c r="B93" s="6">
        <v>4</v>
      </c>
      <c r="C93" s="52">
        <v>7</v>
      </c>
      <c r="D93" s="88">
        <v>2</v>
      </c>
      <c r="E93" s="1">
        <v>7</v>
      </c>
      <c r="F93" s="1">
        <v>4</v>
      </c>
      <c r="G93" s="1">
        <v>2</v>
      </c>
      <c r="H93" s="15">
        <v>0.18</v>
      </c>
      <c r="I93" s="6">
        <v>0.13500000000000001</v>
      </c>
      <c r="J93" s="6">
        <v>0.105</v>
      </c>
      <c r="K93" s="47" t="s">
        <v>303</v>
      </c>
      <c r="L93" s="47"/>
      <c r="M93" s="47" t="s">
        <v>303</v>
      </c>
      <c r="N93" s="86"/>
      <c r="O93" s="86" t="s">
        <v>419</v>
      </c>
    </row>
    <row r="94" spans="1:15" x14ac:dyDescent="0.25">
      <c r="A94" s="1" t="s">
        <v>92</v>
      </c>
      <c r="B94" s="6">
        <v>1</v>
      </c>
      <c r="C94" s="6">
        <v>11</v>
      </c>
      <c r="D94" s="6"/>
      <c r="E94" s="48">
        <v>0</v>
      </c>
      <c r="F94" s="48">
        <v>10</v>
      </c>
      <c r="G94" s="48">
        <v>11</v>
      </c>
      <c r="H94" s="15">
        <v>0.122</v>
      </c>
      <c r="I94" s="6">
        <v>7.9000000000000001E-2</v>
      </c>
      <c r="J94" s="6">
        <v>7.1999999999999995E-2</v>
      </c>
      <c r="K94" s="47" t="s">
        <v>305</v>
      </c>
      <c r="L94" s="47"/>
      <c r="M94" s="47"/>
      <c r="N94" s="86" t="s">
        <v>421</v>
      </c>
      <c r="O94" s="86" t="s">
        <v>422</v>
      </c>
    </row>
    <row r="95" spans="1:15" x14ac:dyDescent="0.25">
      <c r="A95" s="1" t="s">
        <v>93</v>
      </c>
      <c r="B95" s="6">
        <v>8</v>
      </c>
      <c r="C95" s="6"/>
      <c r="D95" s="6"/>
      <c r="E95" s="1">
        <v>8</v>
      </c>
      <c r="F95" s="1">
        <v>17</v>
      </c>
      <c r="G95" s="1">
        <v>3</v>
      </c>
      <c r="H95" s="15">
        <v>0.156</v>
      </c>
      <c r="I95" s="6">
        <v>0.14599999999999999</v>
      </c>
      <c r="J95" s="6">
        <v>0.11</v>
      </c>
      <c r="K95" s="47"/>
      <c r="L95" s="47" t="s">
        <v>311</v>
      </c>
      <c r="M95" s="47" t="s">
        <v>311</v>
      </c>
      <c r="N95" s="86" t="s">
        <v>424</v>
      </c>
      <c r="O95" s="86"/>
    </row>
    <row r="96" spans="1:15" x14ac:dyDescent="0.25">
      <c r="A96" s="1" t="s">
        <v>94</v>
      </c>
      <c r="B96" s="6">
        <v>12</v>
      </c>
      <c r="C96" s="6"/>
      <c r="D96" s="6"/>
      <c r="E96" s="48">
        <v>5</v>
      </c>
      <c r="F96" s="48">
        <v>7</v>
      </c>
      <c r="G96" s="48">
        <v>11</v>
      </c>
      <c r="H96" s="15">
        <v>0.13400000000000001</v>
      </c>
      <c r="I96" s="6">
        <v>0.13</v>
      </c>
      <c r="J96" s="6">
        <v>0.115</v>
      </c>
      <c r="K96" s="47" t="s">
        <v>305</v>
      </c>
      <c r="L96" s="47" t="s">
        <v>305</v>
      </c>
      <c r="M96" s="47" t="s">
        <v>305</v>
      </c>
      <c r="N96" s="86" t="s">
        <v>158</v>
      </c>
      <c r="O96" s="86" t="s">
        <v>426</v>
      </c>
    </row>
    <row r="97" spans="1:15" x14ac:dyDescent="0.25">
      <c r="A97" s="1" t="s">
        <v>95</v>
      </c>
      <c r="B97" s="6"/>
      <c r="C97" s="6"/>
      <c r="D97" s="6"/>
      <c r="E97" s="1">
        <v>17</v>
      </c>
      <c r="F97" s="1">
        <v>5</v>
      </c>
      <c r="G97" s="1">
        <v>7</v>
      </c>
      <c r="H97" s="15">
        <v>0.159</v>
      </c>
      <c r="I97" s="6">
        <v>6.6000000000000003E-2</v>
      </c>
      <c r="J97" s="6">
        <v>6.5000000000000002E-2</v>
      </c>
      <c r="K97" s="47" t="s">
        <v>438</v>
      </c>
      <c r="L97" s="47"/>
      <c r="M97" s="47"/>
      <c r="N97" s="86"/>
      <c r="O97" s="86" t="s">
        <v>428</v>
      </c>
    </row>
    <row r="98" spans="1:15" x14ac:dyDescent="0.25">
      <c r="A98" s="1" t="s">
        <v>96</v>
      </c>
      <c r="B98" s="6">
        <v>1</v>
      </c>
      <c r="C98" s="6">
        <v>11</v>
      </c>
      <c r="D98" s="6"/>
      <c r="E98" s="48">
        <v>17</v>
      </c>
      <c r="F98" s="48">
        <v>7</v>
      </c>
      <c r="G98" s="48">
        <v>11</v>
      </c>
      <c r="H98" s="15">
        <v>0.128</v>
      </c>
      <c r="I98" s="6">
        <v>0.1</v>
      </c>
      <c r="J98" s="6">
        <v>8.7999999999999995E-2</v>
      </c>
      <c r="K98" s="47" t="s">
        <v>439</v>
      </c>
      <c r="L98" s="47"/>
      <c r="M98" s="47"/>
      <c r="N98" s="86"/>
      <c r="O98" s="86" t="s">
        <v>430</v>
      </c>
    </row>
    <row r="99" spans="1:15" x14ac:dyDescent="0.25">
      <c r="A99" s="1" t="s">
        <v>97</v>
      </c>
      <c r="B99" s="6">
        <v>12</v>
      </c>
      <c r="C99" s="6"/>
      <c r="D99" s="6"/>
      <c r="E99" s="1">
        <v>17</v>
      </c>
      <c r="F99" s="1">
        <v>11</v>
      </c>
      <c r="G99" s="1">
        <v>8</v>
      </c>
      <c r="H99" s="15">
        <v>9.7000000000000003E-2</v>
      </c>
      <c r="I99" s="6">
        <v>6.6000000000000003E-2</v>
      </c>
      <c r="J99" s="6">
        <v>6.5000000000000002E-2</v>
      </c>
      <c r="K99" s="47"/>
      <c r="L99" s="47"/>
      <c r="M99" s="47"/>
      <c r="N99" s="86"/>
      <c r="O99" s="86" t="s">
        <v>431</v>
      </c>
    </row>
    <row r="100" spans="1:15" x14ac:dyDescent="0.25">
      <c r="A100" s="1" t="s">
        <v>98</v>
      </c>
      <c r="B100" s="88">
        <v>7</v>
      </c>
      <c r="C100" s="88">
        <v>17</v>
      </c>
      <c r="D100" s="6"/>
      <c r="E100" s="48">
        <v>7</v>
      </c>
      <c r="F100" s="48">
        <v>17</v>
      </c>
      <c r="G100" s="48">
        <v>11</v>
      </c>
      <c r="H100" s="15">
        <v>0.10199999999999999</v>
      </c>
      <c r="I100" s="6">
        <v>0.10100000000000001</v>
      </c>
      <c r="J100" s="6">
        <v>7.5999999999999998E-2</v>
      </c>
      <c r="K100" s="47" t="s">
        <v>303</v>
      </c>
      <c r="L100" s="47" t="s">
        <v>303</v>
      </c>
      <c r="M100" s="47"/>
      <c r="N100" s="86"/>
      <c r="O100" s="86" t="s">
        <v>432</v>
      </c>
    </row>
    <row r="101" spans="1:15" x14ac:dyDescent="0.25">
      <c r="A101" s="1" t="s">
        <v>99</v>
      </c>
      <c r="B101" s="6"/>
      <c r="C101" s="6"/>
      <c r="D101" s="6"/>
      <c r="E101" s="1">
        <v>17</v>
      </c>
      <c r="F101" s="1">
        <v>11</v>
      </c>
      <c r="G101" s="1">
        <v>8</v>
      </c>
      <c r="H101" s="15">
        <v>0.128</v>
      </c>
      <c r="I101" s="6">
        <v>5.5E-2</v>
      </c>
      <c r="J101" s="6">
        <v>0.05</v>
      </c>
      <c r="K101" s="47" t="s">
        <v>305</v>
      </c>
      <c r="L101" s="47"/>
      <c r="M101" s="47"/>
      <c r="N101" s="86" t="s">
        <v>185</v>
      </c>
      <c r="O101" s="86" t="s">
        <v>234</v>
      </c>
    </row>
    <row r="102" spans="1:15" x14ac:dyDescent="0.25">
      <c r="A102" s="1" t="s">
        <v>100</v>
      </c>
      <c r="B102" s="6">
        <v>1</v>
      </c>
      <c r="C102" s="6">
        <v>11</v>
      </c>
      <c r="D102" s="6"/>
      <c r="E102" s="48">
        <v>11</v>
      </c>
      <c r="F102" s="48">
        <v>17</v>
      </c>
      <c r="G102" s="48">
        <v>7</v>
      </c>
      <c r="H102" s="15">
        <v>0.11899999999999999</v>
      </c>
      <c r="I102" s="6">
        <v>0.115</v>
      </c>
      <c r="J102" s="6">
        <v>9.1999999999999998E-2</v>
      </c>
      <c r="K102" s="47"/>
      <c r="L102" s="47" t="s">
        <v>305</v>
      </c>
      <c r="M102" s="47"/>
      <c r="N102" s="86" t="s">
        <v>433</v>
      </c>
      <c r="O102" s="86" t="s">
        <v>434</v>
      </c>
    </row>
    <row r="103" spans="1:15" x14ac:dyDescent="0.25">
      <c r="A103" s="1" t="s">
        <v>101</v>
      </c>
      <c r="B103" s="6"/>
      <c r="C103" s="6"/>
      <c r="D103" s="6"/>
      <c r="E103" s="1">
        <v>7</v>
      </c>
      <c r="F103" s="1">
        <v>11</v>
      </c>
      <c r="G103" s="1">
        <v>17</v>
      </c>
      <c r="H103" s="15">
        <v>9.0999999999999998E-2</v>
      </c>
      <c r="I103" s="6">
        <v>8.5000000000000006E-2</v>
      </c>
      <c r="J103" s="6">
        <v>8.1000000000000003E-2</v>
      </c>
      <c r="K103" s="47"/>
      <c r="L103" s="47"/>
      <c r="M103" s="47"/>
      <c r="N103" s="86"/>
      <c r="O103" s="86" t="s">
        <v>435</v>
      </c>
    </row>
    <row r="104" spans="1:15" x14ac:dyDescent="0.25">
      <c r="A104" s="1" t="s">
        <v>102</v>
      </c>
      <c r="B104" s="6"/>
      <c r="C104" s="6"/>
      <c r="D104" s="6"/>
      <c r="E104" s="48">
        <v>17</v>
      </c>
      <c r="F104" s="48">
        <v>5</v>
      </c>
      <c r="G104" s="48">
        <v>11</v>
      </c>
      <c r="H104" s="15">
        <v>0.106</v>
      </c>
      <c r="I104" s="6">
        <v>0.09</v>
      </c>
      <c r="J104" s="6">
        <v>5.7000000000000002E-2</v>
      </c>
      <c r="K104" s="47" t="s">
        <v>305</v>
      </c>
      <c r="L104" s="47"/>
      <c r="M104" s="47"/>
      <c r="N104" s="86" t="s">
        <v>185</v>
      </c>
      <c r="O104" s="86" t="s">
        <v>436</v>
      </c>
    </row>
    <row r="105" spans="1:15" x14ac:dyDescent="0.25">
      <c r="A105" s="1" t="s">
        <v>103</v>
      </c>
      <c r="B105" s="6"/>
      <c r="C105" s="6"/>
      <c r="D105" s="6"/>
      <c r="E105" s="1">
        <v>17</v>
      </c>
      <c r="F105" s="1">
        <v>11</v>
      </c>
      <c r="G105" s="1">
        <v>8</v>
      </c>
      <c r="H105" s="15">
        <v>8.1000000000000003E-2</v>
      </c>
      <c r="I105" s="6">
        <v>5.5E-2</v>
      </c>
      <c r="J105" s="6">
        <v>5.3999999999999999E-2</v>
      </c>
      <c r="K105" s="47"/>
      <c r="L105" s="47"/>
      <c r="M105" s="47"/>
      <c r="N105" s="95" t="s">
        <v>437</v>
      </c>
      <c r="O105" s="95"/>
    </row>
    <row r="106" spans="1:15" x14ac:dyDescent="0.25">
      <c r="A106" s="1" t="s">
        <v>104</v>
      </c>
      <c r="B106" s="6"/>
      <c r="C106" s="6"/>
      <c r="D106" s="6"/>
      <c r="E106" s="48">
        <v>17</v>
      </c>
      <c r="F106" s="48">
        <v>11</v>
      </c>
      <c r="G106" s="48">
        <v>7</v>
      </c>
      <c r="H106" s="15">
        <v>0.114</v>
      </c>
      <c r="I106" s="6">
        <v>7.5999999999999998E-2</v>
      </c>
      <c r="J106" s="6">
        <v>7.2999999999999995E-2</v>
      </c>
      <c r="K106" s="47"/>
      <c r="L106" s="47"/>
      <c r="M106" s="47"/>
      <c r="N106" s="95"/>
      <c r="O106" s="95"/>
    </row>
    <row r="107" spans="1:15" x14ac:dyDescent="0.25">
      <c r="A107" s="1" t="s">
        <v>105</v>
      </c>
      <c r="B107" s="6"/>
      <c r="C107" s="6"/>
      <c r="D107" s="6"/>
      <c r="E107" s="1">
        <v>7</v>
      </c>
      <c r="F107" s="1">
        <v>4</v>
      </c>
      <c r="G107" s="1">
        <v>2</v>
      </c>
      <c r="H107" s="15">
        <v>0.13900000000000001</v>
      </c>
      <c r="I107" s="6">
        <v>8.7999999999999995E-2</v>
      </c>
      <c r="J107" s="6">
        <v>8.5000000000000006E-2</v>
      </c>
      <c r="K107" s="47"/>
      <c r="L107" s="47"/>
      <c r="M107" s="47"/>
      <c r="N107" s="95"/>
      <c r="O107" s="95"/>
    </row>
    <row r="108" spans="1:15" x14ac:dyDescent="0.25">
      <c r="A108" s="1" t="s">
        <v>106</v>
      </c>
      <c r="B108" s="6"/>
      <c r="C108" s="6"/>
      <c r="D108" s="6"/>
      <c r="E108" s="48">
        <v>8</v>
      </c>
      <c r="F108" s="48">
        <v>5</v>
      </c>
      <c r="G108" s="48">
        <v>10</v>
      </c>
      <c r="H108" s="15">
        <v>6.4000000000000001E-2</v>
      </c>
      <c r="I108" s="6">
        <v>5.8000000000000003E-2</v>
      </c>
      <c r="J108" s="6">
        <v>3.7999999999999999E-2</v>
      </c>
      <c r="K108" s="47"/>
      <c r="L108" s="47"/>
      <c r="M108" s="47"/>
      <c r="N108" s="95"/>
      <c r="O108" s="95"/>
    </row>
    <row r="109" spans="1:15" x14ac:dyDescent="0.25">
      <c r="A109" s="1" t="s">
        <v>107</v>
      </c>
      <c r="B109" s="6">
        <v>11</v>
      </c>
      <c r="C109" s="6">
        <v>7</v>
      </c>
      <c r="D109" s="6">
        <v>8</v>
      </c>
      <c r="E109" s="1">
        <v>17</v>
      </c>
      <c r="F109" s="1">
        <v>11</v>
      </c>
      <c r="G109" s="1">
        <v>7</v>
      </c>
      <c r="H109" s="15">
        <v>0.109</v>
      </c>
      <c r="I109" s="6">
        <v>0.107</v>
      </c>
      <c r="J109" s="6">
        <v>8.5999999999999993E-2</v>
      </c>
      <c r="K109" s="47"/>
      <c r="L109" s="47"/>
      <c r="M109" s="47"/>
      <c r="N109" s="95"/>
      <c r="O109" s="95"/>
    </row>
  </sheetData>
  <autoFilter ref="A1:P109" xr:uid="{AF3109F9-FDFD-46D4-B10A-4A0874A1CDE3}"/>
  <mergeCells count="1">
    <mergeCell ref="N105:O10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9E7A-A642-4C15-B9A7-B0A367991145}">
  <dimension ref="A1:AM112"/>
  <sheetViews>
    <sheetView showGridLines="0" zoomScale="55" zoomScaleNormal="55" workbookViewId="0">
      <pane ySplit="2" topLeftCell="A45" activePane="bottomLeft" state="frozen"/>
      <selection pane="bottomLeft" activeCell="A2" sqref="A2:XFD2"/>
    </sheetView>
  </sheetViews>
  <sheetFormatPr baseColWidth="10" defaultColWidth="11.5703125" defaultRowHeight="15" x14ac:dyDescent="0.25"/>
  <cols>
    <col min="1" max="1" width="19.7109375" style="5" customWidth="1"/>
    <col min="2" max="2" width="15.28515625" style="5" customWidth="1"/>
    <col min="3" max="5" width="11.5703125" style="5"/>
    <col min="6" max="6" width="13.5703125" style="5" customWidth="1"/>
    <col min="7" max="7" width="13.140625" style="5" customWidth="1"/>
    <col min="8" max="8" width="14" style="5" customWidth="1"/>
    <col min="9" max="14" width="14" style="5" hidden="1" customWidth="1"/>
    <col min="15" max="15" width="17.42578125" style="5" hidden="1" customWidth="1"/>
    <col min="16" max="16" width="14" style="5" customWidth="1"/>
    <col min="17" max="19" width="12.28515625" style="5" customWidth="1"/>
    <col min="20" max="25" width="12.28515625" style="5" hidden="1" customWidth="1"/>
    <col min="26" max="28" width="12.28515625" style="5" customWidth="1"/>
    <col min="29" max="29" width="36.42578125" style="5" hidden="1" customWidth="1"/>
    <col min="30" max="30" width="26.28515625" style="5" customWidth="1"/>
    <col min="31" max="31" width="21.5703125" style="5" customWidth="1"/>
    <col min="32" max="32" width="32.85546875" style="5" customWidth="1"/>
    <col min="33" max="33" width="29.7109375" style="5" bestFit="1" customWidth="1"/>
    <col min="34" max="34" width="90.5703125" style="5" bestFit="1" customWidth="1"/>
    <col min="35" max="35" width="11.5703125" style="5"/>
    <col min="36" max="36" width="45.28515625" style="5" bestFit="1" customWidth="1"/>
    <col min="37" max="16384" width="11.5703125" style="5"/>
  </cols>
  <sheetData>
    <row r="1" spans="1:39" x14ac:dyDescent="0.25">
      <c r="AD1" s="96" t="s">
        <v>382</v>
      </c>
      <c r="AE1" s="96"/>
      <c r="AF1" s="96"/>
      <c r="AG1" s="96"/>
    </row>
    <row r="2" spans="1:39" x14ac:dyDescent="0.25">
      <c r="A2" s="7" t="s">
        <v>381</v>
      </c>
      <c r="B2" s="7" t="s">
        <v>380</v>
      </c>
      <c r="C2" s="7" t="s">
        <v>379</v>
      </c>
      <c r="D2" s="7" t="s">
        <v>378</v>
      </c>
      <c r="E2" s="7" t="s">
        <v>377</v>
      </c>
      <c r="F2" s="9" t="s">
        <v>112</v>
      </c>
      <c r="G2" s="9" t="s">
        <v>113</v>
      </c>
      <c r="H2" s="9" t="s">
        <v>114</v>
      </c>
      <c r="I2" s="9" t="s">
        <v>115</v>
      </c>
      <c r="J2" s="9" t="s">
        <v>116</v>
      </c>
      <c r="K2" s="9" t="s">
        <v>117</v>
      </c>
      <c r="L2" s="9" t="s">
        <v>118</v>
      </c>
      <c r="M2" s="9" t="s">
        <v>119</v>
      </c>
      <c r="N2" s="9" t="s">
        <v>120</v>
      </c>
      <c r="O2" s="9" t="s">
        <v>121</v>
      </c>
      <c r="P2" s="9" t="s">
        <v>122</v>
      </c>
      <c r="Q2" s="10" t="s">
        <v>123</v>
      </c>
      <c r="R2" s="10" t="s">
        <v>124</v>
      </c>
      <c r="S2" s="10" t="s">
        <v>125</v>
      </c>
      <c r="T2" s="10" t="s">
        <v>126</v>
      </c>
      <c r="U2" s="10" t="s">
        <v>127</v>
      </c>
      <c r="V2" s="10" t="s">
        <v>128</v>
      </c>
      <c r="W2" s="10" t="s">
        <v>129</v>
      </c>
      <c r="X2" s="10" t="s">
        <v>130</v>
      </c>
      <c r="Y2" s="10" t="s">
        <v>131</v>
      </c>
      <c r="Z2" s="10" t="s">
        <v>132</v>
      </c>
      <c r="AA2" s="10" t="s">
        <v>133</v>
      </c>
      <c r="AB2" s="10" t="s">
        <v>134</v>
      </c>
      <c r="AC2" s="7" t="s">
        <v>135</v>
      </c>
      <c r="AD2" s="10" t="s">
        <v>132</v>
      </c>
      <c r="AE2" s="10" t="s">
        <v>133</v>
      </c>
      <c r="AF2" s="10" t="s">
        <v>134</v>
      </c>
      <c r="AG2" s="10" t="s">
        <v>136</v>
      </c>
      <c r="AH2" s="7" t="s">
        <v>137</v>
      </c>
    </row>
    <row r="3" spans="1:39" x14ac:dyDescent="0.25">
      <c r="A3" s="47" t="s">
        <v>332</v>
      </c>
      <c r="B3" s="6" t="s">
        <v>0</v>
      </c>
      <c r="C3" s="6">
        <v>7</v>
      </c>
      <c r="D3" s="6">
        <v>2</v>
      </c>
      <c r="E3" s="6">
        <v>4</v>
      </c>
      <c r="F3" s="48">
        <v>17</v>
      </c>
      <c r="G3" s="48">
        <v>11</v>
      </c>
      <c r="H3" s="48">
        <v>8</v>
      </c>
      <c r="I3" s="49">
        <f t="shared" ref="I3:I34" si="0">IF(Q3&gt;$AM$4,F3,-1)</f>
        <v>17</v>
      </c>
      <c r="J3" s="49">
        <f t="shared" ref="J3:J34" si="1">IF(R3&gt;$AM$4,G3,-1)</f>
        <v>-1</v>
      </c>
      <c r="K3" s="49">
        <f t="shared" ref="K3:K34" si="2">IF(S3&gt;$AM$4,H3,-1)</f>
        <v>-1</v>
      </c>
      <c r="L3" s="49">
        <f t="shared" ref="L3:L34" si="3">IF(OR(I3 =C3,I3 = D3,I3 =E3),1,0)</f>
        <v>0</v>
      </c>
      <c r="M3" s="49">
        <f t="shared" ref="M3:M34" si="4">IF(OR(J3 =C3,J3 = D3,J3 =E3),1,0)</f>
        <v>0</v>
      </c>
      <c r="N3" s="49">
        <f t="shared" ref="N3:N34" si="5">IF(OR(K3 =C3,K3 = D3,K3 =E3),1,0)</f>
        <v>0</v>
      </c>
      <c r="O3" s="49">
        <f t="shared" ref="O3:O34" si="6">SUM(L3:N3)</f>
        <v>0</v>
      </c>
      <c r="P3" s="6">
        <f t="shared" ref="P3:P34" si="7">W3-O3</f>
        <v>3</v>
      </c>
      <c r="Q3" s="15">
        <v>0.1</v>
      </c>
      <c r="R3" s="6">
        <v>5.8000000000000003E-2</v>
      </c>
      <c r="S3" s="6">
        <v>5.7000000000000002E-2</v>
      </c>
      <c r="T3" s="6">
        <f t="shared" ref="T3:T34" si="8">IF(OR(F3 =C3,F3 = D3,F3 =E3),1,0)</f>
        <v>0</v>
      </c>
      <c r="U3" s="6">
        <f t="shared" ref="U3:U34" si="9">IF(OR(G3 =C3,G3 = D3,G3 =E3),1,0)</f>
        <v>0</v>
      </c>
      <c r="V3" s="6">
        <f t="shared" ref="V3:V34" si="10">IF(OR(H3 =C3,H3 = D3,H3 =E3), 1, 0)</f>
        <v>0</v>
      </c>
      <c r="W3" s="6">
        <f t="shared" ref="W3:W34" si="11">COUNTIFS(C3:E3,"&gt;-1")</f>
        <v>3</v>
      </c>
      <c r="X3" s="6">
        <f t="shared" ref="X3:X34" si="12">SUM(T3:V3)</f>
        <v>0</v>
      </c>
      <c r="Y3" s="6">
        <f t="shared" ref="Y3:Y34" si="13">W3-X3</f>
        <v>3</v>
      </c>
      <c r="Z3" s="6" t="b">
        <f t="shared" ref="Z3:Z34" si="14">IF(AND(T3=0,Q3&gt;$AL$4), "Why wrong",IF(AND(T3=1,Q3&lt;=$AM$4),"Why yes"))</f>
        <v>0</v>
      </c>
      <c r="AA3" s="6" t="b">
        <f t="shared" ref="AA3:AA34" si="15">IF(AND(U3=0,R3&gt;$AL$4), "Why wrong",IF(AND(U3=1,R3&lt;=$AM$4),"Why yes"))</f>
        <v>0</v>
      </c>
      <c r="AB3" s="6" t="b">
        <f t="shared" ref="AB3:AB34" si="16">IF(AND(V3=0,S3&gt;$AL$4), "Why wrong",IF(AND(V3=1,S3&lt;=$AM$4),"Why yes"))</f>
        <v>0</v>
      </c>
      <c r="AC3" s="47" t="s">
        <v>139</v>
      </c>
      <c r="AD3" s="47"/>
      <c r="AE3" s="47"/>
      <c r="AF3" s="47"/>
      <c r="AG3" s="6" t="s">
        <v>140</v>
      </c>
      <c r="AH3" s="6" t="s">
        <v>141</v>
      </c>
      <c r="AI3" s="29" t="s">
        <v>376</v>
      </c>
      <c r="AJ3" s="8" t="s">
        <v>375</v>
      </c>
      <c r="AL3" s="5" t="s">
        <v>374</v>
      </c>
    </row>
    <row r="4" spans="1:39" x14ac:dyDescent="0.25">
      <c r="A4" s="47" t="s">
        <v>332</v>
      </c>
      <c r="B4" s="6" t="s">
        <v>1</v>
      </c>
      <c r="C4" s="12">
        <v>1</v>
      </c>
      <c r="D4" s="12">
        <v>11</v>
      </c>
      <c r="E4" s="6">
        <v>-1</v>
      </c>
      <c r="F4" s="50">
        <v>7</v>
      </c>
      <c r="G4" s="1">
        <v>0</v>
      </c>
      <c r="H4" s="1">
        <v>11</v>
      </c>
      <c r="I4" s="49">
        <f t="shared" si="0"/>
        <v>7</v>
      </c>
      <c r="J4" s="49">
        <f t="shared" si="1"/>
        <v>-1</v>
      </c>
      <c r="K4" s="49">
        <f t="shared" si="2"/>
        <v>-1</v>
      </c>
      <c r="L4" s="49">
        <f t="shared" si="3"/>
        <v>0</v>
      </c>
      <c r="M4" s="49">
        <f t="shared" si="4"/>
        <v>1</v>
      </c>
      <c r="N4" s="49">
        <f t="shared" si="5"/>
        <v>1</v>
      </c>
      <c r="O4" s="49">
        <f t="shared" si="6"/>
        <v>2</v>
      </c>
      <c r="P4" s="6">
        <f t="shared" si="7"/>
        <v>0</v>
      </c>
      <c r="Q4" s="15">
        <v>0.11600000000000001</v>
      </c>
      <c r="R4" s="6">
        <v>0.08</v>
      </c>
      <c r="S4" s="6">
        <v>7.4999999999999997E-2</v>
      </c>
      <c r="T4" s="6">
        <f t="shared" si="8"/>
        <v>0</v>
      </c>
      <c r="U4" s="6">
        <f t="shared" si="9"/>
        <v>0</v>
      </c>
      <c r="V4" s="6">
        <f t="shared" si="10"/>
        <v>1</v>
      </c>
      <c r="W4" s="6">
        <f t="shared" si="11"/>
        <v>2</v>
      </c>
      <c r="X4" s="6">
        <f t="shared" si="12"/>
        <v>1</v>
      </c>
      <c r="Y4" s="6">
        <f t="shared" si="13"/>
        <v>1</v>
      </c>
      <c r="Z4" s="6" t="str">
        <f t="shared" si="14"/>
        <v>Why wrong</v>
      </c>
      <c r="AA4" s="6" t="b">
        <f t="shared" si="15"/>
        <v>0</v>
      </c>
      <c r="AB4" s="6" t="str">
        <f t="shared" si="16"/>
        <v>Why yes</v>
      </c>
      <c r="AC4" s="47" t="s">
        <v>139</v>
      </c>
      <c r="AD4" s="47" t="s">
        <v>143</v>
      </c>
      <c r="AE4" s="47"/>
      <c r="AF4" s="47" t="s">
        <v>144</v>
      </c>
      <c r="AG4" s="6"/>
      <c r="AH4" s="6" t="s">
        <v>145</v>
      </c>
      <c r="AI4" s="46">
        <v>0</v>
      </c>
      <c r="AJ4" s="6" t="s">
        <v>373</v>
      </c>
      <c r="AL4" s="5">
        <v>0.1</v>
      </c>
      <c r="AM4" s="5">
        <v>0.08</v>
      </c>
    </row>
    <row r="5" spans="1:39" x14ac:dyDescent="0.25">
      <c r="A5" s="47" t="s">
        <v>332</v>
      </c>
      <c r="B5" s="6" t="s">
        <v>2</v>
      </c>
      <c r="C5" s="12">
        <v>7</v>
      </c>
      <c r="D5" s="12">
        <v>11</v>
      </c>
      <c r="E5" s="6">
        <v>4</v>
      </c>
      <c r="F5" s="51">
        <v>17</v>
      </c>
      <c r="G5" s="48">
        <v>11</v>
      </c>
      <c r="H5" s="48">
        <v>8</v>
      </c>
      <c r="I5" s="49">
        <f t="shared" si="0"/>
        <v>17</v>
      </c>
      <c r="J5" s="49">
        <f t="shared" si="1"/>
        <v>-1</v>
      </c>
      <c r="K5" s="49">
        <f t="shared" si="2"/>
        <v>-1</v>
      </c>
      <c r="L5" s="49">
        <f t="shared" si="3"/>
        <v>0</v>
      </c>
      <c r="M5" s="49">
        <f t="shared" si="4"/>
        <v>0</v>
      </c>
      <c r="N5" s="49">
        <f t="shared" si="5"/>
        <v>0</v>
      </c>
      <c r="O5" s="49">
        <f t="shared" si="6"/>
        <v>0</v>
      </c>
      <c r="P5" s="6">
        <f t="shared" si="7"/>
        <v>3</v>
      </c>
      <c r="Q5" s="15">
        <v>0.13200000000000001</v>
      </c>
      <c r="R5" s="6">
        <v>7.9000000000000001E-2</v>
      </c>
      <c r="S5" s="6">
        <v>7.6999999999999999E-2</v>
      </c>
      <c r="T5" s="6">
        <f t="shared" si="8"/>
        <v>0</v>
      </c>
      <c r="U5" s="6">
        <f t="shared" si="9"/>
        <v>1</v>
      </c>
      <c r="V5" s="6">
        <f t="shared" si="10"/>
        <v>0</v>
      </c>
      <c r="W5" s="6">
        <f t="shared" si="11"/>
        <v>3</v>
      </c>
      <c r="X5" s="6">
        <f t="shared" si="12"/>
        <v>1</v>
      </c>
      <c r="Y5" s="6">
        <f t="shared" si="13"/>
        <v>2</v>
      </c>
      <c r="Z5" s="6" t="str">
        <f t="shared" si="14"/>
        <v>Why wrong</v>
      </c>
      <c r="AA5" s="6" t="str">
        <f t="shared" si="15"/>
        <v>Why yes</v>
      </c>
      <c r="AB5" s="6" t="b">
        <f t="shared" si="16"/>
        <v>0</v>
      </c>
      <c r="AC5" s="47" t="s">
        <v>139</v>
      </c>
      <c r="AD5" s="47" t="s">
        <v>146</v>
      </c>
      <c r="AE5" s="47" t="s">
        <v>147</v>
      </c>
      <c r="AF5" s="47"/>
      <c r="AG5" s="6"/>
      <c r="AH5" s="6" t="s">
        <v>148</v>
      </c>
      <c r="AI5" s="46">
        <v>1</v>
      </c>
      <c r="AJ5" s="6" t="s">
        <v>372</v>
      </c>
    </row>
    <row r="6" spans="1:39" x14ac:dyDescent="0.25">
      <c r="A6" s="47" t="s">
        <v>332</v>
      </c>
      <c r="B6" s="6" t="s">
        <v>3</v>
      </c>
      <c r="C6" s="12">
        <v>17</v>
      </c>
      <c r="D6" s="12">
        <v>8</v>
      </c>
      <c r="E6" s="6">
        <v>-1</v>
      </c>
      <c r="F6" s="1">
        <v>17</v>
      </c>
      <c r="G6" s="1">
        <v>11</v>
      </c>
      <c r="H6" s="1">
        <v>8</v>
      </c>
      <c r="I6" s="49">
        <f t="shared" si="0"/>
        <v>17</v>
      </c>
      <c r="J6" s="49">
        <f t="shared" si="1"/>
        <v>-1</v>
      </c>
      <c r="K6" s="49">
        <f t="shared" si="2"/>
        <v>-1</v>
      </c>
      <c r="L6" s="49">
        <f t="shared" si="3"/>
        <v>1</v>
      </c>
      <c r="M6" s="49">
        <f t="shared" si="4"/>
        <v>1</v>
      </c>
      <c r="N6" s="49">
        <f t="shared" si="5"/>
        <v>1</v>
      </c>
      <c r="O6" s="49">
        <f t="shared" si="6"/>
        <v>3</v>
      </c>
      <c r="P6" s="6">
        <f t="shared" si="7"/>
        <v>-1</v>
      </c>
      <c r="Q6" s="15">
        <v>8.6999999999999994E-2</v>
      </c>
      <c r="R6" s="6">
        <v>7.3999999999999996E-2</v>
      </c>
      <c r="S6" s="6">
        <v>6.5000000000000002E-2</v>
      </c>
      <c r="T6" s="6">
        <f t="shared" si="8"/>
        <v>1</v>
      </c>
      <c r="U6" s="6">
        <f t="shared" si="9"/>
        <v>0</v>
      </c>
      <c r="V6" s="6">
        <f t="shared" si="10"/>
        <v>1</v>
      </c>
      <c r="W6" s="6">
        <f t="shared" si="11"/>
        <v>2</v>
      </c>
      <c r="X6" s="6">
        <f t="shared" si="12"/>
        <v>2</v>
      </c>
      <c r="Y6" s="6">
        <f t="shared" si="13"/>
        <v>0</v>
      </c>
      <c r="Z6" s="6" t="b">
        <f t="shared" si="14"/>
        <v>0</v>
      </c>
      <c r="AA6" s="6" t="b">
        <f t="shared" si="15"/>
        <v>0</v>
      </c>
      <c r="AB6" s="6" t="str">
        <f t="shared" si="16"/>
        <v>Why yes</v>
      </c>
      <c r="AC6" s="47" t="s">
        <v>139</v>
      </c>
      <c r="AD6" s="47"/>
      <c r="AE6" s="47"/>
      <c r="AF6" s="47"/>
      <c r="AG6" s="6" t="s">
        <v>150</v>
      </c>
      <c r="AH6" s="6" t="s">
        <v>151</v>
      </c>
      <c r="AI6" s="46">
        <v>2</v>
      </c>
      <c r="AJ6" s="6" t="s">
        <v>371</v>
      </c>
    </row>
    <row r="7" spans="1:39" x14ac:dyDescent="0.25">
      <c r="A7" s="47" t="s">
        <v>332</v>
      </c>
      <c r="B7" s="6" t="s">
        <v>4</v>
      </c>
      <c r="C7" s="6">
        <v>12</v>
      </c>
      <c r="D7" s="6">
        <v>-1</v>
      </c>
      <c r="E7" s="6">
        <v>-1</v>
      </c>
      <c r="F7" s="48">
        <v>17</v>
      </c>
      <c r="G7" s="48">
        <v>7</v>
      </c>
      <c r="H7" s="48">
        <v>11</v>
      </c>
      <c r="I7" s="49">
        <f t="shared" si="0"/>
        <v>17</v>
      </c>
      <c r="J7" s="49">
        <f t="shared" si="1"/>
        <v>7</v>
      </c>
      <c r="K7" s="49">
        <f t="shared" si="2"/>
        <v>-1</v>
      </c>
      <c r="L7" s="49">
        <f t="shared" si="3"/>
        <v>0</v>
      </c>
      <c r="M7" s="49">
        <f t="shared" si="4"/>
        <v>0</v>
      </c>
      <c r="N7" s="49">
        <f t="shared" si="5"/>
        <v>1</v>
      </c>
      <c r="O7" s="49">
        <f t="shared" si="6"/>
        <v>1</v>
      </c>
      <c r="P7" s="6">
        <f t="shared" si="7"/>
        <v>0</v>
      </c>
      <c r="Q7" s="15">
        <v>9.9000000000000005E-2</v>
      </c>
      <c r="R7" s="6">
        <v>8.4000000000000005E-2</v>
      </c>
      <c r="S7" s="6">
        <v>6.7000000000000004E-2</v>
      </c>
      <c r="T7" s="6">
        <f t="shared" si="8"/>
        <v>0</v>
      </c>
      <c r="U7" s="6">
        <f t="shared" si="9"/>
        <v>0</v>
      </c>
      <c r="V7" s="6">
        <f t="shared" si="10"/>
        <v>0</v>
      </c>
      <c r="W7" s="6">
        <f t="shared" si="11"/>
        <v>1</v>
      </c>
      <c r="X7" s="6">
        <f t="shared" si="12"/>
        <v>0</v>
      </c>
      <c r="Y7" s="6">
        <f t="shared" si="13"/>
        <v>1</v>
      </c>
      <c r="Z7" s="6" t="b">
        <f t="shared" si="14"/>
        <v>0</v>
      </c>
      <c r="AA7" s="6" t="b">
        <f t="shared" si="15"/>
        <v>0</v>
      </c>
      <c r="AB7" s="6" t="b">
        <f t="shared" si="16"/>
        <v>0</v>
      </c>
      <c r="AC7" s="47" t="s">
        <v>139</v>
      </c>
      <c r="AD7" s="47"/>
      <c r="AE7" s="47"/>
      <c r="AF7" s="47"/>
      <c r="AG7" s="6"/>
      <c r="AH7" s="6" t="s">
        <v>153</v>
      </c>
      <c r="AI7" s="46">
        <v>3</v>
      </c>
      <c r="AJ7" s="6" t="s">
        <v>370</v>
      </c>
    </row>
    <row r="8" spans="1:39" x14ac:dyDescent="0.25">
      <c r="A8" s="47" t="s">
        <v>332</v>
      </c>
      <c r="B8" s="6" t="s">
        <v>5</v>
      </c>
      <c r="C8" s="6">
        <v>9</v>
      </c>
      <c r="D8" s="6">
        <v>-1</v>
      </c>
      <c r="E8" s="6">
        <v>-1</v>
      </c>
      <c r="F8" s="1">
        <v>17</v>
      </c>
      <c r="G8" s="1">
        <v>7</v>
      </c>
      <c r="H8" s="1">
        <v>2</v>
      </c>
      <c r="I8" s="49">
        <f t="shared" si="0"/>
        <v>17</v>
      </c>
      <c r="J8" s="49">
        <f t="shared" si="1"/>
        <v>-1</v>
      </c>
      <c r="K8" s="49">
        <f t="shared" si="2"/>
        <v>-1</v>
      </c>
      <c r="L8" s="49">
        <f t="shared" si="3"/>
        <v>0</v>
      </c>
      <c r="M8" s="49">
        <f t="shared" si="4"/>
        <v>1</v>
      </c>
      <c r="N8" s="49">
        <f t="shared" si="5"/>
        <v>1</v>
      </c>
      <c r="O8" s="49">
        <f t="shared" si="6"/>
        <v>2</v>
      </c>
      <c r="P8" s="6">
        <f t="shared" si="7"/>
        <v>-1</v>
      </c>
      <c r="Q8" s="15">
        <v>8.2000000000000003E-2</v>
      </c>
      <c r="R8" s="6">
        <v>7.2999999999999995E-2</v>
      </c>
      <c r="S8" s="6">
        <v>7.0000000000000007E-2</v>
      </c>
      <c r="T8" s="6">
        <f t="shared" si="8"/>
        <v>0</v>
      </c>
      <c r="U8" s="6">
        <f t="shared" si="9"/>
        <v>0</v>
      </c>
      <c r="V8" s="6">
        <f t="shared" si="10"/>
        <v>0</v>
      </c>
      <c r="W8" s="6">
        <f t="shared" si="11"/>
        <v>1</v>
      </c>
      <c r="X8" s="6">
        <f t="shared" si="12"/>
        <v>0</v>
      </c>
      <c r="Y8" s="6">
        <f t="shared" si="13"/>
        <v>1</v>
      </c>
      <c r="Z8" s="6" t="b">
        <f t="shared" si="14"/>
        <v>0</v>
      </c>
      <c r="AA8" s="6" t="b">
        <f t="shared" si="15"/>
        <v>0</v>
      </c>
      <c r="AB8" s="6" t="b">
        <f t="shared" si="16"/>
        <v>0</v>
      </c>
      <c r="AC8" s="47" t="s">
        <v>139</v>
      </c>
      <c r="AD8" s="47"/>
      <c r="AE8" s="47"/>
      <c r="AF8" s="47"/>
      <c r="AG8" s="6"/>
      <c r="AH8" s="6" t="s">
        <v>154</v>
      </c>
      <c r="AI8" s="46">
        <v>4</v>
      </c>
      <c r="AJ8" s="6" t="s">
        <v>369</v>
      </c>
    </row>
    <row r="9" spans="1:39" x14ac:dyDescent="0.25">
      <c r="A9" s="47" t="s">
        <v>332</v>
      </c>
      <c r="B9" s="6" t="s">
        <v>6</v>
      </c>
      <c r="C9" s="6">
        <v>12</v>
      </c>
      <c r="D9" s="6">
        <v>-1</v>
      </c>
      <c r="E9" s="6">
        <v>-1</v>
      </c>
      <c r="F9" s="51">
        <v>7</v>
      </c>
      <c r="G9" s="51">
        <v>5</v>
      </c>
      <c r="H9" s="51">
        <v>8</v>
      </c>
      <c r="I9" s="49">
        <f t="shared" si="0"/>
        <v>7</v>
      </c>
      <c r="J9" s="49">
        <f t="shared" si="1"/>
        <v>5</v>
      </c>
      <c r="K9" s="49">
        <f t="shared" si="2"/>
        <v>8</v>
      </c>
      <c r="L9" s="49">
        <f t="shared" si="3"/>
        <v>0</v>
      </c>
      <c r="M9" s="49">
        <f t="shared" si="4"/>
        <v>0</v>
      </c>
      <c r="N9" s="49">
        <f t="shared" si="5"/>
        <v>0</v>
      </c>
      <c r="O9" s="49">
        <f t="shared" si="6"/>
        <v>0</v>
      </c>
      <c r="P9" s="6">
        <f t="shared" si="7"/>
        <v>1</v>
      </c>
      <c r="Q9" s="15">
        <v>0.17100000000000001</v>
      </c>
      <c r="R9" s="6">
        <v>0.115</v>
      </c>
      <c r="S9" s="6">
        <v>0.112</v>
      </c>
      <c r="T9" s="6">
        <f t="shared" si="8"/>
        <v>0</v>
      </c>
      <c r="U9" s="6">
        <f t="shared" si="9"/>
        <v>0</v>
      </c>
      <c r="V9" s="6">
        <f t="shared" si="10"/>
        <v>0</v>
      </c>
      <c r="W9" s="6">
        <f t="shared" si="11"/>
        <v>1</v>
      </c>
      <c r="X9" s="6">
        <f t="shared" si="12"/>
        <v>0</v>
      </c>
      <c r="Y9" s="6">
        <f t="shared" si="13"/>
        <v>1</v>
      </c>
      <c r="Z9" s="6" t="str">
        <f t="shared" si="14"/>
        <v>Why wrong</v>
      </c>
      <c r="AA9" s="6" t="str">
        <f t="shared" si="15"/>
        <v>Why wrong</v>
      </c>
      <c r="AB9" s="6" t="str">
        <f t="shared" si="16"/>
        <v>Why wrong</v>
      </c>
      <c r="AC9" s="47" t="s">
        <v>139</v>
      </c>
      <c r="AD9" s="47" t="s">
        <v>155</v>
      </c>
      <c r="AE9" s="47" t="s">
        <v>156</v>
      </c>
      <c r="AF9" s="47" t="s">
        <v>157</v>
      </c>
      <c r="AG9" s="6" t="s">
        <v>158</v>
      </c>
      <c r="AH9" s="6" t="s">
        <v>159</v>
      </c>
      <c r="AI9" s="46">
        <v>5</v>
      </c>
      <c r="AJ9" s="6" t="s">
        <v>368</v>
      </c>
    </row>
    <row r="10" spans="1:39" x14ac:dyDescent="0.25">
      <c r="A10" s="47" t="s">
        <v>332</v>
      </c>
      <c r="B10" s="6" t="s">
        <v>7</v>
      </c>
      <c r="C10" s="6">
        <v>11</v>
      </c>
      <c r="D10" s="6">
        <v>1</v>
      </c>
      <c r="E10" s="6">
        <v>-1</v>
      </c>
      <c r="F10" s="1">
        <v>11</v>
      </c>
      <c r="G10" s="1">
        <v>17</v>
      </c>
      <c r="H10" s="1">
        <v>7</v>
      </c>
      <c r="I10" s="49">
        <f t="shared" si="0"/>
        <v>11</v>
      </c>
      <c r="J10" s="49">
        <f t="shared" si="1"/>
        <v>17</v>
      </c>
      <c r="K10" s="49">
        <f t="shared" si="2"/>
        <v>7</v>
      </c>
      <c r="L10" s="49">
        <f t="shared" si="3"/>
        <v>1</v>
      </c>
      <c r="M10" s="49">
        <f t="shared" si="4"/>
        <v>0</v>
      </c>
      <c r="N10" s="49">
        <f t="shared" si="5"/>
        <v>0</v>
      </c>
      <c r="O10" s="49">
        <f t="shared" si="6"/>
        <v>1</v>
      </c>
      <c r="P10" s="6">
        <f t="shared" si="7"/>
        <v>1</v>
      </c>
      <c r="Q10" s="15">
        <v>0.11600000000000001</v>
      </c>
      <c r="R10" s="6">
        <v>0.115</v>
      </c>
      <c r="S10" s="6">
        <v>8.3000000000000004E-2</v>
      </c>
      <c r="T10" s="6">
        <f t="shared" si="8"/>
        <v>1</v>
      </c>
      <c r="U10" s="6">
        <f t="shared" si="9"/>
        <v>0</v>
      </c>
      <c r="V10" s="6">
        <f t="shared" si="10"/>
        <v>0</v>
      </c>
      <c r="W10" s="6">
        <f t="shared" si="11"/>
        <v>2</v>
      </c>
      <c r="X10" s="6">
        <f t="shared" si="12"/>
        <v>1</v>
      </c>
      <c r="Y10" s="6">
        <f t="shared" si="13"/>
        <v>1</v>
      </c>
      <c r="Z10" s="6" t="b">
        <f t="shared" si="14"/>
        <v>0</v>
      </c>
      <c r="AA10" s="6" t="str">
        <f t="shared" si="15"/>
        <v>Why wrong</v>
      </c>
      <c r="AB10" s="6" t="b">
        <f t="shared" si="16"/>
        <v>0</v>
      </c>
      <c r="AC10" s="47" t="s">
        <v>139</v>
      </c>
      <c r="AD10" s="47"/>
      <c r="AE10" s="47" t="s">
        <v>160</v>
      </c>
      <c r="AF10" s="47"/>
      <c r="AG10" s="6"/>
      <c r="AH10" s="6" t="s">
        <v>161</v>
      </c>
      <c r="AI10" s="46">
        <v>6</v>
      </c>
      <c r="AJ10" s="6" t="s">
        <v>367</v>
      </c>
    </row>
    <row r="11" spans="1:39" x14ac:dyDescent="0.25">
      <c r="A11" s="47" t="s">
        <v>332</v>
      </c>
      <c r="B11" s="6" t="s">
        <v>8</v>
      </c>
      <c r="C11" s="6">
        <v>5</v>
      </c>
      <c r="D11" s="6">
        <v>-1</v>
      </c>
      <c r="E11" s="6">
        <v>-1</v>
      </c>
      <c r="F11" s="48">
        <v>7</v>
      </c>
      <c r="G11" s="48">
        <v>17</v>
      </c>
      <c r="H11" s="48">
        <v>11</v>
      </c>
      <c r="I11" s="49">
        <f t="shared" si="0"/>
        <v>7</v>
      </c>
      <c r="J11" s="49">
        <f t="shared" si="1"/>
        <v>17</v>
      </c>
      <c r="K11" s="49">
        <f t="shared" si="2"/>
        <v>11</v>
      </c>
      <c r="L11" s="49">
        <f t="shared" si="3"/>
        <v>0</v>
      </c>
      <c r="M11" s="49">
        <f t="shared" si="4"/>
        <v>0</v>
      </c>
      <c r="N11" s="49">
        <f t="shared" si="5"/>
        <v>0</v>
      </c>
      <c r="O11" s="49">
        <f t="shared" si="6"/>
        <v>0</v>
      </c>
      <c r="P11" s="6">
        <f t="shared" si="7"/>
        <v>1</v>
      </c>
      <c r="Q11" s="15">
        <v>0.122</v>
      </c>
      <c r="R11" s="6">
        <v>0.108</v>
      </c>
      <c r="S11" s="6">
        <v>8.7999999999999995E-2</v>
      </c>
      <c r="T11" s="6">
        <f t="shared" si="8"/>
        <v>0</v>
      </c>
      <c r="U11" s="6">
        <f t="shared" si="9"/>
        <v>0</v>
      </c>
      <c r="V11" s="6">
        <f t="shared" si="10"/>
        <v>0</v>
      </c>
      <c r="W11" s="6">
        <f t="shared" si="11"/>
        <v>1</v>
      </c>
      <c r="X11" s="6">
        <f t="shared" si="12"/>
        <v>0</v>
      </c>
      <c r="Y11" s="6">
        <f t="shared" si="13"/>
        <v>1</v>
      </c>
      <c r="Z11" s="6" t="str">
        <f t="shared" si="14"/>
        <v>Why wrong</v>
      </c>
      <c r="AA11" s="6" t="str">
        <f t="shared" si="15"/>
        <v>Why wrong</v>
      </c>
      <c r="AB11" s="6" t="b">
        <f t="shared" si="16"/>
        <v>0</v>
      </c>
      <c r="AC11" s="47" t="s">
        <v>139</v>
      </c>
      <c r="AD11" s="47"/>
      <c r="AE11" s="47"/>
      <c r="AF11" s="47"/>
      <c r="AG11" s="6" t="s">
        <v>162</v>
      </c>
      <c r="AH11" s="6" t="s">
        <v>163</v>
      </c>
      <c r="AI11" s="46">
        <v>7</v>
      </c>
      <c r="AJ11" s="6" t="s">
        <v>366</v>
      </c>
    </row>
    <row r="12" spans="1:39" x14ac:dyDescent="0.25">
      <c r="A12" s="47" t="s">
        <v>332</v>
      </c>
      <c r="B12" s="6" t="s">
        <v>9</v>
      </c>
      <c r="C12" s="6">
        <v>-1</v>
      </c>
      <c r="D12" s="6">
        <v>-1</v>
      </c>
      <c r="E12" s="6">
        <v>-1</v>
      </c>
      <c r="F12" s="1">
        <v>5</v>
      </c>
      <c r="G12" s="1">
        <v>7</v>
      </c>
      <c r="H12" s="1">
        <v>11</v>
      </c>
      <c r="I12" s="49">
        <f t="shared" si="0"/>
        <v>-1</v>
      </c>
      <c r="J12" s="49">
        <f t="shared" si="1"/>
        <v>-1</v>
      </c>
      <c r="K12" s="49">
        <f t="shared" si="2"/>
        <v>-1</v>
      </c>
      <c r="L12" s="49">
        <f t="shared" si="3"/>
        <v>1</v>
      </c>
      <c r="M12" s="49">
        <f t="shared" si="4"/>
        <v>1</v>
      </c>
      <c r="N12" s="49">
        <f t="shared" si="5"/>
        <v>1</v>
      </c>
      <c r="O12" s="49">
        <f t="shared" si="6"/>
        <v>3</v>
      </c>
      <c r="P12" s="6">
        <f t="shared" si="7"/>
        <v>-3</v>
      </c>
      <c r="Q12" s="15">
        <v>0.08</v>
      </c>
      <c r="R12" s="6">
        <v>6.9000000000000006E-2</v>
      </c>
      <c r="S12" s="6">
        <v>6.9000000000000006E-2</v>
      </c>
      <c r="T12" s="6">
        <f t="shared" si="8"/>
        <v>0</v>
      </c>
      <c r="U12" s="6">
        <f t="shared" si="9"/>
        <v>0</v>
      </c>
      <c r="V12" s="6">
        <f t="shared" si="10"/>
        <v>0</v>
      </c>
      <c r="W12" s="6">
        <f t="shared" si="11"/>
        <v>0</v>
      </c>
      <c r="X12" s="6">
        <f t="shared" si="12"/>
        <v>0</v>
      </c>
      <c r="Y12" s="6">
        <f t="shared" si="13"/>
        <v>0</v>
      </c>
      <c r="Z12" s="6" t="b">
        <f t="shared" si="14"/>
        <v>0</v>
      </c>
      <c r="AA12" s="6" t="b">
        <f t="shared" si="15"/>
        <v>0</v>
      </c>
      <c r="AB12" s="6" t="b">
        <f t="shared" si="16"/>
        <v>0</v>
      </c>
      <c r="AC12" s="47" t="s">
        <v>139</v>
      </c>
      <c r="AD12" s="47"/>
      <c r="AE12" s="47"/>
      <c r="AF12" s="47"/>
      <c r="AG12" s="6"/>
      <c r="AH12" s="6" t="s">
        <v>165</v>
      </c>
      <c r="AI12" s="46">
        <v>8</v>
      </c>
      <c r="AJ12" s="6" t="s">
        <v>365</v>
      </c>
    </row>
    <row r="13" spans="1:39" x14ac:dyDescent="0.25">
      <c r="A13" s="47" t="s">
        <v>332</v>
      </c>
      <c r="B13" s="6" t="s">
        <v>10</v>
      </c>
      <c r="C13" s="6">
        <v>0</v>
      </c>
      <c r="D13" s="6">
        <v>-1</v>
      </c>
      <c r="E13" s="6">
        <v>-1</v>
      </c>
      <c r="F13" s="48">
        <v>17</v>
      </c>
      <c r="G13" s="48">
        <v>7</v>
      </c>
      <c r="H13" s="48">
        <v>11</v>
      </c>
      <c r="I13" s="49">
        <f t="shared" si="0"/>
        <v>17</v>
      </c>
      <c r="J13" s="49">
        <f t="shared" si="1"/>
        <v>-1</v>
      </c>
      <c r="K13" s="49">
        <f t="shared" si="2"/>
        <v>-1</v>
      </c>
      <c r="L13" s="49">
        <f t="shared" si="3"/>
        <v>0</v>
      </c>
      <c r="M13" s="49">
        <f t="shared" si="4"/>
        <v>1</v>
      </c>
      <c r="N13" s="49">
        <f t="shared" si="5"/>
        <v>1</v>
      </c>
      <c r="O13" s="49">
        <f t="shared" si="6"/>
        <v>2</v>
      </c>
      <c r="P13" s="6">
        <f t="shared" si="7"/>
        <v>-1</v>
      </c>
      <c r="Q13" s="15">
        <v>0.10299999999999999</v>
      </c>
      <c r="R13" s="6">
        <v>7.3999999999999996E-2</v>
      </c>
      <c r="S13" s="6">
        <v>6.8000000000000005E-2</v>
      </c>
      <c r="T13" s="6">
        <f t="shared" si="8"/>
        <v>0</v>
      </c>
      <c r="U13" s="6">
        <f t="shared" si="9"/>
        <v>0</v>
      </c>
      <c r="V13" s="6">
        <f t="shared" si="10"/>
        <v>0</v>
      </c>
      <c r="W13" s="6">
        <f t="shared" si="11"/>
        <v>1</v>
      </c>
      <c r="X13" s="6">
        <f t="shared" si="12"/>
        <v>0</v>
      </c>
      <c r="Y13" s="6">
        <f t="shared" si="13"/>
        <v>1</v>
      </c>
      <c r="Z13" s="6" t="str">
        <f t="shared" si="14"/>
        <v>Why wrong</v>
      </c>
      <c r="AA13" s="6" t="b">
        <f t="shared" si="15"/>
        <v>0</v>
      </c>
      <c r="AB13" s="6" t="b">
        <f t="shared" si="16"/>
        <v>0</v>
      </c>
      <c r="AC13" s="47" t="s">
        <v>139</v>
      </c>
      <c r="AD13" s="47" t="s">
        <v>167</v>
      </c>
      <c r="AE13" s="47"/>
      <c r="AF13" s="47"/>
      <c r="AG13" s="6"/>
      <c r="AH13" s="6" t="s">
        <v>168</v>
      </c>
      <c r="AI13" s="46">
        <v>9</v>
      </c>
      <c r="AJ13" s="6" t="s">
        <v>364</v>
      </c>
    </row>
    <row r="14" spans="1:39" x14ac:dyDescent="0.25">
      <c r="A14" s="47" t="s">
        <v>332</v>
      </c>
      <c r="B14" s="6" t="s">
        <v>11</v>
      </c>
      <c r="C14" s="6">
        <v>13</v>
      </c>
      <c r="D14" s="6">
        <v>-1</v>
      </c>
      <c r="E14" s="6">
        <v>-1</v>
      </c>
      <c r="F14" s="1">
        <v>7</v>
      </c>
      <c r="G14" s="1">
        <v>11</v>
      </c>
      <c r="H14" s="1">
        <v>17</v>
      </c>
      <c r="I14" s="49">
        <f t="shared" si="0"/>
        <v>-1</v>
      </c>
      <c r="J14" s="49">
        <f t="shared" si="1"/>
        <v>-1</v>
      </c>
      <c r="K14" s="49">
        <f t="shared" si="2"/>
        <v>-1</v>
      </c>
      <c r="L14" s="49">
        <f t="shared" si="3"/>
        <v>1</v>
      </c>
      <c r="M14" s="49">
        <f t="shared" si="4"/>
        <v>1</v>
      </c>
      <c r="N14" s="49">
        <f t="shared" si="5"/>
        <v>1</v>
      </c>
      <c r="O14" s="49">
        <f t="shared" si="6"/>
        <v>3</v>
      </c>
      <c r="P14" s="6">
        <f t="shared" si="7"/>
        <v>-2</v>
      </c>
      <c r="Q14" s="15">
        <v>7.3999999999999996E-2</v>
      </c>
      <c r="R14" s="6">
        <v>6.6000000000000003E-2</v>
      </c>
      <c r="S14" s="6">
        <v>6.2E-2</v>
      </c>
      <c r="T14" s="6">
        <f t="shared" si="8"/>
        <v>0</v>
      </c>
      <c r="U14" s="6">
        <f t="shared" si="9"/>
        <v>0</v>
      </c>
      <c r="V14" s="6">
        <f t="shared" si="10"/>
        <v>0</v>
      </c>
      <c r="W14" s="6">
        <f t="shared" si="11"/>
        <v>1</v>
      </c>
      <c r="X14" s="6">
        <f t="shared" si="12"/>
        <v>0</v>
      </c>
      <c r="Y14" s="6">
        <f t="shared" si="13"/>
        <v>1</v>
      </c>
      <c r="Z14" s="6" t="b">
        <f t="shared" si="14"/>
        <v>0</v>
      </c>
      <c r="AA14" s="6" t="b">
        <f t="shared" si="15"/>
        <v>0</v>
      </c>
      <c r="AB14" s="6" t="b">
        <f t="shared" si="16"/>
        <v>0</v>
      </c>
      <c r="AC14" s="47" t="s">
        <v>139</v>
      </c>
      <c r="AD14" s="47"/>
      <c r="AE14" s="47"/>
      <c r="AF14" s="47"/>
      <c r="AG14" s="6"/>
      <c r="AH14" s="6" t="s">
        <v>169</v>
      </c>
      <c r="AI14" s="46">
        <v>10</v>
      </c>
      <c r="AJ14" s="6" t="s">
        <v>363</v>
      </c>
    </row>
    <row r="15" spans="1:39" x14ac:dyDescent="0.25">
      <c r="A15" s="47" t="s">
        <v>332</v>
      </c>
      <c r="B15" s="6" t="s">
        <v>12</v>
      </c>
      <c r="C15" s="6">
        <v>12</v>
      </c>
      <c r="D15" s="6">
        <v>-1</v>
      </c>
      <c r="E15" s="6">
        <v>-1</v>
      </c>
      <c r="F15" s="48">
        <v>17</v>
      </c>
      <c r="G15" s="48">
        <v>7</v>
      </c>
      <c r="H15" s="48">
        <v>11</v>
      </c>
      <c r="I15" s="49">
        <f t="shared" si="0"/>
        <v>17</v>
      </c>
      <c r="J15" s="49">
        <f t="shared" si="1"/>
        <v>7</v>
      </c>
      <c r="K15" s="49">
        <f t="shared" si="2"/>
        <v>-1</v>
      </c>
      <c r="L15" s="49">
        <f t="shared" si="3"/>
        <v>0</v>
      </c>
      <c r="M15" s="49">
        <f t="shared" si="4"/>
        <v>0</v>
      </c>
      <c r="N15" s="49">
        <f t="shared" si="5"/>
        <v>1</v>
      </c>
      <c r="O15" s="49">
        <f t="shared" si="6"/>
        <v>1</v>
      </c>
      <c r="P15" s="6">
        <f t="shared" si="7"/>
        <v>0</v>
      </c>
      <c r="Q15" s="15">
        <v>8.5999999999999993E-2</v>
      </c>
      <c r="R15" s="6">
        <v>8.5999999999999993E-2</v>
      </c>
      <c r="S15" s="6">
        <v>7.9000000000000001E-2</v>
      </c>
      <c r="T15" s="6">
        <f t="shared" si="8"/>
        <v>0</v>
      </c>
      <c r="U15" s="6">
        <f t="shared" si="9"/>
        <v>0</v>
      </c>
      <c r="V15" s="6">
        <f t="shared" si="10"/>
        <v>0</v>
      </c>
      <c r="W15" s="6">
        <f t="shared" si="11"/>
        <v>1</v>
      </c>
      <c r="X15" s="6">
        <f t="shared" si="12"/>
        <v>0</v>
      </c>
      <c r="Y15" s="6">
        <f t="shared" si="13"/>
        <v>1</v>
      </c>
      <c r="Z15" s="6" t="b">
        <f t="shared" si="14"/>
        <v>0</v>
      </c>
      <c r="AA15" s="6" t="b">
        <f t="shared" si="15"/>
        <v>0</v>
      </c>
      <c r="AB15" s="6" t="b">
        <f t="shared" si="16"/>
        <v>0</v>
      </c>
      <c r="AC15" s="47" t="s">
        <v>139</v>
      </c>
      <c r="AD15" s="47"/>
      <c r="AE15" s="47"/>
      <c r="AF15" s="47"/>
      <c r="AG15" s="6"/>
      <c r="AH15" s="6" t="s">
        <v>170</v>
      </c>
      <c r="AI15" s="46">
        <v>11</v>
      </c>
      <c r="AJ15" s="6" t="s">
        <v>362</v>
      </c>
    </row>
    <row r="16" spans="1:39" x14ac:dyDescent="0.25">
      <c r="A16" s="47" t="s">
        <v>332</v>
      </c>
      <c r="B16" s="6" t="s">
        <v>13</v>
      </c>
      <c r="C16" s="6">
        <v>8</v>
      </c>
      <c r="D16" s="6">
        <v>-1</v>
      </c>
      <c r="E16" s="6">
        <v>-1</v>
      </c>
      <c r="F16" s="1">
        <v>7</v>
      </c>
      <c r="G16" s="1">
        <v>11</v>
      </c>
      <c r="H16" s="1">
        <v>8</v>
      </c>
      <c r="I16" s="49">
        <f t="shared" si="0"/>
        <v>7</v>
      </c>
      <c r="J16" s="49">
        <f t="shared" si="1"/>
        <v>11</v>
      </c>
      <c r="K16" s="49">
        <f t="shared" si="2"/>
        <v>8</v>
      </c>
      <c r="L16" s="49">
        <f t="shared" si="3"/>
        <v>0</v>
      </c>
      <c r="M16" s="49">
        <f t="shared" si="4"/>
        <v>0</v>
      </c>
      <c r="N16" s="49">
        <f t="shared" si="5"/>
        <v>1</v>
      </c>
      <c r="O16" s="49">
        <f t="shared" si="6"/>
        <v>1</v>
      </c>
      <c r="P16" s="6">
        <f t="shared" si="7"/>
        <v>0</v>
      </c>
      <c r="Q16" s="15">
        <v>0.108</v>
      </c>
      <c r="R16" s="6">
        <v>0.09</v>
      </c>
      <c r="S16" s="6">
        <v>8.4000000000000005E-2</v>
      </c>
      <c r="T16" s="6">
        <f t="shared" si="8"/>
        <v>0</v>
      </c>
      <c r="U16" s="6">
        <f t="shared" si="9"/>
        <v>0</v>
      </c>
      <c r="V16" s="6">
        <f t="shared" si="10"/>
        <v>1</v>
      </c>
      <c r="W16" s="6">
        <f t="shared" si="11"/>
        <v>1</v>
      </c>
      <c r="X16" s="6">
        <f t="shared" si="12"/>
        <v>1</v>
      </c>
      <c r="Y16" s="6">
        <f t="shared" si="13"/>
        <v>0</v>
      </c>
      <c r="Z16" s="6" t="str">
        <f t="shared" si="14"/>
        <v>Why wrong</v>
      </c>
      <c r="AA16" s="6" t="b">
        <f t="shared" si="15"/>
        <v>0</v>
      </c>
      <c r="AB16" s="6" t="b">
        <f t="shared" si="16"/>
        <v>0</v>
      </c>
      <c r="AC16" s="47" t="s">
        <v>139</v>
      </c>
      <c r="AD16" s="47"/>
      <c r="AE16" s="47"/>
      <c r="AF16" s="47"/>
      <c r="AG16" s="6"/>
      <c r="AH16" s="6" t="s">
        <v>171</v>
      </c>
      <c r="AI16" s="46">
        <v>12</v>
      </c>
      <c r="AJ16" s="6" t="s">
        <v>361</v>
      </c>
    </row>
    <row r="17" spans="1:36" x14ac:dyDescent="0.25">
      <c r="A17" s="47" t="s">
        <v>332</v>
      </c>
      <c r="B17" s="6" t="s">
        <v>14</v>
      </c>
      <c r="C17" s="6">
        <v>-1</v>
      </c>
      <c r="D17" s="6">
        <v>-1</v>
      </c>
      <c r="E17" s="6">
        <v>-1</v>
      </c>
      <c r="F17" s="48">
        <v>17</v>
      </c>
      <c r="G17" s="48">
        <v>2</v>
      </c>
      <c r="H17" s="48">
        <v>11</v>
      </c>
      <c r="I17" s="49">
        <f t="shared" si="0"/>
        <v>17</v>
      </c>
      <c r="J17" s="49">
        <f t="shared" si="1"/>
        <v>2</v>
      </c>
      <c r="K17" s="49">
        <f t="shared" si="2"/>
        <v>11</v>
      </c>
      <c r="L17" s="49">
        <f t="shared" si="3"/>
        <v>0</v>
      </c>
      <c r="M17" s="49">
        <f t="shared" si="4"/>
        <v>0</v>
      </c>
      <c r="N17" s="49">
        <f t="shared" si="5"/>
        <v>0</v>
      </c>
      <c r="O17" s="49">
        <f t="shared" si="6"/>
        <v>0</v>
      </c>
      <c r="P17" s="6">
        <f t="shared" si="7"/>
        <v>0</v>
      </c>
      <c r="Q17" s="15">
        <v>9.6000000000000002E-2</v>
      </c>
      <c r="R17" s="6">
        <v>8.8999999999999996E-2</v>
      </c>
      <c r="S17" s="6">
        <v>8.5999999999999993E-2</v>
      </c>
      <c r="T17" s="6">
        <f t="shared" si="8"/>
        <v>0</v>
      </c>
      <c r="U17" s="6">
        <f t="shared" si="9"/>
        <v>0</v>
      </c>
      <c r="V17" s="6">
        <f t="shared" si="10"/>
        <v>0</v>
      </c>
      <c r="W17" s="6">
        <f t="shared" si="11"/>
        <v>0</v>
      </c>
      <c r="X17" s="6">
        <f t="shared" si="12"/>
        <v>0</v>
      </c>
      <c r="Y17" s="6">
        <f t="shared" si="13"/>
        <v>0</v>
      </c>
      <c r="Z17" s="6" t="b">
        <f t="shared" si="14"/>
        <v>0</v>
      </c>
      <c r="AA17" s="6" t="b">
        <f t="shared" si="15"/>
        <v>0</v>
      </c>
      <c r="AB17" s="6" t="b">
        <f t="shared" si="16"/>
        <v>0</v>
      </c>
      <c r="AC17" s="47" t="s">
        <v>139</v>
      </c>
      <c r="AD17" s="47"/>
      <c r="AE17" s="47"/>
      <c r="AF17" s="47"/>
      <c r="AG17" s="6"/>
      <c r="AH17" s="6" t="s">
        <v>172</v>
      </c>
      <c r="AI17" s="46">
        <v>13</v>
      </c>
      <c r="AJ17" s="6" t="s">
        <v>360</v>
      </c>
    </row>
    <row r="18" spans="1:36" x14ac:dyDescent="0.25">
      <c r="A18" s="47" t="s">
        <v>332</v>
      </c>
      <c r="B18" s="6" t="s">
        <v>15</v>
      </c>
      <c r="C18" s="6">
        <v>12</v>
      </c>
      <c r="D18" s="6">
        <v>-1</v>
      </c>
      <c r="E18" s="6">
        <v>-1</v>
      </c>
      <c r="F18" s="1">
        <v>8</v>
      </c>
      <c r="G18" s="1">
        <v>5</v>
      </c>
      <c r="H18" s="1">
        <v>11</v>
      </c>
      <c r="I18" s="49">
        <f t="shared" si="0"/>
        <v>-1</v>
      </c>
      <c r="J18" s="49">
        <f t="shared" si="1"/>
        <v>-1</v>
      </c>
      <c r="K18" s="49">
        <f t="shared" si="2"/>
        <v>-1</v>
      </c>
      <c r="L18" s="49">
        <f t="shared" si="3"/>
        <v>1</v>
      </c>
      <c r="M18" s="49">
        <f t="shared" si="4"/>
        <v>1</v>
      </c>
      <c r="N18" s="49">
        <f t="shared" si="5"/>
        <v>1</v>
      </c>
      <c r="O18" s="49">
        <f t="shared" si="6"/>
        <v>3</v>
      </c>
      <c r="P18" s="6">
        <f t="shared" si="7"/>
        <v>-2</v>
      </c>
      <c r="Q18" s="15">
        <v>6.5000000000000002E-2</v>
      </c>
      <c r="R18" s="6">
        <v>6.0999999999999999E-2</v>
      </c>
      <c r="S18" s="6">
        <v>5.6000000000000001E-2</v>
      </c>
      <c r="T18" s="6">
        <f t="shared" si="8"/>
        <v>0</v>
      </c>
      <c r="U18" s="6">
        <f t="shared" si="9"/>
        <v>0</v>
      </c>
      <c r="V18" s="6">
        <f t="shared" si="10"/>
        <v>0</v>
      </c>
      <c r="W18" s="6">
        <f t="shared" si="11"/>
        <v>1</v>
      </c>
      <c r="X18" s="6">
        <f t="shared" si="12"/>
        <v>0</v>
      </c>
      <c r="Y18" s="6">
        <f t="shared" si="13"/>
        <v>1</v>
      </c>
      <c r="Z18" s="6" t="b">
        <f t="shared" si="14"/>
        <v>0</v>
      </c>
      <c r="AA18" s="6" t="b">
        <f t="shared" si="15"/>
        <v>0</v>
      </c>
      <c r="AB18" s="6" t="b">
        <f t="shared" si="16"/>
        <v>0</v>
      </c>
      <c r="AC18" s="47" t="s">
        <v>139</v>
      </c>
      <c r="AD18" s="47"/>
      <c r="AE18" s="47"/>
      <c r="AF18" s="47"/>
      <c r="AG18" s="6"/>
      <c r="AH18" s="6" t="s">
        <v>174</v>
      </c>
      <c r="AI18" s="46">
        <v>14</v>
      </c>
      <c r="AJ18" s="6" t="s">
        <v>359</v>
      </c>
    </row>
    <row r="19" spans="1:36" x14ac:dyDescent="0.25">
      <c r="A19" s="47" t="s">
        <v>332</v>
      </c>
      <c r="B19" s="6" t="s">
        <v>16</v>
      </c>
      <c r="C19" s="6">
        <v>12</v>
      </c>
      <c r="D19" s="6">
        <v>-1</v>
      </c>
      <c r="E19" s="6">
        <v>-1</v>
      </c>
      <c r="F19" s="48">
        <v>11</v>
      </c>
      <c r="G19" s="48">
        <v>17</v>
      </c>
      <c r="H19" s="48">
        <v>7</v>
      </c>
      <c r="I19" s="49">
        <f t="shared" si="0"/>
        <v>-1</v>
      </c>
      <c r="J19" s="49">
        <f t="shared" si="1"/>
        <v>-1</v>
      </c>
      <c r="K19" s="49">
        <f t="shared" si="2"/>
        <v>-1</v>
      </c>
      <c r="L19" s="49">
        <f t="shared" si="3"/>
        <v>1</v>
      </c>
      <c r="M19" s="49">
        <f t="shared" si="4"/>
        <v>1</v>
      </c>
      <c r="N19" s="49">
        <f t="shared" si="5"/>
        <v>1</v>
      </c>
      <c r="O19" s="49">
        <f t="shared" si="6"/>
        <v>3</v>
      </c>
      <c r="P19" s="6">
        <f t="shared" si="7"/>
        <v>-2</v>
      </c>
      <c r="Q19" s="15">
        <v>0.08</v>
      </c>
      <c r="R19" s="6">
        <v>7.5999999999999998E-2</v>
      </c>
      <c r="S19" s="6">
        <v>6.8000000000000005E-2</v>
      </c>
      <c r="T19" s="6">
        <f t="shared" si="8"/>
        <v>0</v>
      </c>
      <c r="U19" s="6">
        <f t="shared" si="9"/>
        <v>0</v>
      </c>
      <c r="V19" s="6">
        <f t="shared" si="10"/>
        <v>0</v>
      </c>
      <c r="W19" s="6">
        <f t="shared" si="11"/>
        <v>1</v>
      </c>
      <c r="X19" s="6">
        <f t="shared" si="12"/>
        <v>0</v>
      </c>
      <c r="Y19" s="6">
        <f t="shared" si="13"/>
        <v>1</v>
      </c>
      <c r="Z19" s="6" t="b">
        <f t="shared" si="14"/>
        <v>0</v>
      </c>
      <c r="AA19" s="6" t="b">
        <f t="shared" si="15"/>
        <v>0</v>
      </c>
      <c r="AB19" s="6" t="b">
        <f t="shared" si="16"/>
        <v>0</v>
      </c>
      <c r="AC19" s="47" t="s">
        <v>139</v>
      </c>
      <c r="AD19" s="47"/>
      <c r="AE19" s="47"/>
      <c r="AF19" s="47"/>
      <c r="AG19" s="6"/>
      <c r="AH19" s="6" t="s">
        <v>175</v>
      </c>
      <c r="AI19" s="46">
        <v>15</v>
      </c>
      <c r="AJ19" s="6" t="s">
        <v>358</v>
      </c>
    </row>
    <row r="20" spans="1:36" x14ac:dyDescent="0.25">
      <c r="A20" s="47" t="s">
        <v>332</v>
      </c>
      <c r="B20" s="6" t="s">
        <v>17</v>
      </c>
      <c r="C20" s="6">
        <v>12</v>
      </c>
      <c r="D20" s="6">
        <v>-1</v>
      </c>
      <c r="E20" s="6">
        <v>-1</v>
      </c>
      <c r="F20" s="52">
        <v>7</v>
      </c>
      <c r="G20" s="1">
        <v>11</v>
      </c>
      <c r="H20" s="1">
        <v>8</v>
      </c>
      <c r="I20" s="49">
        <f t="shared" si="0"/>
        <v>7</v>
      </c>
      <c r="J20" s="49">
        <f t="shared" si="1"/>
        <v>11</v>
      </c>
      <c r="K20" s="49">
        <f t="shared" si="2"/>
        <v>-1</v>
      </c>
      <c r="L20" s="49">
        <f t="shared" si="3"/>
        <v>0</v>
      </c>
      <c r="M20" s="49">
        <f t="shared" si="4"/>
        <v>0</v>
      </c>
      <c r="N20" s="49">
        <f t="shared" si="5"/>
        <v>1</v>
      </c>
      <c r="O20" s="49">
        <f t="shared" si="6"/>
        <v>1</v>
      </c>
      <c r="P20" s="6">
        <f t="shared" si="7"/>
        <v>0</v>
      </c>
      <c r="Q20" s="15">
        <v>0.16600000000000001</v>
      </c>
      <c r="R20" s="6">
        <v>0.1</v>
      </c>
      <c r="S20" s="6">
        <v>7.5999999999999998E-2</v>
      </c>
      <c r="T20" s="6">
        <f t="shared" si="8"/>
        <v>0</v>
      </c>
      <c r="U20" s="6">
        <f t="shared" si="9"/>
        <v>0</v>
      </c>
      <c r="V20" s="6">
        <f t="shared" si="10"/>
        <v>0</v>
      </c>
      <c r="W20" s="6">
        <f t="shared" si="11"/>
        <v>1</v>
      </c>
      <c r="X20" s="6">
        <f t="shared" si="12"/>
        <v>0</v>
      </c>
      <c r="Y20" s="6">
        <f t="shared" si="13"/>
        <v>1</v>
      </c>
      <c r="Z20" s="6" t="str">
        <f t="shared" si="14"/>
        <v>Why wrong</v>
      </c>
      <c r="AA20" s="6" t="b">
        <f t="shared" si="15"/>
        <v>0</v>
      </c>
      <c r="AB20" s="6" t="b">
        <f t="shared" si="16"/>
        <v>0</v>
      </c>
      <c r="AC20" s="47" t="s">
        <v>139</v>
      </c>
      <c r="AD20" s="47" t="s">
        <v>176</v>
      </c>
      <c r="AE20" s="47"/>
      <c r="AF20" s="47"/>
      <c r="AG20" s="6"/>
      <c r="AH20" s="6" t="s">
        <v>177</v>
      </c>
      <c r="AI20" s="46">
        <v>16</v>
      </c>
      <c r="AJ20" s="6" t="s">
        <v>357</v>
      </c>
    </row>
    <row r="21" spans="1:36" x14ac:dyDescent="0.25">
      <c r="A21" s="47" t="s">
        <v>332</v>
      </c>
      <c r="B21" s="6" t="s">
        <v>18</v>
      </c>
      <c r="C21" s="6">
        <v>12</v>
      </c>
      <c r="D21" s="6">
        <v>-1</v>
      </c>
      <c r="E21" s="6">
        <v>-1</v>
      </c>
      <c r="F21" s="51">
        <v>17</v>
      </c>
      <c r="G21" s="51">
        <v>11</v>
      </c>
      <c r="H21" s="48">
        <v>7</v>
      </c>
      <c r="I21" s="49">
        <f t="shared" si="0"/>
        <v>17</v>
      </c>
      <c r="J21" s="49">
        <f t="shared" si="1"/>
        <v>11</v>
      </c>
      <c r="K21" s="49">
        <f t="shared" si="2"/>
        <v>7</v>
      </c>
      <c r="L21" s="49">
        <f t="shared" si="3"/>
        <v>0</v>
      </c>
      <c r="M21" s="49">
        <f t="shared" si="4"/>
        <v>0</v>
      </c>
      <c r="N21" s="49">
        <f t="shared" si="5"/>
        <v>0</v>
      </c>
      <c r="O21" s="49">
        <f t="shared" si="6"/>
        <v>0</v>
      </c>
      <c r="P21" s="6">
        <f t="shared" si="7"/>
        <v>1</v>
      </c>
      <c r="Q21" s="15">
        <v>0.11700000000000001</v>
      </c>
      <c r="R21" s="6">
        <v>0.106</v>
      </c>
      <c r="S21" s="6">
        <v>0.09</v>
      </c>
      <c r="T21" s="6">
        <f t="shared" si="8"/>
        <v>0</v>
      </c>
      <c r="U21" s="6">
        <f t="shared" si="9"/>
        <v>0</v>
      </c>
      <c r="V21" s="6">
        <f t="shared" si="10"/>
        <v>0</v>
      </c>
      <c r="W21" s="6">
        <f t="shared" si="11"/>
        <v>1</v>
      </c>
      <c r="X21" s="6">
        <f t="shared" si="12"/>
        <v>0</v>
      </c>
      <c r="Y21" s="6">
        <f t="shared" si="13"/>
        <v>1</v>
      </c>
      <c r="Z21" s="6" t="str">
        <f t="shared" si="14"/>
        <v>Why wrong</v>
      </c>
      <c r="AA21" s="6" t="str">
        <f t="shared" si="15"/>
        <v>Why wrong</v>
      </c>
      <c r="AB21" s="6" t="b">
        <f t="shared" si="16"/>
        <v>0</v>
      </c>
      <c r="AC21" s="47" t="s">
        <v>139</v>
      </c>
      <c r="AD21" s="47" t="s">
        <v>178</v>
      </c>
      <c r="AE21" s="47" t="s">
        <v>179</v>
      </c>
      <c r="AF21" s="47"/>
      <c r="AG21" s="6" t="s">
        <v>158</v>
      </c>
      <c r="AH21" s="6" t="s">
        <v>180</v>
      </c>
      <c r="AI21" s="46">
        <v>17</v>
      </c>
      <c r="AJ21" s="6" t="s">
        <v>356</v>
      </c>
    </row>
    <row r="22" spans="1:36" x14ac:dyDescent="0.25">
      <c r="A22" s="47" t="s">
        <v>332</v>
      </c>
      <c r="B22" s="6" t="s">
        <v>19</v>
      </c>
      <c r="C22" s="6">
        <v>12</v>
      </c>
      <c r="D22" s="6">
        <v>-1</v>
      </c>
      <c r="E22" s="6">
        <v>-1</v>
      </c>
      <c r="F22" s="52">
        <v>7</v>
      </c>
      <c r="G22" s="52">
        <v>17</v>
      </c>
      <c r="H22" s="1">
        <v>11</v>
      </c>
      <c r="I22" s="49">
        <f t="shared" si="0"/>
        <v>7</v>
      </c>
      <c r="J22" s="49">
        <f t="shared" si="1"/>
        <v>17</v>
      </c>
      <c r="K22" s="49">
        <f t="shared" si="2"/>
        <v>11</v>
      </c>
      <c r="L22" s="49">
        <f t="shared" si="3"/>
        <v>0</v>
      </c>
      <c r="M22" s="49">
        <f t="shared" si="4"/>
        <v>0</v>
      </c>
      <c r="N22" s="49">
        <f t="shared" si="5"/>
        <v>0</v>
      </c>
      <c r="O22" s="49">
        <f t="shared" si="6"/>
        <v>0</v>
      </c>
      <c r="P22" s="6">
        <f t="shared" si="7"/>
        <v>1</v>
      </c>
      <c r="Q22" s="15">
        <v>0.128</v>
      </c>
      <c r="R22" s="6">
        <v>0.123</v>
      </c>
      <c r="S22" s="6">
        <v>0.10299999999999999</v>
      </c>
      <c r="T22" s="6">
        <f t="shared" si="8"/>
        <v>0</v>
      </c>
      <c r="U22" s="6">
        <f t="shared" si="9"/>
        <v>0</v>
      </c>
      <c r="V22" s="6">
        <f t="shared" si="10"/>
        <v>0</v>
      </c>
      <c r="W22" s="6">
        <f t="shared" si="11"/>
        <v>1</v>
      </c>
      <c r="X22" s="6">
        <f t="shared" si="12"/>
        <v>0</v>
      </c>
      <c r="Y22" s="6">
        <f t="shared" si="13"/>
        <v>1</v>
      </c>
      <c r="Z22" s="6" t="str">
        <f t="shared" si="14"/>
        <v>Why wrong</v>
      </c>
      <c r="AA22" s="6" t="str">
        <f t="shared" si="15"/>
        <v>Why wrong</v>
      </c>
      <c r="AB22" s="6" t="str">
        <f t="shared" si="16"/>
        <v>Why wrong</v>
      </c>
      <c r="AC22" s="47" t="s">
        <v>139</v>
      </c>
      <c r="AD22" s="47" t="s">
        <v>155</v>
      </c>
      <c r="AE22" s="47" t="s">
        <v>178</v>
      </c>
      <c r="AF22" s="47" t="s">
        <v>181</v>
      </c>
      <c r="AG22" s="6" t="s">
        <v>158</v>
      </c>
      <c r="AH22" s="6" t="s">
        <v>182</v>
      </c>
    </row>
    <row r="23" spans="1:36" x14ac:dyDescent="0.25">
      <c r="A23" s="47" t="s">
        <v>332</v>
      </c>
      <c r="B23" s="6" t="s">
        <v>20</v>
      </c>
      <c r="C23" s="6">
        <v>12</v>
      </c>
      <c r="D23" s="6">
        <v>4</v>
      </c>
      <c r="E23" s="6">
        <v>17</v>
      </c>
      <c r="F23" s="48">
        <v>17</v>
      </c>
      <c r="G23" s="48">
        <v>11</v>
      </c>
      <c r="H23" s="48">
        <v>5</v>
      </c>
      <c r="I23" s="49">
        <f t="shared" si="0"/>
        <v>17</v>
      </c>
      <c r="J23" s="49">
        <f t="shared" si="1"/>
        <v>-1</v>
      </c>
      <c r="K23" s="49">
        <f t="shared" si="2"/>
        <v>-1</v>
      </c>
      <c r="L23" s="49">
        <f t="shared" si="3"/>
        <v>1</v>
      </c>
      <c r="M23" s="49">
        <f t="shared" si="4"/>
        <v>0</v>
      </c>
      <c r="N23" s="49">
        <f t="shared" si="5"/>
        <v>0</v>
      </c>
      <c r="O23" s="49">
        <f t="shared" si="6"/>
        <v>1</v>
      </c>
      <c r="P23" s="6">
        <f t="shared" si="7"/>
        <v>2</v>
      </c>
      <c r="Q23" s="15">
        <v>0.124</v>
      </c>
      <c r="R23" s="6">
        <v>6.6000000000000003E-2</v>
      </c>
      <c r="S23" s="6">
        <v>6.0999999999999999E-2</v>
      </c>
      <c r="T23" s="6">
        <f t="shared" si="8"/>
        <v>1</v>
      </c>
      <c r="U23" s="6">
        <f t="shared" si="9"/>
        <v>0</v>
      </c>
      <c r="V23" s="6">
        <f t="shared" si="10"/>
        <v>0</v>
      </c>
      <c r="W23" s="6">
        <f t="shared" si="11"/>
        <v>3</v>
      </c>
      <c r="X23" s="6">
        <f t="shared" si="12"/>
        <v>1</v>
      </c>
      <c r="Y23" s="6">
        <f t="shared" si="13"/>
        <v>2</v>
      </c>
      <c r="Z23" s="6" t="b">
        <f t="shared" si="14"/>
        <v>0</v>
      </c>
      <c r="AA23" s="6" t="b">
        <f t="shared" si="15"/>
        <v>0</v>
      </c>
      <c r="AB23" s="6" t="b">
        <f t="shared" si="16"/>
        <v>0</v>
      </c>
      <c r="AC23" s="47" t="s">
        <v>139</v>
      </c>
      <c r="AD23" s="47"/>
      <c r="AE23" s="47"/>
      <c r="AF23" s="47"/>
      <c r="AG23" s="6"/>
      <c r="AH23" s="6" t="s">
        <v>183</v>
      </c>
    </row>
    <row r="24" spans="1:36" x14ac:dyDescent="0.25">
      <c r="A24" s="47" t="s">
        <v>332</v>
      </c>
      <c r="B24" s="6" t="s">
        <v>21</v>
      </c>
      <c r="C24" s="6">
        <v>-1</v>
      </c>
      <c r="D24" s="6">
        <v>-1</v>
      </c>
      <c r="E24" s="6">
        <v>-1</v>
      </c>
      <c r="F24" s="1">
        <v>17</v>
      </c>
      <c r="G24" s="1">
        <v>2</v>
      </c>
      <c r="H24" s="1">
        <v>11</v>
      </c>
      <c r="I24" s="49">
        <f t="shared" si="0"/>
        <v>17</v>
      </c>
      <c r="J24" s="49">
        <f t="shared" si="1"/>
        <v>-1</v>
      </c>
      <c r="K24" s="49">
        <f t="shared" si="2"/>
        <v>-1</v>
      </c>
      <c r="L24" s="49">
        <f t="shared" si="3"/>
        <v>0</v>
      </c>
      <c r="M24" s="49">
        <f t="shared" si="4"/>
        <v>1</v>
      </c>
      <c r="N24" s="49">
        <f t="shared" si="5"/>
        <v>1</v>
      </c>
      <c r="O24" s="49">
        <f t="shared" si="6"/>
        <v>2</v>
      </c>
      <c r="P24" s="6">
        <f t="shared" si="7"/>
        <v>-2</v>
      </c>
      <c r="Q24" s="15">
        <v>0.11899999999999999</v>
      </c>
      <c r="R24" s="6">
        <v>0.06</v>
      </c>
      <c r="S24" s="6">
        <v>5.8999999999999997E-2</v>
      </c>
      <c r="T24" s="6">
        <f t="shared" si="8"/>
        <v>0</v>
      </c>
      <c r="U24" s="6">
        <f t="shared" si="9"/>
        <v>0</v>
      </c>
      <c r="V24" s="6">
        <f t="shared" si="10"/>
        <v>0</v>
      </c>
      <c r="W24" s="6">
        <f t="shared" si="11"/>
        <v>0</v>
      </c>
      <c r="X24" s="6">
        <f t="shared" si="12"/>
        <v>0</v>
      </c>
      <c r="Y24" s="6">
        <f t="shared" si="13"/>
        <v>0</v>
      </c>
      <c r="Z24" s="6" t="str">
        <f t="shared" si="14"/>
        <v>Why wrong</v>
      </c>
      <c r="AA24" s="6" t="b">
        <f t="shared" si="15"/>
        <v>0</v>
      </c>
      <c r="AB24" s="6" t="b">
        <f t="shared" si="16"/>
        <v>0</v>
      </c>
      <c r="AC24" s="47" t="s">
        <v>139</v>
      </c>
      <c r="AD24" s="47" t="s">
        <v>184</v>
      </c>
      <c r="AE24" s="47"/>
      <c r="AF24" s="47"/>
      <c r="AG24" s="6" t="s">
        <v>185</v>
      </c>
      <c r="AH24" s="6" t="s">
        <v>186</v>
      </c>
    </row>
    <row r="25" spans="1:36" x14ac:dyDescent="0.25">
      <c r="A25" s="47" t="s">
        <v>332</v>
      </c>
      <c r="B25" s="6" t="s">
        <v>22</v>
      </c>
      <c r="C25" s="6">
        <v>4</v>
      </c>
      <c r="D25" s="6">
        <v>12</v>
      </c>
      <c r="E25" s="6">
        <v>15</v>
      </c>
      <c r="F25" s="48">
        <v>17</v>
      </c>
      <c r="G25" s="48">
        <v>7</v>
      </c>
      <c r="H25" s="48">
        <v>8</v>
      </c>
      <c r="I25" s="49">
        <f t="shared" si="0"/>
        <v>17</v>
      </c>
      <c r="J25" s="49">
        <f t="shared" si="1"/>
        <v>-1</v>
      </c>
      <c r="K25" s="49">
        <f t="shared" si="2"/>
        <v>-1</v>
      </c>
      <c r="L25" s="49">
        <f t="shared" si="3"/>
        <v>0</v>
      </c>
      <c r="M25" s="49">
        <f t="shared" si="4"/>
        <v>0</v>
      </c>
      <c r="N25" s="49">
        <f t="shared" si="5"/>
        <v>0</v>
      </c>
      <c r="O25" s="49">
        <f t="shared" si="6"/>
        <v>0</v>
      </c>
      <c r="P25" s="6">
        <f t="shared" si="7"/>
        <v>3</v>
      </c>
      <c r="Q25" s="15">
        <v>9.7000000000000003E-2</v>
      </c>
      <c r="R25" s="6">
        <v>7.0000000000000007E-2</v>
      </c>
      <c r="S25" s="6">
        <v>6.6000000000000003E-2</v>
      </c>
      <c r="T25" s="6">
        <f t="shared" si="8"/>
        <v>0</v>
      </c>
      <c r="U25" s="6">
        <f t="shared" si="9"/>
        <v>0</v>
      </c>
      <c r="V25" s="6">
        <f t="shared" si="10"/>
        <v>0</v>
      </c>
      <c r="W25" s="6">
        <f t="shared" si="11"/>
        <v>3</v>
      </c>
      <c r="X25" s="6">
        <f t="shared" si="12"/>
        <v>0</v>
      </c>
      <c r="Y25" s="6">
        <f t="shared" si="13"/>
        <v>3</v>
      </c>
      <c r="Z25" s="6" t="b">
        <f t="shared" si="14"/>
        <v>0</v>
      </c>
      <c r="AA25" s="6" t="b">
        <f t="shared" si="15"/>
        <v>0</v>
      </c>
      <c r="AB25" s="6" t="b">
        <f t="shared" si="16"/>
        <v>0</v>
      </c>
      <c r="AC25" s="47" t="s">
        <v>139</v>
      </c>
      <c r="AD25" s="47"/>
      <c r="AE25" s="47"/>
      <c r="AF25" s="47"/>
      <c r="AG25" s="6" t="s">
        <v>188</v>
      </c>
      <c r="AH25" s="6" t="s">
        <v>189</v>
      </c>
    </row>
    <row r="26" spans="1:36" x14ac:dyDescent="0.25">
      <c r="A26" s="47" t="s">
        <v>332</v>
      </c>
      <c r="B26" s="6" t="s">
        <v>23</v>
      </c>
      <c r="C26" s="6">
        <v>12</v>
      </c>
      <c r="D26" s="6">
        <v>4</v>
      </c>
      <c r="E26" s="6">
        <v>-1</v>
      </c>
      <c r="F26" s="1">
        <v>5</v>
      </c>
      <c r="G26" s="1">
        <v>17</v>
      </c>
      <c r="H26" s="1">
        <v>8</v>
      </c>
      <c r="I26" s="49">
        <f t="shared" si="0"/>
        <v>5</v>
      </c>
      <c r="J26" s="49">
        <f t="shared" si="1"/>
        <v>17</v>
      </c>
      <c r="K26" s="49">
        <f t="shared" si="2"/>
        <v>-1</v>
      </c>
      <c r="L26" s="49">
        <f t="shared" si="3"/>
        <v>0</v>
      </c>
      <c r="M26" s="49">
        <f t="shared" si="4"/>
        <v>0</v>
      </c>
      <c r="N26" s="49">
        <f t="shared" si="5"/>
        <v>1</v>
      </c>
      <c r="O26" s="49">
        <f t="shared" si="6"/>
        <v>1</v>
      </c>
      <c r="P26" s="6">
        <f t="shared" si="7"/>
        <v>1</v>
      </c>
      <c r="Q26" s="15">
        <v>8.7999999999999995E-2</v>
      </c>
      <c r="R26" s="6">
        <v>8.5999999999999993E-2</v>
      </c>
      <c r="S26" s="6">
        <v>6.0999999999999999E-2</v>
      </c>
      <c r="T26" s="6">
        <f t="shared" si="8"/>
        <v>0</v>
      </c>
      <c r="U26" s="6">
        <f t="shared" si="9"/>
        <v>0</v>
      </c>
      <c r="V26" s="6">
        <f t="shared" si="10"/>
        <v>0</v>
      </c>
      <c r="W26" s="6">
        <f t="shared" si="11"/>
        <v>2</v>
      </c>
      <c r="X26" s="6">
        <f t="shared" si="12"/>
        <v>0</v>
      </c>
      <c r="Y26" s="6">
        <f t="shared" si="13"/>
        <v>2</v>
      </c>
      <c r="Z26" s="6" t="b">
        <f t="shared" si="14"/>
        <v>0</v>
      </c>
      <c r="AA26" s="6" t="b">
        <f t="shared" si="15"/>
        <v>0</v>
      </c>
      <c r="AB26" s="6" t="b">
        <f t="shared" si="16"/>
        <v>0</v>
      </c>
      <c r="AC26" s="47" t="s">
        <v>139</v>
      </c>
      <c r="AD26" s="47"/>
      <c r="AE26" s="47"/>
      <c r="AF26" s="47"/>
      <c r="AG26" s="6" t="s">
        <v>190</v>
      </c>
      <c r="AH26" s="6" t="s">
        <v>191</v>
      </c>
    </row>
    <row r="27" spans="1:36" x14ac:dyDescent="0.25">
      <c r="A27" s="47" t="s">
        <v>332</v>
      </c>
      <c r="B27" s="6" t="s">
        <v>24</v>
      </c>
      <c r="C27" s="6">
        <v>12</v>
      </c>
      <c r="D27" s="6">
        <v>-1</v>
      </c>
      <c r="E27" s="6">
        <v>-1</v>
      </c>
      <c r="F27" s="48">
        <v>17</v>
      </c>
      <c r="G27" s="48">
        <v>11</v>
      </c>
      <c r="H27" s="48">
        <v>7</v>
      </c>
      <c r="I27" s="49">
        <f t="shared" si="0"/>
        <v>17</v>
      </c>
      <c r="J27" s="49">
        <f t="shared" si="1"/>
        <v>11</v>
      </c>
      <c r="K27" s="49">
        <f t="shared" si="2"/>
        <v>-1</v>
      </c>
      <c r="L27" s="49">
        <f t="shared" si="3"/>
        <v>0</v>
      </c>
      <c r="M27" s="49">
        <f t="shared" si="4"/>
        <v>0</v>
      </c>
      <c r="N27" s="49">
        <f t="shared" si="5"/>
        <v>1</v>
      </c>
      <c r="O27" s="49">
        <f t="shared" si="6"/>
        <v>1</v>
      </c>
      <c r="P27" s="6">
        <f t="shared" si="7"/>
        <v>0</v>
      </c>
      <c r="Q27" s="15">
        <v>9.1999999999999998E-2</v>
      </c>
      <c r="R27" s="6">
        <v>8.5000000000000006E-2</v>
      </c>
      <c r="S27" s="6">
        <v>7.6999999999999999E-2</v>
      </c>
      <c r="T27" s="6">
        <f t="shared" si="8"/>
        <v>0</v>
      </c>
      <c r="U27" s="6">
        <f t="shared" si="9"/>
        <v>0</v>
      </c>
      <c r="V27" s="6">
        <f t="shared" si="10"/>
        <v>0</v>
      </c>
      <c r="W27" s="6">
        <f t="shared" si="11"/>
        <v>1</v>
      </c>
      <c r="X27" s="6">
        <f t="shared" si="12"/>
        <v>0</v>
      </c>
      <c r="Y27" s="6">
        <f t="shared" si="13"/>
        <v>1</v>
      </c>
      <c r="Z27" s="6" t="b">
        <f t="shared" si="14"/>
        <v>0</v>
      </c>
      <c r="AA27" s="6" t="b">
        <f t="shared" si="15"/>
        <v>0</v>
      </c>
      <c r="AB27" s="6" t="b">
        <f t="shared" si="16"/>
        <v>0</v>
      </c>
      <c r="AC27" s="47" t="s">
        <v>139</v>
      </c>
      <c r="AD27" s="47"/>
      <c r="AE27" s="47"/>
      <c r="AF27" s="47"/>
      <c r="AG27" s="6"/>
      <c r="AH27" s="6" t="s">
        <v>192</v>
      </c>
    </row>
    <row r="28" spans="1:36" x14ac:dyDescent="0.25">
      <c r="A28" s="47" t="s">
        <v>332</v>
      </c>
      <c r="B28" s="6" t="s">
        <v>25</v>
      </c>
      <c r="C28" s="6">
        <v>7</v>
      </c>
      <c r="D28" s="6">
        <v>11</v>
      </c>
      <c r="E28" s="6">
        <v>-1</v>
      </c>
      <c r="F28" s="1">
        <v>17</v>
      </c>
      <c r="G28" s="1">
        <v>7</v>
      </c>
      <c r="H28" s="1">
        <v>8</v>
      </c>
      <c r="I28" s="49">
        <f t="shared" si="0"/>
        <v>17</v>
      </c>
      <c r="J28" s="49">
        <f t="shared" si="1"/>
        <v>-1</v>
      </c>
      <c r="K28" s="49">
        <f t="shared" si="2"/>
        <v>-1</v>
      </c>
      <c r="L28" s="49">
        <f t="shared" si="3"/>
        <v>0</v>
      </c>
      <c r="M28" s="49">
        <f t="shared" si="4"/>
        <v>1</v>
      </c>
      <c r="N28" s="49">
        <f t="shared" si="5"/>
        <v>1</v>
      </c>
      <c r="O28" s="49">
        <f t="shared" si="6"/>
        <v>2</v>
      </c>
      <c r="P28" s="6">
        <f t="shared" si="7"/>
        <v>0</v>
      </c>
      <c r="Q28" s="15">
        <v>9.1999999999999998E-2</v>
      </c>
      <c r="R28" s="6">
        <v>6.5000000000000002E-2</v>
      </c>
      <c r="S28" s="6">
        <v>5.6000000000000001E-2</v>
      </c>
      <c r="T28" s="6">
        <f t="shared" si="8"/>
        <v>0</v>
      </c>
      <c r="U28" s="6">
        <f t="shared" si="9"/>
        <v>1</v>
      </c>
      <c r="V28" s="6">
        <f t="shared" si="10"/>
        <v>0</v>
      </c>
      <c r="W28" s="6">
        <f t="shared" si="11"/>
        <v>2</v>
      </c>
      <c r="X28" s="6">
        <f t="shared" si="12"/>
        <v>1</v>
      </c>
      <c r="Y28" s="6">
        <f t="shared" si="13"/>
        <v>1</v>
      </c>
      <c r="Z28" s="6" t="b">
        <f t="shared" si="14"/>
        <v>0</v>
      </c>
      <c r="AA28" s="6" t="str">
        <f t="shared" si="15"/>
        <v>Why yes</v>
      </c>
      <c r="AB28" s="6" t="b">
        <f t="shared" si="16"/>
        <v>0</v>
      </c>
      <c r="AC28" s="47" t="s">
        <v>139</v>
      </c>
      <c r="AD28" s="47"/>
      <c r="AE28" s="47" t="s">
        <v>193</v>
      </c>
      <c r="AF28" s="47"/>
      <c r="AG28" s="6"/>
      <c r="AH28" s="6" t="s">
        <v>194</v>
      </c>
    </row>
    <row r="29" spans="1:36" x14ac:dyDescent="0.25">
      <c r="A29" s="47" t="s">
        <v>332</v>
      </c>
      <c r="B29" s="6" t="s">
        <v>26</v>
      </c>
      <c r="C29" s="6">
        <v>12</v>
      </c>
      <c r="D29" s="6">
        <v>-1</v>
      </c>
      <c r="E29" s="6">
        <v>-1</v>
      </c>
      <c r="F29" s="48">
        <v>7</v>
      </c>
      <c r="G29" s="48">
        <v>11</v>
      </c>
      <c r="H29" s="48">
        <v>17</v>
      </c>
      <c r="I29" s="49">
        <f t="shared" si="0"/>
        <v>7</v>
      </c>
      <c r="J29" s="49">
        <f t="shared" si="1"/>
        <v>-1</v>
      </c>
      <c r="K29" s="49">
        <f t="shared" si="2"/>
        <v>-1</v>
      </c>
      <c r="L29" s="49">
        <f t="shared" si="3"/>
        <v>0</v>
      </c>
      <c r="M29" s="49">
        <f t="shared" si="4"/>
        <v>1</v>
      </c>
      <c r="N29" s="49">
        <f t="shared" si="5"/>
        <v>1</v>
      </c>
      <c r="O29" s="49">
        <f t="shared" si="6"/>
        <v>2</v>
      </c>
      <c r="P29" s="6">
        <f t="shared" si="7"/>
        <v>-1</v>
      </c>
      <c r="Q29" s="15">
        <v>8.6999999999999994E-2</v>
      </c>
      <c r="R29" s="6">
        <v>7.4999999999999997E-2</v>
      </c>
      <c r="S29" s="6">
        <v>7.4999999999999997E-2</v>
      </c>
      <c r="T29" s="6">
        <f t="shared" si="8"/>
        <v>0</v>
      </c>
      <c r="U29" s="6">
        <f t="shared" si="9"/>
        <v>0</v>
      </c>
      <c r="V29" s="6">
        <f t="shared" si="10"/>
        <v>0</v>
      </c>
      <c r="W29" s="6">
        <f t="shared" si="11"/>
        <v>1</v>
      </c>
      <c r="X29" s="6">
        <f t="shared" si="12"/>
        <v>0</v>
      </c>
      <c r="Y29" s="6">
        <f t="shared" si="13"/>
        <v>1</v>
      </c>
      <c r="Z29" s="6" t="b">
        <f t="shared" si="14"/>
        <v>0</v>
      </c>
      <c r="AA29" s="6" t="b">
        <f t="shared" si="15"/>
        <v>0</v>
      </c>
      <c r="AB29" s="6" t="b">
        <f t="shared" si="16"/>
        <v>0</v>
      </c>
      <c r="AC29" s="47" t="s">
        <v>139</v>
      </c>
      <c r="AD29" s="47"/>
      <c r="AE29" s="47"/>
      <c r="AF29" s="47"/>
      <c r="AG29" s="6"/>
      <c r="AH29" s="6" t="s">
        <v>195</v>
      </c>
    </row>
    <row r="30" spans="1:36" x14ac:dyDescent="0.25">
      <c r="A30" s="47" t="s">
        <v>332</v>
      </c>
      <c r="B30" s="6" t="s">
        <v>27</v>
      </c>
      <c r="C30" s="6">
        <v>-1</v>
      </c>
      <c r="D30" s="6">
        <v>-1</v>
      </c>
      <c r="E30" s="6">
        <v>-1</v>
      </c>
      <c r="F30" s="1">
        <v>17</v>
      </c>
      <c r="G30" s="1">
        <v>11</v>
      </c>
      <c r="H30" s="1">
        <v>5</v>
      </c>
      <c r="I30" s="49">
        <f t="shared" si="0"/>
        <v>17</v>
      </c>
      <c r="J30" s="49">
        <f t="shared" si="1"/>
        <v>-1</v>
      </c>
      <c r="K30" s="49">
        <f t="shared" si="2"/>
        <v>-1</v>
      </c>
      <c r="L30" s="49">
        <f t="shared" si="3"/>
        <v>0</v>
      </c>
      <c r="M30" s="49">
        <f t="shared" si="4"/>
        <v>1</v>
      </c>
      <c r="N30" s="49">
        <f t="shared" si="5"/>
        <v>1</v>
      </c>
      <c r="O30" s="49">
        <f t="shared" si="6"/>
        <v>2</v>
      </c>
      <c r="P30" s="6">
        <f t="shared" si="7"/>
        <v>-2</v>
      </c>
      <c r="Q30" s="15">
        <v>0.155</v>
      </c>
      <c r="R30" s="6">
        <v>7.2999999999999995E-2</v>
      </c>
      <c r="S30" s="6">
        <v>6.4000000000000001E-2</v>
      </c>
      <c r="T30" s="6">
        <f t="shared" si="8"/>
        <v>0</v>
      </c>
      <c r="U30" s="6">
        <f t="shared" si="9"/>
        <v>0</v>
      </c>
      <c r="V30" s="6">
        <f t="shared" si="10"/>
        <v>0</v>
      </c>
      <c r="W30" s="6">
        <f t="shared" si="11"/>
        <v>0</v>
      </c>
      <c r="X30" s="6">
        <f t="shared" si="12"/>
        <v>0</v>
      </c>
      <c r="Y30" s="6">
        <f t="shared" si="13"/>
        <v>0</v>
      </c>
      <c r="Z30" s="6" t="str">
        <f t="shared" si="14"/>
        <v>Why wrong</v>
      </c>
      <c r="AA30" s="6" t="b">
        <f t="shared" si="15"/>
        <v>0</v>
      </c>
      <c r="AB30" s="6" t="b">
        <f t="shared" si="16"/>
        <v>0</v>
      </c>
      <c r="AC30" s="47" t="s">
        <v>139</v>
      </c>
      <c r="AD30" s="47" t="s">
        <v>184</v>
      </c>
      <c r="AE30" s="47"/>
      <c r="AF30" s="47"/>
      <c r="AG30" s="6" t="s">
        <v>196</v>
      </c>
      <c r="AH30" s="6" t="s">
        <v>197</v>
      </c>
    </row>
    <row r="31" spans="1:36" x14ac:dyDescent="0.25">
      <c r="A31" s="47" t="s">
        <v>332</v>
      </c>
      <c r="B31" s="6" t="s">
        <v>28</v>
      </c>
      <c r="C31" s="6">
        <v>12</v>
      </c>
      <c r="D31" s="6">
        <v>4</v>
      </c>
      <c r="E31" s="6">
        <v>2</v>
      </c>
      <c r="F31" s="51">
        <v>7</v>
      </c>
      <c r="G31" s="51">
        <v>5</v>
      </c>
      <c r="H31" s="51">
        <v>8</v>
      </c>
      <c r="I31" s="49">
        <f t="shared" si="0"/>
        <v>7</v>
      </c>
      <c r="J31" s="49">
        <f t="shared" si="1"/>
        <v>5</v>
      </c>
      <c r="K31" s="49">
        <f t="shared" si="2"/>
        <v>8</v>
      </c>
      <c r="L31" s="49">
        <f t="shared" si="3"/>
        <v>0</v>
      </c>
      <c r="M31" s="49">
        <f t="shared" si="4"/>
        <v>0</v>
      </c>
      <c r="N31" s="49">
        <f t="shared" si="5"/>
        <v>0</v>
      </c>
      <c r="O31" s="49">
        <f t="shared" si="6"/>
        <v>0</v>
      </c>
      <c r="P31" s="6">
        <f t="shared" si="7"/>
        <v>3</v>
      </c>
      <c r="Q31" s="15">
        <v>0.14899999999999999</v>
      </c>
      <c r="R31" s="6">
        <v>0.111</v>
      </c>
      <c r="S31" s="6">
        <v>0.109</v>
      </c>
      <c r="T31" s="6">
        <f t="shared" si="8"/>
        <v>0</v>
      </c>
      <c r="U31" s="6">
        <f t="shared" si="9"/>
        <v>0</v>
      </c>
      <c r="V31" s="6">
        <f t="shared" si="10"/>
        <v>0</v>
      </c>
      <c r="W31" s="6">
        <f t="shared" si="11"/>
        <v>3</v>
      </c>
      <c r="X31" s="6">
        <f t="shared" si="12"/>
        <v>0</v>
      </c>
      <c r="Y31" s="6">
        <f t="shared" si="13"/>
        <v>3</v>
      </c>
      <c r="Z31" s="6" t="str">
        <f t="shared" si="14"/>
        <v>Why wrong</v>
      </c>
      <c r="AA31" s="6" t="str">
        <f t="shared" si="15"/>
        <v>Why wrong</v>
      </c>
      <c r="AB31" s="6" t="str">
        <f t="shared" si="16"/>
        <v>Why wrong</v>
      </c>
      <c r="AC31" s="47" t="s">
        <v>139</v>
      </c>
      <c r="AD31" s="47" t="s">
        <v>199</v>
      </c>
      <c r="AE31" s="47" t="s">
        <v>200</v>
      </c>
      <c r="AF31" s="47" t="s">
        <v>201</v>
      </c>
      <c r="AG31" s="6" t="s">
        <v>202</v>
      </c>
      <c r="AH31" s="6" t="s">
        <v>203</v>
      </c>
    </row>
    <row r="32" spans="1:36" x14ac:dyDescent="0.25">
      <c r="A32" s="47" t="s">
        <v>332</v>
      </c>
      <c r="B32" s="6" t="s">
        <v>29</v>
      </c>
      <c r="C32" s="6">
        <v>12</v>
      </c>
      <c r="D32" s="6">
        <v>4</v>
      </c>
      <c r="E32" s="6">
        <v>-1</v>
      </c>
      <c r="F32" s="1">
        <v>17</v>
      </c>
      <c r="G32" s="1">
        <v>5</v>
      </c>
      <c r="H32" s="1">
        <v>7</v>
      </c>
      <c r="I32" s="49">
        <f t="shared" si="0"/>
        <v>17</v>
      </c>
      <c r="J32" s="49">
        <f t="shared" si="1"/>
        <v>-1</v>
      </c>
      <c r="K32" s="49">
        <f t="shared" si="2"/>
        <v>-1</v>
      </c>
      <c r="L32" s="49">
        <f t="shared" si="3"/>
        <v>0</v>
      </c>
      <c r="M32" s="49">
        <f t="shared" si="4"/>
        <v>1</v>
      </c>
      <c r="N32" s="49">
        <f t="shared" si="5"/>
        <v>1</v>
      </c>
      <c r="O32" s="49">
        <f t="shared" si="6"/>
        <v>2</v>
      </c>
      <c r="P32" s="6">
        <f t="shared" si="7"/>
        <v>0</v>
      </c>
      <c r="Q32" s="15">
        <v>8.5000000000000006E-2</v>
      </c>
      <c r="R32" s="6">
        <v>6.3E-2</v>
      </c>
      <c r="S32" s="6">
        <v>0.06</v>
      </c>
      <c r="T32" s="6">
        <f t="shared" si="8"/>
        <v>0</v>
      </c>
      <c r="U32" s="6">
        <f t="shared" si="9"/>
        <v>0</v>
      </c>
      <c r="V32" s="6">
        <f t="shared" si="10"/>
        <v>0</v>
      </c>
      <c r="W32" s="6">
        <f t="shared" si="11"/>
        <v>2</v>
      </c>
      <c r="X32" s="6">
        <f t="shared" si="12"/>
        <v>0</v>
      </c>
      <c r="Y32" s="6">
        <f t="shared" si="13"/>
        <v>2</v>
      </c>
      <c r="Z32" s="6" t="b">
        <f t="shared" si="14"/>
        <v>0</v>
      </c>
      <c r="AA32" s="6" t="b">
        <f t="shared" si="15"/>
        <v>0</v>
      </c>
      <c r="AB32" s="6" t="b">
        <f t="shared" si="16"/>
        <v>0</v>
      </c>
      <c r="AC32" s="47" t="s">
        <v>139</v>
      </c>
      <c r="AD32" s="47"/>
      <c r="AE32" s="47"/>
      <c r="AF32" s="47"/>
      <c r="AG32" s="6" t="s">
        <v>204</v>
      </c>
      <c r="AH32" s="6" t="s">
        <v>205</v>
      </c>
    </row>
    <row r="33" spans="1:34" x14ac:dyDescent="0.25">
      <c r="A33" s="47" t="s">
        <v>332</v>
      </c>
      <c r="B33" s="6" t="s">
        <v>30</v>
      </c>
      <c r="C33" s="6">
        <v>-1</v>
      </c>
      <c r="D33" s="6">
        <v>-1</v>
      </c>
      <c r="E33" s="6">
        <v>-1</v>
      </c>
      <c r="F33" s="48">
        <v>17</v>
      </c>
      <c r="G33" s="48">
        <v>7</v>
      </c>
      <c r="H33" s="48">
        <v>0</v>
      </c>
      <c r="I33" s="49">
        <f t="shared" si="0"/>
        <v>17</v>
      </c>
      <c r="J33" s="49">
        <f t="shared" si="1"/>
        <v>7</v>
      </c>
      <c r="K33" s="49">
        <f t="shared" si="2"/>
        <v>0</v>
      </c>
      <c r="L33" s="49">
        <f t="shared" si="3"/>
        <v>0</v>
      </c>
      <c r="M33" s="49">
        <f t="shared" si="4"/>
        <v>0</v>
      </c>
      <c r="N33" s="49">
        <f t="shared" si="5"/>
        <v>0</v>
      </c>
      <c r="O33" s="49">
        <f t="shared" si="6"/>
        <v>0</v>
      </c>
      <c r="P33" s="6">
        <f t="shared" si="7"/>
        <v>0</v>
      </c>
      <c r="Q33" s="15">
        <v>9.9000000000000005E-2</v>
      </c>
      <c r="R33" s="6">
        <v>8.6999999999999994E-2</v>
      </c>
      <c r="S33" s="6">
        <v>8.3000000000000004E-2</v>
      </c>
      <c r="T33" s="6">
        <f t="shared" si="8"/>
        <v>0</v>
      </c>
      <c r="U33" s="6">
        <f t="shared" si="9"/>
        <v>0</v>
      </c>
      <c r="V33" s="6">
        <f t="shared" si="10"/>
        <v>0</v>
      </c>
      <c r="W33" s="6">
        <f t="shared" si="11"/>
        <v>0</v>
      </c>
      <c r="X33" s="6">
        <f t="shared" si="12"/>
        <v>0</v>
      </c>
      <c r="Y33" s="6">
        <f t="shared" si="13"/>
        <v>0</v>
      </c>
      <c r="Z33" s="6" t="b">
        <f t="shared" si="14"/>
        <v>0</v>
      </c>
      <c r="AA33" s="6" t="b">
        <f t="shared" si="15"/>
        <v>0</v>
      </c>
      <c r="AB33" s="6" t="b">
        <f t="shared" si="16"/>
        <v>0</v>
      </c>
      <c r="AC33" s="47" t="s">
        <v>139</v>
      </c>
      <c r="AD33" s="47"/>
      <c r="AE33" s="47"/>
      <c r="AF33" s="47"/>
      <c r="AG33" s="6"/>
      <c r="AH33" s="6" t="s">
        <v>206</v>
      </c>
    </row>
    <row r="34" spans="1:34" x14ac:dyDescent="0.25">
      <c r="A34" s="47" t="s">
        <v>332</v>
      </c>
      <c r="B34" s="6" t="s">
        <v>31</v>
      </c>
      <c r="C34" s="6">
        <v>12</v>
      </c>
      <c r="D34" s="6">
        <v>4</v>
      </c>
      <c r="E34" s="6">
        <v>11</v>
      </c>
      <c r="F34" s="52">
        <v>7</v>
      </c>
      <c r="G34" s="52">
        <v>5</v>
      </c>
      <c r="H34" s="1">
        <v>0</v>
      </c>
      <c r="I34" s="49">
        <f t="shared" si="0"/>
        <v>7</v>
      </c>
      <c r="J34" s="49">
        <f t="shared" si="1"/>
        <v>5</v>
      </c>
      <c r="K34" s="49">
        <f t="shared" si="2"/>
        <v>0</v>
      </c>
      <c r="L34" s="49">
        <f t="shared" si="3"/>
        <v>0</v>
      </c>
      <c r="M34" s="49">
        <f t="shared" si="4"/>
        <v>0</v>
      </c>
      <c r="N34" s="49">
        <f t="shared" si="5"/>
        <v>0</v>
      </c>
      <c r="O34" s="49">
        <f t="shared" si="6"/>
        <v>0</v>
      </c>
      <c r="P34" s="6">
        <f t="shared" si="7"/>
        <v>3</v>
      </c>
      <c r="Q34" s="15">
        <v>0.2</v>
      </c>
      <c r="R34" s="6">
        <v>0.122</v>
      </c>
      <c r="S34" s="6">
        <v>0.104</v>
      </c>
      <c r="T34" s="6">
        <f t="shared" si="8"/>
        <v>0</v>
      </c>
      <c r="U34" s="6">
        <f t="shared" si="9"/>
        <v>0</v>
      </c>
      <c r="V34" s="6">
        <f t="shared" si="10"/>
        <v>0</v>
      </c>
      <c r="W34" s="6">
        <f t="shared" si="11"/>
        <v>3</v>
      </c>
      <c r="X34" s="6">
        <f t="shared" si="12"/>
        <v>0</v>
      </c>
      <c r="Y34" s="6">
        <f t="shared" si="13"/>
        <v>3</v>
      </c>
      <c r="Z34" s="6" t="str">
        <f t="shared" si="14"/>
        <v>Why wrong</v>
      </c>
      <c r="AA34" s="6" t="str">
        <f t="shared" si="15"/>
        <v>Why wrong</v>
      </c>
      <c r="AB34" s="6" t="str">
        <f t="shared" si="16"/>
        <v>Why wrong</v>
      </c>
      <c r="AC34" s="47" t="s">
        <v>139</v>
      </c>
      <c r="AD34" s="47" t="s">
        <v>155</v>
      </c>
      <c r="AE34" s="47" t="s">
        <v>156</v>
      </c>
      <c r="AF34" s="47" t="s">
        <v>207</v>
      </c>
      <c r="AG34" s="6" t="s">
        <v>208</v>
      </c>
      <c r="AH34" s="6" t="s">
        <v>209</v>
      </c>
    </row>
    <row r="35" spans="1:34" x14ac:dyDescent="0.25">
      <c r="A35" s="47" t="s">
        <v>332</v>
      </c>
      <c r="B35" s="6" t="s">
        <v>32</v>
      </c>
      <c r="C35" s="6">
        <v>12</v>
      </c>
      <c r="D35" s="6">
        <v>4</v>
      </c>
      <c r="E35" s="6">
        <v>-1</v>
      </c>
      <c r="F35" s="48">
        <v>17</v>
      </c>
      <c r="G35" s="48">
        <v>11</v>
      </c>
      <c r="H35" s="48">
        <v>7</v>
      </c>
      <c r="I35" s="49">
        <f t="shared" ref="I35:I66" si="17">IF(Q35&gt;$AM$4,F35,-1)</f>
        <v>17</v>
      </c>
      <c r="J35" s="49">
        <f t="shared" ref="J35:J66" si="18">IF(R35&gt;$AM$4,G35,-1)</f>
        <v>-1</v>
      </c>
      <c r="K35" s="49">
        <f t="shared" ref="K35:K66" si="19">IF(S35&gt;$AM$4,H35,-1)</f>
        <v>-1</v>
      </c>
      <c r="L35" s="49">
        <f t="shared" ref="L35:L66" si="20">IF(OR(I35 =C35,I35 = D35,I35 =E35),1,0)</f>
        <v>0</v>
      </c>
      <c r="M35" s="49">
        <f t="shared" ref="M35:M66" si="21">IF(OR(J35 =C35,J35 = D35,J35 =E35),1,0)</f>
        <v>1</v>
      </c>
      <c r="N35" s="49">
        <f t="shared" ref="N35:N66" si="22">IF(OR(K35 =C35,K35 = D35,K35 =E35),1,0)</f>
        <v>1</v>
      </c>
      <c r="O35" s="49">
        <f t="shared" ref="O35:O66" si="23">SUM(L35:N35)</f>
        <v>2</v>
      </c>
      <c r="P35" s="6">
        <f t="shared" ref="P35:P66" si="24">W35-O35</f>
        <v>0</v>
      </c>
      <c r="Q35" s="15">
        <v>9.0999999999999998E-2</v>
      </c>
      <c r="R35" s="6">
        <v>7.3999999999999996E-2</v>
      </c>
      <c r="S35" s="6">
        <v>4.9000000000000002E-2</v>
      </c>
      <c r="T35" s="6">
        <f t="shared" ref="T35:T66" si="25">IF(OR(F35 =C35,F35 = D35,F35 =E35),1,0)</f>
        <v>0</v>
      </c>
      <c r="U35" s="6">
        <f t="shared" ref="U35:U66" si="26">IF(OR(G35 =C35,G35 = D35,G35 =E35),1,0)</f>
        <v>0</v>
      </c>
      <c r="V35" s="6">
        <f t="shared" ref="V35:V66" si="27">IF(OR(H35 =C35,H35 = D35,H35 =E35), 1, 0)</f>
        <v>0</v>
      </c>
      <c r="W35" s="6">
        <f t="shared" ref="W35:W66" si="28">COUNTIFS(C35:E35,"&gt;-1")</f>
        <v>2</v>
      </c>
      <c r="X35" s="6">
        <f t="shared" ref="X35:X66" si="29">SUM(T35:V35)</f>
        <v>0</v>
      </c>
      <c r="Y35" s="6">
        <f t="shared" ref="Y35:Y66" si="30">W35-X35</f>
        <v>2</v>
      </c>
      <c r="Z35" s="6" t="b">
        <f t="shared" ref="Z35:Z66" si="31">IF(AND(T35=0,Q35&gt;$AL$4), "Why wrong",IF(AND(T35=1,Q35&lt;=$AM$4),"Why yes"))</f>
        <v>0</v>
      </c>
      <c r="AA35" s="6" t="b">
        <f t="shared" ref="AA35:AA66" si="32">IF(AND(U35=0,R35&gt;$AL$4), "Why wrong",IF(AND(U35=1,R35&lt;=$AM$4),"Why yes"))</f>
        <v>0</v>
      </c>
      <c r="AB35" s="6" t="b">
        <f t="shared" ref="AB35:AB66" si="33">IF(AND(V35=0,S35&gt;$AL$4), "Why wrong",IF(AND(V35=1,S35&lt;=$AM$4),"Why yes"))</f>
        <v>0</v>
      </c>
      <c r="AC35" s="47" t="s">
        <v>139</v>
      </c>
      <c r="AD35" s="47"/>
      <c r="AE35" s="47"/>
      <c r="AF35" s="47"/>
      <c r="AG35" s="6"/>
      <c r="AH35" s="6" t="s">
        <v>210</v>
      </c>
    </row>
    <row r="36" spans="1:34" x14ac:dyDescent="0.25">
      <c r="A36" s="47" t="s">
        <v>332</v>
      </c>
      <c r="B36" s="6" t="s">
        <v>33</v>
      </c>
      <c r="C36" s="6">
        <v>11</v>
      </c>
      <c r="D36" s="6">
        <v>4</v>
      </c>
      <c r="E36" s="6">
        <v>-1</v>
      </c>
      <c r="F36" s="52">
        <v>17</v>
      </c>
      <c r="G36" s="1">
        <v>11</v>
      </c>
      <c r="H36" s="1">
        <v>7</v>
      </c>
      <c r="I36" s="49">
        <f t="shared" si="17"/>
        <v>17</v>
      </c>
      <c r="J36" s="49">
        <f t="shared" si="18"/>
        <v>11</v>
      </c>
      <c r="K36" s="49">
        <f t="shared" si="19"/>
        <v>-1</v>
      </c>
      <c r="L36" s="49">
        <f t="shared" si="20"/>
        <v>0</v>
      </c>
      <c r="M36" s="49">
        <f t="shared" si="21"/>
        <v>1</v>
      </c>
      <c r="N36" s="49">
        <f t="shared" si="22"/>
        <v>1</v>
      </c>
      <c r="O36" s="49">
        <f t="shared" si="23"/>
        <v>2</v>
      </c>
      <c r="P36" s="6">
        <f t="shared" si="24"/>
        <v>0</v>
      </c>
      <c r="Q36" s="15">
        <v>0.115</v>
      </c>
      <c r="R36" s="6">
        <v>8.7999999999999995E-2</v>
      </c>
      <c r="S36" s="6">
        <v>7.2999999999999995E-2</v>
      </c>
      <c r="T36" s="6">
        <f t="shared" si="25"/>
        <v>0</v>
      </c>
      <c r="U36" s="6">
        <f t="shared" si="26"/>
        <v>1</v>
      </c>
      <c r="V36" s="6">
        <f t="shared" si="27"/>
        <v>0</v>
      </c>
      <c r="W36" s="6">
        <f t="shared" si="28"/>
        <v>2</v>
      </c>
      <c r="X36" s="6">
        <f t="shared" si="29"/>
        <v>1</v>
      </c>
      <c r="Y36" s="6">
        <f t="shared" si="30"/>
        <v>1</v>
      </c>
      <c r="Z36" s="6" t="str">
        <f t="shared" si="31"/>
        <v>Why wrong</v>
      </c>
      <c r="AA36" s="6" t="b">
        <f t="shared" si="32"/>
        <v>0</v>
      </c>
      <c r="AB36" s="6" t="b">
        <f t="shared" si="33"/>
        <v>0</v>
      </c>
      <c r="AC36" s="47" t="s">
        <v>139</v>
      </c>
      <c r="AD36" s="47" t="s">
        <v>211</v>
      </c>
      <c r="AE36" s="47"/>
      <c r="AF36" s="47"/>
      <c r="AG36" s="6"/>
      <c r="AH36" s="6" t="s">
        <v>212</v>
      </c>
    </row>
    <row r="37" spans="1:34" x14ac:dyDescent="0.25">
      <c r="A37" s="47" t="s">
        <v>332</v>
      </c>
      <c r="B37" s="6" t="s">
        <v>34</v>
      </c>
      <c r="C37" s="6">
        <v>11</v>
      </c>
      <c r="D37" s="6">
        <v>7</v>
      </c>
      <c r="E37" s="6">
        <v>-1</v>
      </c>
      <c r="F37" s="48">
        <v>11</v>
      </c>
      <c r="G37" s="48">
        <v>17</v>
      </c>
      <c r="H37" s="48">
        <v>7</v>
      </c>
      <c r="I37" s="49">
        <f t="shared" si="17"/>
        <v>11</v>
      </c>
      <c r="J37" s="49">
        <f t="shared" si="18"/>
        <v>17</v>
      </c>
      <c r="K37" s="49">
        <f t="shared" si="19"/>
        <v>7</v>
      </c>
      <c r="L37" s="49">
        <f t="shared" si="20"/>
        <v>1</v>
      </c>
      <c r="M37" s="49">
        <f t="shared" si="21"/>
        <v>0</v>
      </c>
      <c r="N37" s="49">
        <f t="shared" si="22"/>
        <v>1</v>
      </c>
      <c r="O37" s="49">
        <f t="shared" si="23"/>
        <v>2</v>
      </c>
      <c r="P37" s="6">
        <f t="shared" si="24"/>
        <v>0</v>
      </c>
      <c r="Q37" s="15">
        <v>0.111</v>
      </c>
      <c r="R37" s="6">
        <v>0.108</v>
      </c>
      <c r="S37" s="6">
        <v>8.8999999999999996E-2</v>
      </c>
      <c r="T37" s="6">
        <f t="shared" si="25"/>
        <v>1</v>
      </c>
      <c r="U37" s="6">
        <f t="shared" si="26"/>
        <v>0</v>
      </c>
      <c r="V37" s="6">
        <f t="shared" si="27"/>
        <v>1</v>
      </c>
      <c r="W37" s="6">
        <f t="shared" si="28"/>
        <v>2</v>
      </c>
      <c r="X37" s="6">
        <f t="shared" si="29"/>
        <v>2</v>
      </c>
      <c r="Y37" s="6">
        <f t="shared" si="30"/>
        <v>0</v>
      </c>
      <c r="Z37" s="6" t="b">
        <f t="shared" si="31"/>
        <v>0</v>
      </c>
      <c r="AA37" s="6" t="str">
        <f t="shared" si="32"/>
        <v>Why wrong</v>
      </c>
      <c r="AB37" s="6" t="b">
        <f t="shared" si="33"/>
        <v>0</v>
      </c>
      <c r="AC37" s="47" t="s">
        <v>139</v>
      </c>
      <c r="AD37" s="47"/>
      <c r="AE37" s="47" t="s">
        <v>213</v>
      </c>
      <c r="AF37" s="47"/>
      <c r="AG37" s="6"/>
      <c r="AH37" s="6" t="s">
        <v>214</v>
      </c>
    </row>
    <row r="38" spans="1:34" x14ac:dyDescent="0.25">
      <c r="A38" s="47" t="s">
        <v>332</v>
      </c>
      <c r="B38" s="6" t="s">
        <v>35</v>
      </c>
      <c r="C38" s="6">
        <v>4</v>
      </c>
      <c r="D38" s="6">
        <v>7</v>
      </c>
      <c r="E38" s="6">
        <v>17</v>
      </c>
      <c r="F38" s="1">
        <v>17</v>
      </c>
      <c r="G38" s="1">
        <v>11</v>
      </c>
      <c r="H38" s="1">
        <v>5</v>
      </c>
      <c r="I38" s="49">
        <f t="shared" si="17"/>
        <v>17</v>
      </c>
      <c r="J38" s="49">
        <f t="shared" si="18"/>
        <v>-1</v>
      </c>
      <c r="K38" s="49">
        <f t="shared" si="19"/>
        <v>-1</v>
      </c>
      <c r="L38" s="49">
        <f t="shared" si="20"/>
        <v>1</v>
      </c>
      <c r="M38" s="49">
        <f t="shared" si="21"/>
        <v>0</v>
      </c>
      <c r="N38" s="49">
        <f t="shared" si="22"/>
        <v>0</v>
      </c>
      <c r="O38" s="49">
        <f t="shared" si="23"/>
        <v>1</v>
      </c>
      <c r="P38" s="6">
        <f t="shared" si="24"/>
        <v>2</v>
      </c>
      <c r="Q38" s="15">
        <v>8.7999999999999995E-2</v>
      </c>
      <c r="R38" s="6">
        <v>6.9000000000000006E-2</v>
      </c>
      <c r="S38" s="6">
        <v>6.8000000000000005E-2</v>
      </c>
      <c r="T38" s="6">
        <f t="shared" si="25"/>
        <v>1</v>
      </c>
      <c r="U38" s="6">
        <f t="shared" si="26"/>
        <v>0</v>
      </c>
      <c r="V38" s="6">
        <f t="shared" si="27"/>
        <v>0</v>
      </c>
      <c r="W38" s="6">
        <f t="shared" si="28"/>
        <v>3</v>
      </c>
      <c r="X38" s="6">
        <f t="shared" si="29"/>
        <v>1</v>
      </c>
      <c r="Y38" s="6">
        <f t="shared" si="30"/>
        <v>2</v>
      </c>
      <c r="Z38" s="6" t="b">
        <f t="shared" si="31"/>
        <v>0</v>
      </c>
      <c r="AA38" s="6" t="b">
        <f t="shared" si="32"/>
        <v>0</v>
      </c>
      <c r="AB38" s="6" t="b">
        <f t="shared" si="33"/>
        <v>0</v>
      </c>
      <c r="AC38" s="47" t="s">
        <v>139</v>
      </c>
      <c r="AD38" s="47"/>
      <c r="AE38" s="47"/>
      <c r="AF38" s="47"/>
      <c r="AG38" s="6"/>
      <c r="AH38" s="6" t="s">
        <v>215</v>
      </c>
    </row>
    <row r="39" spans="1:34" x14ac:dyDescent="0.25">
      <c r="A39" s="47" t="s">
        <v>332</v>
      </c>
      <c r="B39" s="6" t="s">
        <v>36</v>
      </c>
      <c r="C39" s="6">
        <v>-1</v>
      </c>
      <c r="D39" s="6">
        <v>-1</v>
      </c>
      <c r="E39" s="6">
        <v>-1</v>
      </c>
      <c r="F39" s="48">
        <v>17</v>
      </c>
      <c r="G39" s="48">
        <v>11</v>
      </c>
      <c r="H39" s="48">
        <v>5</v>
      </c>
      <c r="I39" s="49">
        <f t="shared" si="17"/>
        <v>17</v>
      </c>
      <c r="J39" s="49">
        <f t="shared" si="18"/>
        <v>11</v>
      </c>
      <c r="K39" s="49">
        <f t="shared" si="19"/>
        <v>-1</v>
      </c>
      <c r="L39" s="49">
        <f t="shared" si="20"/>
        <v>0</v>
      </c>
      <c r="M39" s="49">
        <f t="shared" si="21"/>
        <v>0</v>
      </c>
      <c r="N39" s="49">
        <f t="shared" si="22"/>
        <v>1</v>
      </c>
      <c r="O39" s="49">
        <f t="shared" si="23"/>
        <v>1</v>
      </c>
      <c r="P39" s="6">
        <f t="shared" si="24"/>
        <v>-1</v>
      </c>
      <c r="Q39" s="15">
        <v>9.7000000000000003E-2</v>
      </c>
      <c r="R39" s="6">
        <v>8.6999999999999994E-2</v>
      </c>
      <c r="S39" s="6">
        <v>7.0999999999999994E-2</v>
      </c>
      <c r="T39" s="6">
        <f t="shared" si="25"/>
        <v>0</v>
      </c>
      <c r="U39" s="6">
        <f t="shared" si="26"/>
        <v>0</v>
      </c>
      <c r="V39" s="6">
        <f t="shared" si="27"/>
        <v>0</v>
      </c>
      <c r="W39" s="6">
        <f t="shared" si="28"/>
        <v>0</v>
      </c>
      <c r="X39" s="6">
        <f t="shared" si="29"/>
        <v>0</v>
      </c>
      <c r="Y39" s="6">
        <f t="shared" si="30"/>
        <v>0</v>
      </c>
      <c r="Z39" s="6" t="b">
        <f t="shared" si="31"/>
        <v>0</v>
      </c>
      <c r="AA39" s="6" t="b">
        <f t="shared" si="32"/>
        <v>0</v>
      </c>
      <c r="AB39" s="6" t="b">
        <f t="shared" si="33"/>
        <v>0</v>
      </c>
      <c r="AC39" s="47" t="s">
        <v>139</v>
      </c>
      <c r="AD39" s="47"/>
      <c r="AE39" s="47"/>
      <c r="AF39" s="47"/>
      <c r="AG39" s="6"/>
      <c r="AH39" s="6" t="s">
        <v>216</v>
      </c>
    </row>
    <row r="40" spans="1:34" x14ac:dyDescent="0.25">
      <c r="A40" s="47" t="s">
        <v>332</v>
      </c>
      <c r="B40" s="6" t="s">
        <v>37</v>
      </c>
      <c r="C40" s="6">
        <v>4</v>
      </c>
      <c r="D40" s="6">
        <v>12</v>
      </c>
      <c r="E40" s="6">
        <v>-1</v>
      </c>
      <c r="F40" s="52">
        <v>7</v>
      </c>
      <c r="G40" s="1">
        <v>11</v>
      </c>
      <c r="H40" s="1">
        <v>8</v>
      </c>
      <c r="I40" s="49">
        <f t="shared" si="17"/>
        <v>7</v>
      </c>
      <c r="J40" s="49">
        <f t="shared" si="18"/>
        <v>11</v>
      </c>
      <c r="K40" s="49">
        <f t="shared" si="19"/>
        <v>-1</v>
      </c>
      <c r="L40" s="49">
        <f t="shared" si="20"/>
        <v>0</v>
      </c>
      <c r="M40" s="49">
        <f t="shared" si="21"/>
        <v>0</v>
      </c>
      <c r="N40" s="49">
        <f t="shared" si="22"/>
        <v>1</v>
      </c>
      <c r="O40" s="49">
        <f t="shared" si="23"/>
        <v>1</v>
      </c>
      <c r="P40" s="6">
        <f t="shared" si="24"/>
        <v>1</v>
      </c>
      <c r="Q40" s="15">
        <v>0.13400000000000001</v>
      </c>
      <c r="R40" s="6">
        <v>0.10100000000000001</v>
      </c>
      <c r="S40" s="6">
        <v>7.2999999999999995E-2</v>
      </c>
      <c r="T40" s="6">
        <f t="shared" si="25"/>
        <v>0</v>
      </c>
      <c r="U40" s="6">
        <f t="shared" si="26"/>
        <v>0</v>
      </c>
      <c r="V40" s="6">
        <f t="shared" si="27"/>
        <v>0</v>
      </c>
      <c r="W40" s="6">
        <f t="shared" si="28"/>
        <v>2</v>
      </c>
      <c r="X40" s="6">
        <f t="shared" si="29"/>
        <v>0</v>
      </c>
      <c r="Y40" s="6">
        <f t="shared" si="30"/>
        <v>2</v>
      </c>
      <c r="Z40" s="6" t="str">
        <f t="shared" si="31"/>
        <v>Why wrong</v>
      </c>
      <c r="AA40" s="6" t="str">
        <f t="shared" si="32"/>
        <v>Why wrong</v>
      </c>
      <c r="AB40" s="6" t="b">
        <f t="shared" si="33"/>
        <v>0</v>
      </c>
      <c r="AC40" s="47" t="s">
        <v>139</v>
      </c>
      <c r="AD40" s="47" t="s">
        <v>178</v>
      </c>
      <c r="AE40" s="47" t="s">
        <v>217</v>
      </c>
      <c r="AF40" s="47"/>
      <c r="AG40" s="6" t="s">
        <v>218</v>
      </c>
      <c r="AH40" s="6" t="s">
        <v>219</v>
      </c>
    </row>
    <row r="41" spans="1:34" x14ac:dyDescent="0.25">
      <c r="A41" s="47" t="s">
        <v>332</v>
      </c>
      <c r="B41" s="6" t="s">
        <v>38</v>
      </c>
      <c r="C41" s="6">
        <v>-1</v>
      </c>
      <c r="D41" s="6">
        <v>-1</v>
      </c>
      <c r="E41" s="6">
        <v>-1</v>
      </c>
      <c r="F41" s="48">
        <v>17</v>
      </c>
      <c r="G41" s="48">
        <v>7</v>
      </c>
      <c r="H41" s="48">
        <v>11</v>
      </c>
      <c r="I41" s="49">
        <f t="shared" si="17"/>
        <v>17</v>
      </c>
      <c r="J41" s="49">
        <f t="shared" si="18"/>
        <v>7</v>
      </c>
      <c r="K41" s="49">
        <f t="shared" si="19"/>
        <v>11</v>
      </c>
      <c r="L41" s="49">
        <f t="shared" si="20"/>
        <v>0</v>
      </c>
      <c r="M41" s="49">
        <f t="shared" si="21"/>
        <v>0</v>
      </c>
      <c r="N41" s="49">
        <f t="shared" si="22"/>
        <v>0</v>
      </c>
      <c r="O41" s="49">
        <f t="shared" si="23"/>
        <v>0</v>
      </c>
      <c r="P41" s="6">
        <f t="shared" si="24"/>
        <v>0</v>
      </c>
      <c r="Q41" s="15">
        <v>0.20799999999999999</v>
      </c>
      <c r="R41" s="6">
        <v>9.5000000000000001E-2</v>
      </c>
      <c r="S41" s="6">
        <v>8.8999999999999996E-2</v>
      </c>
      <c r="T41" s="6">
        <f t="shared" si="25"/>
        <v>0</v>
      </c>
      <c r="U41" s="6">
        <f t="shared" si="26"/>
        <v>0</v>
      </c>
      <c r="V41" s="6">
        <f t="shared" si="27"/>
        <v>0</v>
      </c>
      <c r="W41" s="6">
        <f t="shared" si="28"/>
        <v>0</v>
      </c>
      <c r="X41" s="6">
        <f t="shared" si="29"/>
        <v>0</v>
      </c>
      <c r="Y41" s="6">
        <f t="shared" si="30"/>
        <v>0</v>
      </c>
      <c r="Z41" s="6" t="str">
        <f t="shared" si="31"/>
        <v>Why wrong</v>
      </c>
      <c r="AA41" s="6" t="b">
        <f t="shared" si="32"/>
        <v>0</v>
      </c>
      <c r="AB41" s="6" t="b">
        <f t="shared" si="33"/>
        <v>0</v>
      </c>
      <c r="AC41" s="47" t="s">
        <v>139</v>
      </c>
      <c r="AD41" s="47" t="s">
        <v>184</v>
      </c>
      <c r="AE41" s="47"/>
      <c r="AF41" s="47"/>
      <c r="AG41" s="6" t="s">
        <v>220</v>
      </c>
      <c r="AH41" s="6" t="s">
        <v>221</v>
      </c>
    </row>
    <row r="42" spans="1:34" x14ac:dyDescent="0.25">
      <c r="A42" s="47" t="s">
        <v>332</v>
      </c>
      <c r="B42" s="6" t="s">
        <v>39</v>
      </c>
      <c r="C42" s="6">
        <v>-1</v>
      </c>
      <c r="D42" s="6">
        <v>-1</v>
      </c>
      <c r="E42" s="6">
        <v>-1</v>
      </c>
      <c r="F42" s="1">
        <v>0</v>
      </c>
      <c r="G42" s="1">
        <v>7</v>
      </c>
      <c r="H42" s="1">
        <v>11</v>
      </c>
      <c r="I42" s="49">
        <f t="shared" si="17"/>
        <v>0</v>
      </c>
      <c r="J42" s="49">
        <f t="shared" si="18"/>
        <v>7</v>
      </c>
      <c r="K42" s="49">
        <f t="shared" si="19"/>
        <v>11</v>
      </c>
      <c r="L42" s="49">
        <f t="shared" si="20"/>
        <v>0</v>
      </c>
      <c r="M42" s="49">
        <f t="shared" si="21"/>
        <v>0</v>
      </c>
      <c r="N42" s="49">
        <f t="shared" si="22"/>
        <v>0</v>
      </c>
      <c r="O42" s="49">
        <f t="shared" si="23"/>
        <v>0</v>
      </c>
      <c r="P42" s="6">
        <f t="shared" si="24"/>
        <v>0</v>
      </c>
      <c r="Q42" s="15">
        <v>0.14000000000000001</v>
      </c>
      <c r="R42" s="6">
        <v>0.11899999999999999</v>
      </c>
      <c r="S42" s="6">
        <v>9.5000000000000001E-2</v>
      </c>
      <c r="T42" s="6">
        <f t="shared" si="25"/>
        <v>0</v>
      </c>
      <c r="U42" s="6">
        <f t="shared" si="26"/>
        <v>0</v>
      </c>
      <c r="V42" s="6">
        <f t="shared" si="27"/>
        <v>0</v>
      </c>
      <c r="W42" s="6">
        <f t="shared" si="28"/>
        <v>0</v>
      </c>
      <c r="X42" s="6">
        <f t="shared" si="29"/>
        <v>0</v>
      </c>
      <c r="Y42" s="6">
        <f t="shared" si="30"/>
        <v>0</v>
      </c>
      <c r="Z42" s="6" t="str">
        <f t="shared" si="31"/>
        <v>Why wrong</v>
      </c>
      <c r="AA42" s="6" t="str">
        <f t="shared" si="32"/>
        <v>Why wrong</v>
      </c>
      <c r="AB42" s="6" t="b">
        <f t="shared" si="33"/>
        <v>0</v>
      </c>
      <c r="AC42" s="47" t="s">
        <v>139</v>
      </c>
      <c r="AD42" s="47" t="s">
        <v>207</v>
      </c>
      <c r="AE42" s="47" t="s">
        <v>222</v>
      </c>
      <c r="AF42" s="47"/>
      <c r="AG42" s="6" t="s">
        <v>185</v>
      </c>
      <c r="AH42" s="6" t="s">
        <v>223</v>
      </c>
    </row>
    <row r="43" spans="1:34" x14ac:dyDescent="0.25">
      <c r="A43" s="47" t="s">
        <v>332</v>
      </c>
      <c r="B43" s="6" t="s">
        <v>40</v>
      </c>
      <c r="C43" s="6">
        <v>-1</v>
      </c>
      <c r="D43" s="6">
        <v>-1</v>
      </c>
      <c r="E43" s="6">
        <v>-1</v>
      </c>
      <c r="F43" s="48">
        <v>17</v>
      </c>
      <c r="G43" s="48">
        <v>0</v>
      </c>
      <c r="H43" s="48">
        <v>7</v>
      </c>
      <c r="I43" s="49">
        <f t="shared" si="17"/>
        <v>17</v>
      </c>
      <c r="J43" s="49">
        <f t="shared" si="18"/>
        <v>0</v>
      </c>
      <c r="K43" s="49">
        <f t="shared" si="19"/>
        <v>7</v>
      </c>
      <c r="L43" s="49">
        <f t="shared" si="20"/>
        <v>0</v>
      </c>
      <c r="M43" s="49">
        <f t="shared" si="21"/>
        <v>0</v>
      </c>
      <c r="N43" s="49">
        <f t="shared" si="22"/>
        <v>0</v>
      </c>
      <c r="O43" s="49">
        <f t="shared" si="23"/>
        <v>0</v>
      </c>
      <c r="P43" s="6">
        <f t="shared" si="24"/>
        <v>0</v>
      </c>
      <c r="Q43" s="15">
        <v>0.13200000000000001</v>
      </c>
      <c r="R43" s="6">
        <v>0.115</v>
      </c>
      <c r="S43" s="6">
        <v>0.10299999999999999</v>
      </c>
      <c r="T43" s="6">
        <f t="shared" si="25"/>
        <v>0</v>
      </c>
      <c r="U43" s="6">
        <f t="shared" si="26"/>
        <v>0</v>
      </c>
      <c r="V43" s="6">
        <f t="shared" si="27"/>
        <v>0</v>
      </c>
      <c r="W43" s="6">
        <f t="shared" si="28"/>
        <v>0</v>
      </c>
      <c r="X43" s="6">
        <f t="shared" si="29"/>
        <v>0</v>
      </c>
      <c r="Y43" s="6">
        <f t="shared" si="30"/>
        <v>0</v>
      </c>
      <c r="Z43" s="6" t="str">
        <f t="shared" si="31"/>
        <v>Why wrong</v>
      </c>
      <c r="AA43" s="6" t="str">
        <f t="shared" si="32"/>
        <v>Why wrong</v>
      </c>
      <c r="AB43" s="6" t="str">
        <f t="shared" si="33"/>
        <v>Why wrong</v>
      </c>
      <c r="AC43" s="47" t="s">
        <v>139</v>
      </c>
      <c r="AD43" s="47" t="s">
        <v>184</v>
      </c>
      <c r="AE43" s="47" t="s">
        <v>207</v>
      </c>
      <c r="AF43" s="47" t="s">
        <v>222</v>
      </c>
      <c r="AG43" s="6" t="s">
        <v>224</v>
      </c>
      <c r="AH43" s="6" t="s">
        <v>225</v>
      </c>
    </row>
    <row r="44" spans="1:34" x14ac:dyDescent="0.25">
      <c r="A44" s="47" t="s">
        <v>332</v>
      </c>
      <c r="B44" s="6" t="s">
        <v>41</v>
      </c>
      <c r="C44" s="6">
        <v>9</v>
      </c>
      <c r="D44" s="6">
        <v>-1</v>
      </c>
      <c r="E44" s="6">
        <v>-1</v>
      </c>
      <c r="F44" s="1">
        <v>17</v>
      </c>
      <c r="G44" s="1">
        <v>2</v>
      </c>
      <c r="H44" s="1">
        <v>11</v>
      </c>
      <c r="I44" s="49">
        <f t="shared" si="17"/>
        <v>17</v>
      </c>
      <c r="J44" s="49">
        <f t="shared" si="18"/>
        <v>2</v>
      </c>
      <c r="K44" s="49">
        <f t="shared" si="19"/>
        <v>-1</v>
      </c>
      <c r="L44" s="49">
        <f t="shared" si="20"/>
        <v>0</v>
      </c>
      <c r="M44" s="49">
        <f t="shared" si="21"/>
        <v>0</v>
      </c>
      <c r="N44" s="49">
        <f t="shared" si="22"/>
        <v>1</v>
      </c>
      <c r="O44" s="49">
        <f t="shared" si="23"/>
        <v>1</v>
      </c>
      <c r="P44" s="6">
        <f t="shared" si="24"/>
        <v>0</v>
      </c>
      <c r="Q44" s="15">
        <v>9.5000000000000001E-2</v>
      </c>
      <c r="R44" s="6">
        <v>8.3000000000000004E-2</v>
      </c>
      <c r="S44" s="6">
        <v>6.9000000000000006E-2</v>
      </c>
      <c r="T44" s="6">
        <f t="shared" si="25"/>
        <v>0</v>
      </c>
      <c r="U44" s="6">
        <f t="shared" si="26"/>
        <v>0</v>
      </c>
      <c r="V44" s="6">
        <f t="shared" si="27"/>
        <v>0</v>
      </c>
      <c r="W44" s="6">
        <f t="shared" si="28"/>
        <v>1</v>
      </c>
      <c r="X44" s="6">
        <f t="shared" si="29"/>
        <v>0</v>
      </c>
      <c r="Y44" s="6">
        <f t="shared" si="30"/>
        <v>1</v>
      </c>
      <c r="Z44" s="6" t="b">
        <f t="shared" si="31"/>
        <v>0</v>
      </c>
      <c r="AA44" s="6" t="b">
        <f t="shared" si="32"/>
        <v>0</v>
      </c>
      <c r="AB44" s="6" t="b">
        <f t="shared" si="33"/>
        <v>0</v>
      </c>
      <c r="AC44" s="47" t="s">
        <v>139</v>
      </c>
      <c r="AD44" s="47"/>
      <c r="AE44" s="47"/>
      <c r="AF44" s="47"/>
      <c r="AG44" s="6"/>
      <c r="AH44" s="6" t="s">
        <v>227</v>
      </c>
    </row>
    <row r="45" spans="1:34" x14ac:dyDescent="0.25">
      <c r="A45" s="47" t="s">
        <v>332</v>
      </c>
      <c r="B45" s="6" t="s">
        <v>42</v>
      </c>
      <c r="C45" s="6">
        <v>-1</v>
      </c>
      <c r="D45" s="6">
        <v>-1</v>
      </c>
      <c r="E45" s="6">
        <v>-1</v>
      </c>
      <c r="F45" s="51">
        <v>17</v>
      </c>
      <c r="G45" s="48">
        <v>5</v>
      </c>
      <c r="H45" s="48">
        <v>11</v>
      </c>
      <c r="I45" s="49">
        <f t="shared" si="17"/>
        <v>17</v>
      </c>
      <c r="J45" s="49">
        <f t="shared" si="18"/>
        <v>-1</v>
      </c>
      <c r="K45" s="49">
        <f t="shared" si="19"/>
        <v>-1</v>
      </c>
      <c r="L45" s="49">
        <f t="shared" si="20"/>
        <v>0</v>
      </c>
      <c r="M45" s="49">
        <f t="shared" si="21"/>
        <v>1</v>
      </c>
      <c r="N45" s="49">
        <f t="shared" si="22"/>
        <v>1</v>
      </c>
      <c r="O45" s="49">
        <f t="shared" si="23"/>
        <v>2</v>
      </c>
      <c r="P45" s="6">
        <f t="shared" si="24"/>
        <v>-2</v>
      </c>
      <c r="Q45" s="15">
        <v>0.13500000000000001</v>
      </c>
      <c r="R45" s="6">
        <v>7.3999999999999996E-2</v>
      </c>
      <c r="S45" s="6">
        <v>7.1999999999999995E-2</v>
      </c>
      <c r="T45" s="6">
        <f t="shared" si="25"/>
        <v>0</v>
      </c>
      <c r="U45" s="6">
        <f t="shared" si="26"/>
        <v>0</v>
      </c>
      <c r="V45" s="6">
        <f t="shared" si="27"/>
        <v>0</v>
      </c>
      <c r="W45" s="6">
        <f t="shared" si="28"/>
        <v>0</v>
      </c>
      <c r="X45" s="6">
        <f t="shared" si="29"/>
        <v>0</v>
      </c>
      <c r="Y45" s="6">
        <f t="shared" si="30"/>
        <v>0</v>
      </c>
      <c r="Z45" s="6" t="str">
        <f t="shared" si="31"/>
        <v>Why wrong</v>
      </c>
      <c r="AA45" s="6" t="b">
        <f t="shared" si="32"/>
        <v>0</v>
      </c>
      <c r="AB45" s="6" t="b">
        <f t="shared" si="33"/>
        <v>0</v>
      </c>
      <c r="AC45" s="47" t="s">
        <v>139</v>
      </c>
      <c r="AD45" s="47" t="s">
        <v>228</v>
      </c>
      <c r="AE45" s="47"/>
      <c r="AF45" s="47"/>
      <c r="AG45" s="6" t="s">
        <v>229</v>
      </c>
      <c r="AH45" s="6" t="s">
        <v>230</v>
      </c>
    </row>
    <row r="46" spans="1:34" x14ac:dyDescent="0.25">
      <c r="A46" s="47" t="s">
        <v>332</v>
      </c>
      <c r="B46" s="6" t="s">
        <v>43</v>
      </c>
      <c r="C46" s="6">
        <v>15</v>
      </c>
      <c r="D46" s="6">
        <v>-1</v>
      </c>
      <c r="E46" s="6">
        <v>-1</v>
      </c>
      <c r="F46" s="1">
        <v>7</v>
      </c>
      <c r="G46" s="1">
        <v>11</v>
      </c>
      <c r="H46" s="1">
        <v>5</v>
      </c>
      <c r="I46" s="49">
        <f t="shared" si="17"/>
        <v>7</v>
      </c>
      <c r="J46" s="49">
        <f t="shared" si="18"/>
        <v>-1</v>
      </c>
      <c r="K46" s="49">
        <f t="shared" si="19"/>
        <v>-1</v>
      </c>
      <c r="L46" s="49">
        <f t="shared" si="20"/>
        <v>0</v>
      </c>
      <c r="M46" s="49">
        <f t="shared" si="21"/>
        <v>1</v>
      </c>
      <c r="N46" s="49">
        <f t="shared" si="22"/>
        <v>1</v>
      </c>
      <c r="O46" s="49">
        <f t="shared" si="23"/>
        <v>2</v>
      </c>
      <c r="P46" s="6">
        <f t="shared" si="24"/>
        <v>-1</v>
      </c>
      <c r="Q46" s="15">
        <v>8.5000000000000006E-2</v>
      </c>
      <c r="R46" s="6">
        <v>7.0000000000000007E-2</v>
      </c>
      <c r="S46" s="6">
        <v>6.8000000000000005E-2</v>
      </c>
      <c r="T46" s="6">
        <f t="shared" si="25"/>
        <v>0</v>
      </c>
      <c r="U46" s="6">
        <f t="shared" si="26"/>
        <v>0</v>
      </c>
      <c r="V46" s="6">
        <f t="shared" si="27"/>
        <v>0</v>
      </c>
      <c r="W46" s="6">
        <f t="shared" si="28"/>
        <v>1</v>
      </c>
      <c r="X46" s="6">
        <f t="shared" si="29"/>
        <v>0</v>
      </c>
      <c r="Y46" s="6">
        <f t="shared" si="30"/>
        <v>1</v>
      </c>
      <c r="Z46" s="6" t="b">
        <f t="shared" si="31"/>
        <v>0</v>
      </c>
      <c r="AA46" s="6" t="b">
        <f t="shared" si="32"/>
        <v>0</v>
      </c>
      <c r="AB46" s="6" t="b">
        <f t="shared" si="33"/>
        <v>0</v>
      </c>
      <c r="AC46" s="47" t="s">
        <v>139</v>
      </c>
      <c r="AD46" s="47"/>
      <c r="AE46" s="47"/>
      <c r="AF46" s="47"/>
      <c r="AG46" s="6"/>
      <c r="AH46" s="6" t="s">
        <v>231</v>
      </c>
    </row>
    <row r="47" spans="1:34" x14ac:dyDescent="0.25">
      <c r="A47" s="47" t="s">
        <v>332</v>
      </c>
      <c r="B47" s="6" t="s">
        <v>44</v>
      </c>
      <c r="C47" s="6">
        <v>-1</v>
      </c>
      <c r="D47" s="6">
        <v>-1</v>
      </c>
      <c r="E47" s="6">
        <v>-1</v>
      </c>
      <c r="F47" s="48">
        <v>7</v>
      </c>
      <c r="G47" s="48">
        <v>17</v>
      </c>
      <c r="H47" s="48">
        <v>11</v>
      </c>
      <c r="I47" s="49">
        <f t="shared" si="17"/>
        <v>7</v>
      </c>
      <c r="J47" s="49">
        <f t="shared" si="18"/>
        <v>17</v>
      </c>
      <c r="K47" s="49">
        <f t="shared" si="19"/>
        <v>11</v>
      </c>
      <c r="L47" s="49">
        <f t="shared" si="20"/>
        <v>0</v>
      </c>
      <c r="M47" s="49">
        <f t="shared" si="21"/>
        <v>0</v>
      </c>
      <c r="N47" s="49">
        <f t="shared" si="22"/>
        <v>0</v>
      </c>
      <c r="O47" s="49">
        <f t="shared" si="23"/>
        <v>0</v>
      </c>
      <c r="P47" s="6">
        <f t="shared" si="24"/>
        <v>0</v>
      </c>
      <c r="Q47" s="15">
        <v>0.16500000000000001</v>
      </c>
      <c r="R47" s="6">
        <v>0.12</v>
      </c>
      <c r="S47" s="6">
        <v>0.105</v>
      </c>
      <c r="T47" s="6">
        <f t="shared" si="25"/>
        <v>0</v>
      </c>
      <c r="U47" s="6">
        <f t="shared" si="26"/>
        <v>0</v>
      </c>
      <c r="V47" s="6">
        <f t="shared" si="27"/>
        <v>0</v>
      </c>
      <c r="W47" s="6">
        <f t="shared" si="28"/>
        <v>0</v>
      </c>
      <c r="X47" s="6">
        <f t="shared" si="29"/>
        <v>0</v>
      </c>
      <c r="Y47" s="6">
        <f t="shared" si="30"/>
        <v>0</v>
      </c>
      <c r="Z47" s="6" t="str">
        <f t="shared" si="31"/>
        <v>Why wrong</v>
      </c>
      <c r="AA47" s="6" t="str">
        <f t="shared" si="32"/>
        <v>Why wrong</v>
      </c>
      <c r="AB47" s="6" t="str">
        <f t="shared" si="33"/>
        <v>Why wrong</v>
      </c>
      <c r="AC47" s="47" t="s">
        <v>139</v>
      </c>
      <c r="AD47" s="47" t="s">
        <v>222</v>
      </c>
      <c r="AE47" s="47" t="s">
        <v>184</v>
      </c>
      <c r="AF47" s="47" t="s">
        <v>181</v>
      </c>
      <c r="AG47" s="6" t="s">
        <v>224</v>
      </c>
      <c r="AH47" s="6" t="s">
        <v>232</v>
      </c>
    </row>
    <row r="48" spans="1:34" x14ac:dyDescent="0.25">
      <c r="A48" s="47" t="s">
        <v>332</v>
      </c>
      <c r="B48" s="6" t="s">
        <v>45</v>
      </c>
      <c r="C48" s="6">
        <v>-1</v>
      </c>
      <c r="D48" s="6">
        <v>-1</v>
      </c>
      <c r="E48" s="6">
        <v>-1</v>
      </c>
      <c r="F48" s="1">
        <v>17</v>
      </c>
      <c r="G48" s="1">
        <v>7</v>
      </c>
      <c r="H48" s="1">
        <v>5</v>
      </c>
      <c r="I48" s="49">
        <f t="shared" si="17"/>
        <v>17</v>
      </c>
      <c r="J48" s="49">
        <f t="shared" si="18"/>
        <v>-1</v>
      </c>
      <c r="K48" s="49">
        <f t="shared" si="19"/>
        <v>-1</v>
      </c>
      <c r="L48" s="49">
        <f t="shared" si="20"/>
        <v>0</v>
      </c>
      <c r="M48" s="49">
        <f t="shared" si="21"/>
        <v>1</v>
      </c>
      <c r="N48" s="49">
        <f t="shared" si="22"/>
        <v>1</v>
      </c>
      <c r="O48" s="49">
        <f t="shared" si="23"/>
        <v>2</v>
      </c>
      <c r="P48" s="6">
        <f t="shared" si="24"/>
        <v>-2</v>
      </c>
      <c r="Q48" s="15">
        <v>8.4000000000000005E-2</v>
      </c>
      <c r="R48" s="6">
        <v>7.5999999999999998E-2</v>
      </c>
      <c r="S48" s="6">
        <v>6.9000000000000006E-2</v>
      </c>
      <c r="T48" s="6">
        <f t="shared" si="25"/>
        <v>0</v>
      </c>
      <c r="U48" s="6">
        <f t="shared" si="26"/>
        <v>0</v>
      </c>
      <c r="V48" s="6">
        <f t="shared" si="27"/>
        <v>0</v>
      </c>
      <c r="W48" s="6">
        <f t="shared" si="28"/>
        <v>0</v>
      </c>
      <c r="X48" s="6">
        <f t="shared" si="29"/>
        <v>0</v>
      </c>
      <c r="Y48" s="6">
        <f t="shared" si="30"/>
        <v>0</v>
      </c>
      <c r="Z48" s="6" t="b">
        <f t="shared" si="31"/>
        <v>0</v>
      </c>
      <c r="AA48" s="6" t="b">
        <f t="shared" si="32"/>
        <v>0</v>
      </c>
      <c r="AB48" s="6" t="b">
        <f t="shared" si="33"/>
        <v>0</v>
      </c>
      <c r="AC48" s="47" t="s">
        <v>139</v>
      </c>
      <c r="AD48" s="47"/>
      <c r="AE48" s="47"/>
      <c r="AF48" s="47"/>
      <c r="AG48" s="6"/>
      <c r="AH48" s="6" t="s">
        <v>233</v>
      </c>
    </row>
    <row r="49" spans="1:34" x14ac:dyDescent="0.25">
      <c r="A49" s="47" t="s">
        <v>332</v>
      </c>
      <c r="B49" s="6" t="s">
        <v>46</v>
      </c>
      <c r="C49" s="6">
        <v>-1</v>
      </c>
      <c r="D49" s="6">
        <v>-1</v>
      </c>
      <c r="E49" s="6">
        <v>-1</v>
      </c>
      <c r="F49" s="48">
        <v>17</v>
      </c>
      <c r="G49" s="48">
        <v>11</v>
      </c>
      <c r="H49" s="48">
        <v>8</v>
      </c>
      <c r="I49" s="49">
        <f t="shared" si="17"/>
        <v>17</v>
      </c>
      <c r="J49" s="49">
        <f t="shared" si="18"/>
        <v>-1</v>
      </c>
      <c r="K49" s="49">
        <f t="shared" si="19"/>
        <v>-1</v>
      </c>
      <c r="L49" s="49">
        <f t="shared" si="20"/>
        <v>0</v>
      </c>
      <c r="M49" s="49">
        <f t="shared" si="21"/>
        <v>1</v>
      </c>
      <c r="N49" s="49">
        <f t="shared" si="22"/>
        <v>1</v>
      </c>
      <c r="O49" s="49">
        <f t="shared" si="23"/>
        <v>2</v>
      </c>
      <c r="P49" s="6">
        <f t="shared" si="24"/>
        <v>-2</v>
      </c>
      <c r="Q49" s="15">
        <v>0.128</v>
      </c>
      <c r="R49" s="6">
        <v>5.5E-2</v>
      </c>
      <c r="S49" s="6">
        <v>0.05</v>
      </c>
      <c r="T49" s="6">
        <f t="shared" si="25"/>
        <v>0</v>
      </c>
      <c r="U49" s="6">
        <f t="shared" si="26"/>
        <v>0</v>
      </c>
      <c r="V49" s="6">
        <f t="shared" si="27"/>
        <v>0</v>
      </c>
      <c r="W49" s="6">
        <f t="shared" si="28"/>
        <v>0</v>
      </c>
      <c r="X49" s="6">
        <f t="shared" si="29"/>
        <v>0</v>
      </c>
      <c r="Y49" s="6">
        <f t="shared" si="30"/>
        <v>0</v>
      </c>
      <c r="Z49" s="6" t="str">
        <f t="shared" si="31"/>
        <v>Why wrong</v>
      </c>
      <c r="AA49" s="6" t="b">
        <f t="shared" si="32"/>
        <v>0</v>
      </c>
      <c r="AB49" s="6" t="b">
        <f t="shared" si="33"/>
        <v>0</v>
      </c>
      <c r="AC49" s="47" t="s">
        <v>139</v>
      </c>
      <c r="AD49" s="47" t="s">
        <v>184</v>
      </c>
      <c r="AE49" s="47"/>
      <c r="AF49" s="47"/>
      <c r="AG49" s="6" t="s">
        <v>185</v>
      </c>
      <c r="AH49" s="6" t="s">
        <v>234</v>
      </c>
    </row>
    <row r="50" spans="1:34" x14ac:dyDescent="0.25">
      <c r="A50" s="47" t="s">
        <v>332</v>
      </c>
      <c r="B50" s="6" t="s">
        <v>47</v>
      </c>
      <c r="C50" s="6">
        <v>8</v>
      </c>
      <c r="D50" s="6">
        <v>-1</v>
      </c>
      <c r="E50" s="6">
        <v>-1</v>
      </c>
      <c r="F50" s="52">
        <v>17</v>
      </c>
      <c r="G50" s="1">
        <v>7</v>
      </c>
      <c r="H50" s="1">
        <v>8</v>
      </c>
      <c r="I50" s="49">
        <f t="shared" si="17"/>
        <v>17</v>
      </c>
      <c r="J50" s="49">
        <f t="shared" si="18"/>
        <v>-1</v>
      </c>
      <c r="K50" s="49">
        <f t="shared" si="19"/>
        <v>-1</v>
      </c>
      <c r="L50" s="49">
        <f t="shared" si="20"/>
        <v>0</v>
      </c>
      <c r="M50" s="49">
        <f t="shared" si="21"/>
        <v>1</v>
      </c>
      <c r="N50" s="49">
        <f t="shared" si="22"/>
        <v>1</v>
      </c>
      <c r="O50" s="49">
        <f t="shared" si="23"/>
        <v>2</v>
      </c>
      <c r="P50" s="6">
        <f t="shared" si="24"/>
        <v>-1</v>
      </c>
      <c r="Q50" s="15">
        <v>0.115</v>
      </c>
      <c r="R50" s="6">
        <v>7.4999999999999997E-2</v>
      </c>
      <c r="S50" s="6">
        <v>7.2999999999999995E-2</v>
      </c>
      <c r="T50" s="6">
        <f t="shared" si="25"/>
        <v>0</v>
      </c>
      <c r="U50" s="6">
        <f t="shared" si="26"/>
        <v>0</v>
      </c>
      <c r="V50" s="6">
        <f t="shared" si="27"/>
        <v>1</v>
      </c>
      <c r="W50" s="6">
        <f t="shared" si="28"/>
        <v>1</v>
      </c>
      <c r="X50" s="6">
        <f t="shared" si="29"/>
        <v>1</v>
      </c>
      <c r="Y50" s="6">
        <f t="shared" si="30"/>
        <v>0</v>
      </c>
      <c r="Z50" s="6" t="str">
        <f t="shared" si="31"/>
        <v>Why wrong</v>
      </c>
      <c r="AA50" s="6" t="b">
        <f t="shared" si="32"/>
        <v>0</v>
      </c>
      <c r="AB50" s="6" t="str">
        <f t="shared" si="33"/>
        <v>Why yes</v>
      </c>
      <c r="AC50" s="47" t="s">
        <v>139</v>
      </c>
      <c r="AD50" s="47" t="s">
        <v>235</v>
      </c>
      <c r="AE50" s="47"/>
      <c r="AF50" s="47" t="s">
        <v>236</v>
      </c>
      <c r="AG50" s="6"/>
      <c r="AH50" s="6" t="s">
        <v>237</v>
      </c>
    </row>
    <row r="51" spans="1:34" x14ac:dyDescent="0.25">
      <c r="A51" s="47" t="s">
        <v>332</v>
      </c>
      <c r="B51" s="6" t="s">
        <v>48</v>
      </c>
      <c r="C51" s="6">
        <v>1</v>
      </c>
      <c r="D51" s="6">
        <v>8</v>
      </c>
      <c r="E51" s="6">
        <v>-1</v>
      </c>
      <c r="F51" s="48">
        <v>17</v>
      </c>
      <c r="G51" s="48">
        <v>11</v>
      </c>
      <c r="H51" s="48">
        <v>5</v>
      </c>
      <c r="I51" s="49">
        <f t="shared" si="17"/>
        <v>17</v>
      </c>
      <c r="J51" s="49">
        <f t="shared" si="18"/>
        <v>-1</v>
      </c>
      <c r="K51" s="49">
        <f t="shared" si="19"/>
        <v>-1</v>
      </c>
      <c r="L51" s="49">
        <f t="shared" si="20"/>
        <v>0</v>
      </c>
      <c r="M51" s="49">
        <f t="shared" si="21"/>
        <v>1</v>
      </c>
      <c r="N51" s="49">
        <f t="shared" si="22"/>
        <v>1</v>
      </c>
      <c r="O51" s="49">
        <f t="shared" si="23"/>
        <v>2</v>
      </c>
      <c r="P51" s="6">
        <f t="shared" si="24"/>
        <v>0</v>
      </c>
      <c r="Q51" s="15">
        <v>9.6000000000000002E-2</v>
      </c>
      <c r="R51" s="6">
        <v>6.6000000000000003E-2</v>
      </c>
      <c r="S51" s="6">
        <v>6.5000000000000002E-2</v>
      </c>
      <c r="T51" s="6">
        <f t="shared" si="25"/>
        <v>0</v>
      </c>
      <c r="U51" s="6">
        <f t="shared" si="26"/>
        <v>0</v>
      </c>
      <c r="V51" s="6">
        <f t="shared" si="27"/>
        <v>0</v>
      </c>
      <c r="W51" s="6">
        <f t="shared" si="28"/>
        <v>2</v>
      </c>
      <c r="X51" s="6">
        <f t="shared" si="29"/>
        <v>0</v>
      </c>
      <c r="Y51" s="6">
        <f t="shared" si="30"/>
        <v>2</v>
      </c>
      <c r="Z51" s="6" t="b">
        <f t="shared" si="31"/>
        <v>0</v>
      </c>
      <c r="AA51" s="6" t="b">
        <f t="shared" si="32"/>
        <v>0</v>
      </c>
      <c r="AB51" s="6" t="b">
        <f t="shared" si="33"/>
        <v>0</v>
      </c>
      <c r="AC51" s="47" t="s">
        <v>139</v>
      </c>
      <c r="AD51" s="47"/>
      <c r="AE51" s="47"/>
      <c r="AF51" s="47"/>
      <c r="AG51" s="6"/>
      <c r="AH51" s="6" t="s">
        <v>238</v>
      </c>
    </row>
    <row r="52" spans="1:34" x14ac:dyDescent="0.25">
      <c r="A52" s="47" t="s">
        <v>332</v>
      </c>
      <c r="B52" s="6" t="s">
        <v>49</v>
      </c>
      <c r="C52" s="6">
        <v>-1</v>
      </c>
      <c r="D52" s="6">
        <v>-1</v>
      </c>
      <c r="E52" s="6">
        <v>-1</v>
      </c>
      <c r="F52" s="1">
        <v>7</v>
      </c>
      <c r="G52" s="1">
        <v>8</v>
      </c>
      <c r="H52" s="1">
        <v>11</v>
      </c>
      <c r="I52" s="49">
        <f t="shared" si="17"/>
        <v>-1</v>
      </c>
      <c r="J52" s="49">
        <f t="shared" si="18"/>
        <v>-1</v>
      </c>
      <c r="K52" s="49">
        <f t="shared" si="19"/>
        <v>-1</v>
      </c>
      <c r="L52" s="49">
        <f t="shared" si="20"/>
        <v>1</v>
      </c>
      <c r="M52" s="49">
        <f t="shared" si="21"/>
        <v>1</v>
      </c>
      <c r="N52" s="49">
        <f t="shared" si="22"/>
        <v>1</v>
      </c>
      <c r="O52" s="49">
        <f t="shared" si="23"/>
        <v>3</v>
      </c>
      <c r="P52" s="6">
        <f t="shared" si="24"/>
        <v>-3</v>
      </c>
      <c r="Q52" s="15">
        <v>7.1999999999999995E-2</v>
      </c>
      <c r="R52" s="6">
        <v>6.0999999999999999E-2</v>
      </c>
      <c r="S52" s="6">
        <v>5.7000000000000002E-2</v>
      </c>
      <c r="T52" s="6">
        <f t="shared" si="25"/>
        <v>0</v>
      </c>
      <c r="U52" s="6">
        <f t="shared" si="26"/>
        <v>0</v>
      </c>
      <c r="V52" s="6">
        <f t="shared" si="27"/>
        <v>0</v>
      </c>
      <c r="W52" s="6">
        <f t="shared" si="28"/>
        <v>0</v>
      </c>
      <c r="X52" s="6">
        <f t="shared" si="29"/>
        <v>0</v>
      </c>
      <c r="Y52" s="6">
        <f t="shared" si="30"/>
        <v>0</v>
      </c>
      <c r="Z52" s="6" t="b">
        <f t="shared" si="31"/>
        <v>0</v>
      </c>
      <c r="AA52" s="6" t="b">
        <f t="shared" si="32"/>
        <v>0</v>
      </c>
      <c r="AB52" s="6" t="b">
        <f t="shared" si="33"/>
        <v>0</v>
      </c>
      <c r="AC52" s="47" t="s">
        <v>139</v>
      </c>
      <c r="AD52" s="47"/>
      <c r="AE52" s="47"/>
      <c r="AF52" s="47"/>
      <c r="AG52" s="6"/>
      <c r="AH52" s="6" t="s">
        <v>239</v>
      </c>
    </row>
    <row r="53" spans="1:34" x14ac:dyDescent="0.25">
      <c r="A53" s="47" t="s">
        <v>332</v>
      </c>
      <c r="B53" s="6" t="s">
        <v>50</v>
      </c>
      <c r="C53" s="6">
        <v>-1</v>
      </c>
      <c r="D53" s="6">
        <v>-1</v>
      </c>
      <c r="E53" s="6">
        <v>-1</v>
      </c>
      <c r="F53" s="48">
        <v>7</v>
      </c>
      <c r="G53" s="48">
        <v>8</v>
      </c>
      <c r="H53" s="48">
        <v>11</v>
      </c>
      <c r="I53" s="49">
        <f t="shared" si="17"/>
        <v>-1</v>
      </c>
      <c r="J53" s="49">
        <f t="shared" si="18"/>
        <v>-1</v>
      </c>
      <c r="K53" s="49">
        <f t="shared" si="19"/>
        <v>-1</v>
      </c>
      <c r="L53" s="49">
        <f t="shared" si="20"/>
        <v>1</v>
      </c>
      <c r="M53" s="49">
        <f t="shared" si="21"/>
        <v>1</v>
      </c>
      <c r="N53" s="49">
        <f t="shared" si="22"/>
        <v>1</v>
      </c>
      <c r="O53" s="49">
        <f t="shared" si="23"/>
        <v>3</v>
      </c>
      <c r="P53" s="6">
        <f t="shared" si="24"/>
        <v>-3</v>
      </c>
      <c r="Q53" s="15">
        <v>7.0999999999999994E-2</v>
      </c>
      <c r="R53" s="6">
        <v>0.06</v>
      </c>
      <c r="S53" s="6">
        <v>0.06</v>
      </c>
      <c r="T53" s="6">
        <f t="shared" si="25"/>
        <v>0</v>
      </c>
      <c r="U53" s="6">
        <f t="shared" si="26"/>
        <v>0</v>
      </c>
      <c r="V53" s="6">
        <f t="shared" si="27"/>
        <v>0</v>
      </c>
      <c r="W53" s="6">
        <f t="shared" si="28"/>
        <v>0</v>
      </c>
      <c r="X53" s="6">
        <f t="shared" si="29"/>
        <v>0</v>
      </c>
      <c r="Y53" s="6">
        <f t="shared" si="30"/>
        <v>0</v>
      </c>
      <c r="Z53" s="6" t="b">
        <f t="shared" si="31"/>
        <v>0</v>
      </c>
      <c r="AA53" s="6" t="b">
        <f t="shared" si="32"/>
        <v>0</v>
      </c>
      <c r="AB53" s="6" t="b">
        <f t="shared" si="33"/>
        <v>0</v>
      </c>
      <c r="AC53" s="47" t="s">
        <v>139</v>
      </c>
      <c r="AD53" s="47"/>
      <c r="AE53" s="47"/>
      <c r="AF53" s="47"/>
      <c r="AG53" s="6"/>
      <c r="AH53" s="6" t="s">
        <v>241</v>
      </c>
    </row>
    <row r="54" spans="1:34" x14ac:dyDescent="0.25">
      <c r="A54" s="47" t="s">
        <v>332</v>
      </c>
      <c r="B54" s="6" t="s">
        <v>51</v>
      </c>
      <c r="C54" s="6">
        <v>9</v>
      </c>
      <c r="D54" s="6">
        <v>-1</v>
      </c>
      <c r="E54" s="6">
        <v>-1</v>
      </c>
      <c r="F54" s="1">
        <v>17</v>
      </c>
      <c r="G54" s="1">
        <v>7</v>
      </c>
      <c r="H54" s="1">
        <v>5</v>
      </c>
      <c r="I54" s="49">
        <f t="shared" si="17"/>
        <v>17</v>
      </c>
      <c r="J54" s="49">
        <f t="shared" si="18"/>
        <v>-1</v>
      </c>
      <c r="K54" s="49">
        <f t="shared" si="19"/>
        <v>-1</v>
      </c>
      <c r="L54" s="49">
        <f t="shared" si="20"/>
        <v>0</v>
      </c>
      <c r="M54" s="49">
        <f t="shared" si="21"/>
        <v>1</v>
      </c>
      <c r="N54" s="49">
        <f t="shared" si="22"/>
        <v>1</v>
      </c>
      <c r="O54" s="49">
        <f t="shared" si="23"/>
        <v>2</v>
      </c>
      <c r="P54" s="6">
        <f t="shared" si="24"/>
        <v>-1</v>
      </c>
      <c r="Q54" s="15">
        <v>0.13600000000000001</v>
      </c>
      <c r="R54" s="6">
        <v>6.8000000000000005E-2</v>
      </c>
      <c r="S54" s="6">
        <v>6.5000000000000002E-2</v>
      </c>
      <c r="T54" s="6">
        <f t="shared" si="25"/>
        <v>0</v>
      </c>
      <c r="U54" s="6">
        <f t="shared" si="26"/>
        <v>0</v>
      </c>
      <c r="V54" s="6">
        <f t="shared" si="27"/>
        <v>0</v>
      </c>
      <c r="W54" s="6">
        <f t="shared" si="28"/>
        <v>1</v>
      </c>
      <c r="X54" s="6">
        <f t="shared" si="29"/>
        <v>0</v>
      </c>
      <c r="Y54" s="6">
        <f t="shared" si="30"/>
        <v>1</v>
      </c>
      <c r="Z54" s="6" t="str">
        <f t="shared" si="31"/>
        <v>Why wrong</v>
      </c>
      <c r="AA54" s="6" t="b">
        <f t="shared" si="32"/>
        <v>0</v>
      </c>
      <c r="AB54" s="6" t="b">
        <f t="shared" si="33"/>
        <v>0</v>
      </c>
      <c r="AC54" s="47" t="s">
        <v>139</v>
      </c>
      <c r="AD54" s="47" t="s">
        <v>243</v>
      </c>
      <c r="AE54" s="47"/>
      <c r="AF54" s="47"/>
      <c r="AG54" s="6" t="s">
        <v>244</v>
      </c>
      <c r="AH54" s="6" t="s">
        <v>245</v>
      </c>
    </row>
    <row r="55" spans="1:34" x14ac:dyDescent="0.25">
      <c r="A55" s="47" t="s">
        <v>332</v>
      </c>
      <c r="B55" s="6" t="s">
        <v>52</v>
      </c>
      <c r="C55" s="6">
        <v>17</v>
      </c>
      <c r="D55" s="6">
        <v>1</v>
      </c>
      <c r="E55" s="6">
        <v>-1</v>
      </c>
      <c r="F55" s="48">
        <v>17</v>
      </c>
      <c r="G55" s="48">
        <v>11</v>
      </c>
      <c r="H55" s="48">
        <v>8</v>
      </c>
      <c r="I55" s="49">
        <f t="shared" si="17"/>
        <v>17</v>
      </c>
      <c r="J55" s="49">
        <f t="shared" si="18"/>
        <v>11</v>
      </c>
      <c r="K55" s="49">
        <f t="shared" si="19"/>
        <v>-1</v>
      </c>
      <c r="L55" s="49">
        <f t="shared" si="20"/>
        <v>1</v>
      </c>
      <c r="M55" s="49">
        <f t="shared" si="21"/>
        <v>0</v>
      </c>
      <c r="N55" s="49">
        <f t="shared" si="22"/>
        <v>1</v>
      </c>
      <c r="O55" s="49">
        <f t="shared" si="23"/>
        <v>2</v>
      </c>
      <c r="P55" s="6">
        <f t="shared" si="24"/>
        <v>0</v>
      </c>
      <c r="Q55" s="15">
        <v>0.17299999999999999</v>
      </c>
      <c r="R55" s="6">
        <v>8.2000000000000003E-2</v>
      </c>
      <c r="S55" s="6">
        <v>6.2E-2</v>
      </c>
      <c r="T55" s="6">
        <f t="shared" si="25"/>
        <v>1</v>
      </c>
      <c r="U55" s="6">
        <f t="shared" si="26"/>
        <v>0</v>
      </c>
      <c r="V55" s="6">
        <f t="shared" si="27"/>
        <v>0</v>
      </c>
      <c r="W55" s="6">
        <f t="shared" si="28"/>
        <v>2</v>
      </c>
      <c r="X55" s="6">
        <f t="shared" si="29"/>
        <v>1</v>
      </c>
      <c r="Y55" s="6">
        <f t="shared" si="30"/>
        <v>1</v>
      </c>
      <c r="Z55" s="6" t="b">
        <f t="shared" si="31"/>
        <v>0</v>
      </c>
      <c r="AA55" s="6" t="b">
        <f t="shared" si="32"/>
        <v>0</v>
      </c>
      <c r="AB55" s="6" t="b">
        <f t="shared" si="33"/>
        <v>0</v>
      </c>
      <c r="AC55" s="47" t="s">
        <v>139</v>
      </c>
      <c r="AD55" s="47"/>
      <c r="AE55" s="47"/>
      <c r="AF55" s="47"/>
      <c r="AG55" s="6"/>
      <c r="AH55" s="6" t="s">
        <v>247</v>
      </c>
    </row>
    <row r="56" spans="1:34" x14ac:dyDescent="0.25">
      <c r="A56" s="47" t="s">
        <v>332</v>
      </c>
      <c r="B56" s="6" t="s">
        <v>53</v>
      </c>
      <c r="C56" s="6">
        <v>-1</v>
      </c>
      <c r="D56" s="6">
        <v>-1</v>
      </c>
      <c r="E56" s="6">
        <v>-1</v>
      </c>
      <c r="F56" s="1">
        <v>17</v>
      </c>
      <c r="G56" s="1">
        <v>2</v>
      </c>
      <c r="H56" s="1">
        <v>11</v>
      </c>
      <c r="I56" s="49">
        <f t="shared" si="17"/>
        <v>17</v>
      </c>
      <c r="J56" s="49">
        <f t="shared" si="18"/>
        <v>2</v>
      </c>
      <c r="K56" s="49">
        <f t="shared" si="19"/>
        <v>-1</v>
      </c>
      <c r="L56" s="49">
        <f t="shared" si="20"/>
        <v>0</v>
      </c>
      <c r="M56" s="49">
        <f t="shared" si="21"/>
        <v>0</v>
      </c>
      <c r="N56" s="49">
        <f t="shared" si="22"/>
        <v>1</v>
      </c>
      <c r="O56" s="49">
        <f t="shared" si="23"/>
        <v>1</v>
      </c>
      <c r="P56" s="6">
        <f t="shared" si="24"/>
        <v>-1</v>
      </c>
      <c r="Q56" s="15">
        <v>0.109</v>
      </c>
      <c r="R56" s="6">
        <v>8.2000000000000003E-2</v>
      </c>
      <c r="S56" s="6">
        <v>7.1999999999999995E-2</v>
      </c>
      <c r="T56" s="6">
        <f t="shared" si="25"/>
        <v>0</v>
      </c>
      <c r="U56" s="6">
        <f t="shared" si="26"/>
        <v>0</v>
      </c>
      <c r="V56" s="6">
        <f t="shared" si="27"/>
        <v>0</v>
      </c>
      <c r="W56" s="6">
        <f t="shared" si="28"/>
        <v>0</v>
      </c>
      <c r="X56" s="6">
        <f t="shared" si="29"/>
        <v>0</v>
      </c>
      <c r="Y56" s="6">
        <f t="shared" si="30"/>
        <v>0</v>
      </c>
      <c r="Z56" s="6" t="str">
        <f t="shared" si="31"/>
        <v>Why wrong</v>
      </c>
      <c r="AA56" s="6" t="b">
        <f t="shared" si="32"/>
        <v>0</v>
      </c>
      <c r="AB56" s="6" t="b">
        <f t="shared" si="33"/>
        <v>0</v>
      </c>
      <c r="AC56" s="47" t="s">
        <v>139</v>
      </c>
      <c r="AD56" s="47" t="s">
        <v>184</v>
      </c>
      <c r="AE56" s="47"/>
      <c r="AF56" s="47"/>
      <c r="AG56" s="6" t="s">
        <v>185</v>
      </c>
      <c r="AH56" s="6" t="s">
        <v>248</v>
      </c>
    </row>
    <row r="57" spans="1:34" x14ac:dyDescent="0.25">
      <c r="A57" s="47" t="s">
        <v>332</v>
      </c>
      <c r="B57" s="6" t="s">
        <v>54</v>
      </c>
      <c r="C57" s="6">
        <v>12</v>
      </c>
      <c r="D57" s="6">
        <v>-1</v>
      </c>
      <c r="E57" s="6">
        <v>-1</v>
      </c>
      <c r="F57" s="48">
        <v>17</v>
      </c>
      <c r="G57" s="48">
        <v>11</v>
      </c>
      <c r="H57" s="48">
        <v>8</v>
      </c>
      <c r="I57" s="49">
        <f t="shared" si="17"/>
        <v>17</v>
      </c>
      <c r="J57" s="49">
        <f t="shared" si="18"/>
        <v>-1</v>
      </c>
      <c r="K57" s="49">
        <f t="shared" si="19"/>
        <v>-1</v>
      </c>
      <c r="L57" s="49">
        <f t="shared" si="20"/>
        <v>0</v>
      </c>
      <c r="M57" s="49">
        <f t="shared" si="21"/>
        <v>1</v>
      </c>
      <c r="N57" s="49">
        <f t="shared" si="22"/>
        <v>1</v>
      </c>
      <c r="O57" s="49">
        <f t="shared" si="23"/>
        <v>2</v>
      </c>
      <c r="P57" s="6">
        <f t="shared" si="24"/>
        <v>-1</v>
      </c>
      <c r="Q57" s="15">
        <v>9.8000000000000004E-2</v>
      </c>
      <c r="R57" s="6">
        <v>7.1999999999999995E-2</v>
      </c>
      <c r="S57" s="6">
        <v>6.9000000000000006E-2</v>
      </c>
      <c r="T57" s="6">
        <f t="shared" si="25"/>
        <v>0</v>
      </c>
      <c r="U57" s="6">
        <f t="shared" si="26"/>
        <v>0</v>
      </c>
      <c r="V57" s="6">
        <f t="shared" si="27"/>
        <v>0</v>
      </c>
      <c r="W57" s="6">
        <f t="shared" si="28"/>
        <v>1</v>
      </c>
      <c r="X57" s="6">
        <f t="shared" si="29"/>
        <v>0</v>
      </c>
      <c r="Y57" s="6">
        <f t="shared" si="30"/>
        <v>1</v>
      </c>
      <c r="Z57" s="6" t="b">
        <f t="shared" si="31"/>
        <v>0</v>
      </c>
      <c r="AA57" s="6" t="b">
        <f t="shared" si="32"/>
        <v>0</v>
      </c>
      <c r="AB57" s="6" t="b">
        <f t="shared" si="33"/>
        <v>0</v>
      </c>
      <c r="AC57" s="47" t="s">
        <v>139</v>
      </c>
      <c r="AD57" s="47"/>
      <c r="AE57" s="47"/>
      <c r="AF57" s="47"/>
      <c r="AG57" s="6"/>
      <c r="AH57" s="6" t="s">
        <v>249</v>
      </c>
    </row>
    <row r="58" spans="1:34" x14ac:dyDescent="0.25">
      <c r="A58" s="47" t="s">
        <v>332</v>
      </c>
      <c r="B58" s="6" t="s">
        <v>55</v>
      </c>
      <c r="C58" s="6">
        <v>-1</v>
      </c>
      <c r="D58" s="6">
        <v>-1</v>
      </c>
      <c r="E58" s="6">
        <v>-1</v>
      </c>
      <c r="F58" s="52">
        <v>7</v>
      </c>
      <c r="G58" s="1">
        <v>11</v>
      </c>
      <c r="H58" s="1">
        <v>8</v>
      </c>
      <c r="I58" s="49">
        <f t="shared" si="17"/>
        <v>7</v>
      </c>
      <c r="J58" s="49">
        <f t="shared" si="18"/>
        <v>11</v>
      </c>
      <c r="K58" s="49">
        <f t="shared" si="19"/>
        <v>8</v>
      </c>
      <c r="L58" s="49">
        <f t="shared" si="20"/>
        <v>0</v>
      </c>
      <c r="M58" s="49">
        <f t="shared" si="21"/>
        <v>0</v>
      </c>
      <c r="N58" s="49">
        <f t="shared" si="22"/>
        <v>0</v>
      </c>
      <c r="O58" s="49">
        <f t="shared" si="23"/>
        <v>0</v>
      </c>
      <c r="P58" s="6">
        <f t="shared" si="24"/>
        <v>0</v>
      </c>
      <c r="Q58" s="15">
        <v>0.16900000000000001</v>
      </c>
      <c r="R58" s="6">
        <v>0.121</v>
      </c>
      <c r="S58" s="6">
        <v>0.108</v>
      </c>
      <c r="T58" s="6">
        <f t="shared" si="25"/>
        <v>0</v>
      </c>
      <c r="U58" s="6">
        <f t="shared" si="26"/>
        <v>0</v>
      </c>
      <c r="V58" s="6">
        <f t="shared" si="27"/>
        <v>0</v>
      </c>
      <c r="W58" s="6">
        <f t="shared" si="28"/>
        <v>0</v>
      </c>
      <c r="X58" s="6">
        <f t="shared" si="29"/>
        <v>0</v>
      </c>
      <c r="Y58" s="6">
        <f t="shared" si="30"/>
        <v>0</v>
      </c>
      <c r="Z58" s="6" t="str">
        <f t="shared" si="31"/>
        <v>Why wrong</v>
      </c>
      <c r="AA58" s="6" t="str">
        <f t="shared" si="32"/>
        <v>Why wrong</v>
      </c>
      <c r="AB58" s="6" t="str">
        <f t="shared" si="33"/>
        <v>Why wrong</v>
      </c>
      <c r="AC58" s="47" t="s">
        <v>139</v>
      </c>
      <c r="AD58" s="47" t="s">
        <v>155</v>
      </c>
      <c r="AE58" s="47" t="s">
        <v>181</v>
      </c>
      <c r="AF58" s="47" t="s">
        <v>250</v>
      </c>
      <c r="AG58" s="6" t="s">
        <v>251</v>
      </c>
      <c r="AH58" s="6" t="s">
        <v>252</v>
      </c>
    </row>
    <row r="59" spans="1:34" x14ac:dyDescent="0.25">
      <c r="A59" s="47" t="s">
        <v>332</v>
      </c>
      <c r="B59" s="6" t="s">
        <v>56</v>
      </c>
      <c r="C59" s="6">
        <v>12</v>
      </c>
      <c r="D59" s="6">
        <v>8</v>
      </c>
      <c r="E59" s="6">
        <v>7</v>
      </c>
      <c r="F59" s="51">
        <v>17</v>
      </c>
      <c r="G59" s="48">
        <v>11</v>
      </c>
      <c r="H59" s="51">
        <v>8</v>
      </c>
      <c r="I59" s="49">
        <f t="shared" si="17"/>
        <v>17</v>
      </c>
      <c r="J59" s="49">
        <f t="shared" si="18"/>
        <v>-1</v>
      </c>
      <c r="K59" s="49">
        <f t="shared" si="19"/>
        <v>-1</v>
      </c>
      <c r="L59" s="49">
        <f t="shared" si="20"/>
        <v>0</v>
      </c>
      <c r="M59" s="49">
        <f t="shared" si="21"/>
        <v>0</v>
      </c>
      <c r="N59" s="49">
        <f t="shared" si="22"/>
        <v>0</v>
      </c>
      <c r="O59" s="49">
        <f t="shared" si="23"/>
        <v>0</v>
      </c>
      <c r="P59" s="6">
        <f t="shared" si="24"/>
        <v>3</v>
      </c>
      <c r="Q59" s="15">
        <v>0.11</v>
      </c>
      <c r="R59" s="6">
        <v>7.1999999999999995E-2</v>
      </c>
      <c r="S59" s="6">
        <v>6.6000000000000003E-2</v>
      </c>
      <c r="T59" s="6">
        <f t="shared" si="25"/>
        <v>0</v>
      </c>
      <c r="U59" s="6">
        <f t="shared" si="26"/>
        <v>0</v>
      </c>
      <c r="V59" s="6">
        <f t="shared" si="27"/>
        <v>1</v>
      </c>
      <c r="W59" s="6">
        <f t="shared" si="28"/>
        <v>3</v>
      </c>
      <c r="X59" s="6">
        <f t="shared" si="29"/>
        <v>1</v>
      </c>
      <c r="Y59" s="6">
        <f t="shared" si="30"/>
        <v>2</v>
      </c>
      <c r="Z59" s="6" t="str">
        <f t="shared" si="31"/>
        <v>Why wrong</v>
      </c>
      <c r="AA59" s="6" t="b">
        <f t="shared" si="32"/>
        <v>0</v>
      </c>
      <c r="AB59" s="6" t="str">
        <f t="shared" si="33"/>
        <v>Why yes</v>
      </c>
      <c r="AC59" s="47" t="s">
        <v>139</v>
      </c>
      <c r="AD59" s="47" t="s">
        <v>178</v>
      </c>
      <c r="AE59" s="47" t="s">
        <v>181</v>
      </c>
      <c r="AF59" s="47" t="s">
        <v>157</v>
      </c>
      <c r="AG59" s="6" t="s">
        <v>254</v>
      </c>
      <c r="AH59" s="6" t="s">
        <v>255</v>
      </c>
    </row>
    <row r="60" spans="1:34" x14ac:dyDescent="0.25">
      <c r="A60" s="47" t="s">
        <v>334</v>
      </c>
      <c r="B60" s="6" t="s">
        <v>57</v>
      </c>
      <c r="C60" s="6">
        <v>8</v>
      </c>
      <c r="D60" s="6">
        <v>-1</v>
      </c>
      <c r="E60" s="6">
        <v>-1</v>
      </c>
      <c r="F60" s="1">
        <v>8</v>
      </c>
      <c r="G60" s="52">
        <v>7</v>
      </c>
      <c r="H60" s="1">
        <v>3</v>
      </c>
      <c r="I60" s="49">
        <f t="shared" si="17"/>
        <v>8</v>
      </c>
      <c r="J60" s="49">
        <f t="shared" si="18"/>
        <v>7</v>
      </c>
      <c r="K60" s="49">
        <f t="shared" si="19"/>
        <v>3</v>
      </c>
      <c r="L60" s="49">
        <f t="shared" si="20"/>
        <v>1</v>
      </c>
      <c r="M60" s="49">
        <f t="shared" si="21"/>
        <v>0</v>
      </c>
      <c r="N60" s="49">
        <f t="shared" si="22"/>
        <v>0</v>
      </c>
      <c r="O60" s="49">
        <f t="shared" si="23"/>
        <v>1</v>
      </c>
      <c r="P60" s="6">
        <f t="shared" si="24"/>
        <v>0</v>
      </c>
      <c r="Q60" s="15">
        <v>0.123</v>
      </c>
      <c r="R60" s="6">
        <v>0.115</v>
      </c>
      <c r="S60" s="6">
        <v>9.0999999999999998E-2</v>
      </c>
      <c r="T60" s="6">
        <f t="shared" si="25"/>
        <v>1</v>
      </c>
      <c r="U60" s="6">
        <f t="shared" si="26"/>
        <v>0</v>
      </c>
      <c r="V60" s="6">
        <f t="shared" si="27"/>
        <v>0</v>
      </c>
      <c r="W60" s="6">
        <f t="shared" si="28"/>
        <v>1</v>
      </c>
      <c r="X60" s="6">
        <f t="shared" si="29"/>
        <v>1</v>
      </c>
      <c r="Y60" s="6">
        <f t="shared" si="30"/>
        <v>0</v>
      </c>
      <c r="Z60" s="6" t="b">
        <f t="shared" si="31"/>
        <v>0</v>
      </c>
      <c r="AA60" s="6" t="str">
        <f t="shared" si="32"/>
        <v>Why wrong</v>
      </c>
      <c r="AB60" s="6" t="b">
        <f t="shared" si="33"/>
        <v>0</v>
      </c>
      <c r="AC60" s="47" t="s">
        <v>139</v>
      </c>
      <c r="AD60" s="47"/>
      <c r="AE60" s="47" t="s">
        <v>176</v>
      </c>
      <c r="AF60" s="47"/>
      <c r="AG60" s="6"/>
      <c r="AH60" s="6" t="s">
        <v>256</v>
      </c>
    </row>
    <row r="61" spans="1:34" x14ac:dyDescent="0.25">
      <c r="A61" s="47" t="s">
        <v>334</v>
      </c>
      <c r="B61" s="6" t="s">
        <v>58</v>
      </c>
      <c r="C61" s="6">
        <v>13</v>
      </c>
      <c r="D61" s="6">
        <v>-1</v>
      </c>
      <c r="E61" s="6">
        <v>-1</v>
      </c>
      <c r="F61" s="51">
        <v>7</v>
      </c>
      <c r="G61" s="48">
        <v>5</v>
      </c>
      <c r="H61" s="48">
        <v>8</v>
      </c>
      <c r="I61" s="49">
        <f t="shared" si="17"/>
        <v>7</v>
      </c>
      <c r="J61" s="49">
        <f t="shared" si="18"/>
        <v>5</v>
      </c>
      <c r="K61" s="49">
        <f t="shared" si="19"/>
        <v>8</v>
      </c>
      <c r="L61" s="49">
        <f t="shared" si="20"/>
        <v>0</v>
      </c>
      <c r="M61" s="49">
        <f t="shared" si="21"/>
        <v>0</v>
      </c>
      <c r="N61" s="49">
        <f t="shared" si="22"/>
        <v>0</v>
      </c>
      <c r="O61" s="49">
        <f t="shared" si="23"/>
        <v>0</v>
      </c>
      <c r="P61" s="6">
        <f t="shared" si="24"/>
        <v>1</v>
      </c>
      <c r="Q61" s="15">
        <v>0.11600000000000001</v>
      </c>
      <c r="R61" s="6">
        <v>9.2999999999999999E-2</v>
      </c>
      <c r="S61" s="6">
        <v>8.4000000000000005E-2</v>
      </c>
      <c r="T61" s="6">
        <f t="shared" si="25"/>
        <v>0</v>
      </c>
      <c r="U61" s="6">
        <f t="shared" si="26"/>
        <v>0</v>
      </c>
      <c r="V61" s="6">
        <f t="shared" si="27"/>
        <v>0</v>
      </c>
      <c r="W61" s="6">
        <f t="shared" si="28"/>
        <v>1</v>
      </c>
      <c r="X61" s="6">
        <f t="shared" si="29"/>
        <v>0</v>
      </c>
      <c r="Y61" s="6">
        <f t="shared" si="30"/>
        <v>1</v>
      </c>
      <c r="Z61" s="6" t="str">
        <f t="shared" si="31"/>
        <v>Why wrong</v>
      </c>
      <c r="AA61" s="6" t="b">
        <f t="shared" si="32"/>
        <v>0</v>
      </c>
      <c r="AB61" s="6" t="b">
        <f t="shared" si="33"/>
        <v>0</v>
      </c>
      <c r="AC61" s="47" t="s">
        <v>139</v>
      </c>
      <c r="AD61" s="47" t="s">
        <v>199</v>
      </c>
      <c r="AE61" s="47"/>
      <c r="AF61" s="47"/>
      <c r="AG61" s="6" t="s">
        <v>257</v>
      </c>
      <c r="AH61" s="6" t="s">
        <v>258</v>
      </c>
    </row>
    <row r="62" spans="1:34" x14ac:dyDescent="0.25">
      <c r="A62" s="47" t="s">
        <v>334</v>
      </c>
      <c r="B62" s="6" t="s">
        <v>59</v>
      </c>
      <c r="C62" s="6">
        <v>2</v>
      </c>
      <c r="D62" s="6">
        <v>8</v>
      </c>
      <c r="E62" s="6">
        <v>-1</v>
      </c>
      <c r="F62" s="52">
        <v>7</v>
      </c>
      <c r="G62" s="1">
        <v>8</v>
      </c>
      <c r="H62" s="1">
        <v>1</v>
      </c>
      <c r="I62" s="49">
        <f t="shared" si="17"/>
        <v>7</v>
      </c>
      <c r="J62" s="49">
        <f t="shared" si="18"/>
        <v>8</v>
      </c>
      <c r="K62" s="49">
        <f t="shared" si="19"/>
        <v>-1</v>
      </c>
      <c r="L62" s="49">
        <f t="shared" si="20"/>
        <v>0</v>
      </c>
      <c r="M62" s="49">
        <f t="shared" si="21"/>
        <v>1</v>
      </c>
      <c r="N62" s="49">
        <f t="shared" si="22"/>
        <v>1</v>
      </c>
      <c r="O62" s="49">
        <f t="shared" si="23"/>
        <v>2</v>
      </c>
      <c r="P62" s="6">
        <f t="shared" si="24"/>
        <v>0</v>
      </c>
      <c r="Q62" s="15">
        <v>0.13100000000000001</v>
      </c>
      <c r="R62" s="6">
        <v>8.7999999999999995E-2</v>
      </c>
      <c r="S62" s="6">
        <v>6.9000000000000006E-2</v>
      </c>
      <c r="T62" s="6">
        <f t="shared" si="25"/>
        <v>0</v>
      </c>
      <c r="U62" s="6">
        <f t="shared" si="26"/>
        <v>1</v>
      </c>
      <c r="V62" s="6">
        <f t="shared" si="27"/>
        <v>0</v>
      </c>
      <c r="W62" s="6">
        <f t="shared" si="28"/>
        <v>2</v>
      </c>
      <c r="X62" s="6">
        <f t="shared" si="29"/>
        <v>1</v>
      </c>
      <c r="Y62" s="6">
        <f t="shared" si="30"/>
        <v>1</v>
      </c>
      <c r="Z62" s="6" t="str">
        <f t="shared" si="31"/>
        <v>Why wrong</v>
      </c>
      <c r="AA62" s="6" t="b">
        <f t="shared" si="32"/>
        <v>0</v>
      </c>
      <c r="AB62" s="6" t="b">
        <f t="shared" si="33"/>
        <v>0</v>
      </c>
      <c r="AC62" s="47" t="s">
        <v>139</v>
      </c>
      <c r="AD62" s="47" t="s">
        <v>259</v>
      </c>
      <c r="AE62" s="47"/>
      <c r="AF62" s="47"/>
      <c r="AG62" s="6" t="s">
        <v>260</v>
      </c>
      <c r="AH62" s="6" t="s">
        <v>261</v>
      </c>
    </row>
    <row r="63" spans="1:34" x14ac:dyDescent="0.25">
      <c r="A63" s="47" t="s">
        <v>334</v>
      </c>
      <c r="B63" s="6" t="s">
        <v>60</v>
      </c>
      <c r="C63" s="6">
        <v>-1</v>
      </c>
      <c r="D63" s="6">
        <v>-1</v>
      </c>
      <c r="E63" s="6">
        <v>-1</v>
      </c>
      <c r="F63" s="48">
        <v>7</v>
      </c>
      <c r="G63" s="48">
        <v>10</v>
      </c>
      <c r="H63" s="48">
        <v>5</v>
      </c>
      <c r="I63" s="49">
        <f t="shared" si="17"/>
        <v>7</v>
      </c>
      <c r="J63" s="49">
        <f t="shared" si="18"/>
        <v>-1</v>
      </c>
      <c r="K63" s="49">
        <f t="shared" si="19"/>
        <v>-1</v>
      </c>
      <c r="L63" s="49">
        <f t="shared" si="20"/>
        <v>0</v>
      </c>
      <c r="M63" s="49">
        <f t="shared" si="21"/>
        <v>1</v>
      </c>
      <c r="N63" s="49">
        <f t="shared" si="22"/>
        <v>1</v>
      </c>
      <c r="O63" s="49">
        <f t="shared" si="23"/>
        <v>2</v>
      </c>
      <c r="P63" s="6">
        <f t="shared" si="24"/>
        <v>-2</v>
      </c>
      <c r="Q63" s="15">
        <v>0.13</v>
      </c>
      <c r="R63" s="6">
        <v>6.6000000000000003E-2</v>
      </c>
      <c r="S63" s="6">
        <v>0.06</v>
      </c>
      <c r="T63" s="6">
        <f t="shared" si="25"/>
        <v>0</v>
      </c>
      <c r="U63" s="6">
        <f t="shared" si="26"/>
        <v>0</v>
      </c>
      <c r="V63" s="6">
        <f t="shared" si="27"/>
        <v>0</v>
      </c>
      <c r="W63" s="6">
        <f t="shared" si="28"/>
        <v>0</v>
      </c>
      <c r="X63" s="6">
        <f t="shared" si="29"/>
        <v>0</v>
      </c>
      <c r="Y63" s="6">
        <f t="shared" si="30"/>
        <v>0</v>
      </c>
      <c r="Z63" s="6" t="str">
        <f t="shared" si="31"/>
        <v>Why wrong</v>
      </c>
      <c r="AA63" s="6" t="b">
        <f t="shared" si="32"/>
        <v>0</v>
      </c>
      <c r="AB63" s="6" t="b">
        <f t="shared" si="33"/>
        <v>0</v>
      </c>
      <c r="AC63" s="47" t="s">
        <v>139</v>
      </c>
      <c r="AD63" s="47" t="s">
        <v>262</v>
      </c>
      <c r="AE63" s="47"/>
      <c r="AF63" s="47"/>
      <c r="AG63" s="6" t="s">
        <v>263</v>
      </c>
      <c r="AH63" s="6" t="s">
        <v>264</v>
      </c>
    </row>
    <row r="64" spans="1:34" x14ac:dyDescent="0.25">
      <c r="A64" s="47" t="s">
        <v>334</v>
      </c>
      <c r="B64" s="6" t="s">
        <v>61</v>
      </c>
      <c r="C64" s="6">
        <v>12</v>
      </c>
      <c r="D64" s="6">
        <v>4</v>
      </c>
      <c r="E64" s="6">
        <v>7</v>
      </c>
      <c r="F64" s="1">
        <v>4</v>
      </c>
      <c r="G64" s="1">
        <v>7</v>
      </c>
      <c r="H64" s="1">
        <v>6</v>
      </c>
      <c r="I64" s="49">
        <f t="shared" si="17"/>
        <v>4</v>
      </c>
      <c r="J64" s="49">
        <f t="shared" si="18"/>
        <v>7</v>
      </c>
      <c r="K64" s="49">
        <f t="shared" si="19"/>
        <v>-1</v>
      </c>
      <c r="L64" s="49">
        <f t="shared" si="20"/>
        <v>1</v>
      </c>
      <c r="M64" s="49">
        <f t="shared" si="21"/>
        <v>1</v>
      </c>
      <c r="N64" s="49">
        <f t="shared" si="22"/>
        <v>0</v>
      </c>
      <c r="O64" s="49">
        <f t="shared" si="23"/>
        <v>2</v>
      </c>
      <c r="P64" s="6">
        <f t="shared" si="24"/>
        <v>1</v>
      </c>
      <c r="Q64" s="15">
        <v>0.106</v>
      </c>
      <c r="R64" s="6">
        <v>9.9000000000000005E-2</v>
      </c>
      <c r="S64" s="6">
        <v>6.4000000000000001E-2</v>
      </c>
      <c r="T64" s="6">
        <f t="shared" si="25"/>
        <v>1</v>
      </c>
      <c r="U64" s="6">
        <f t="shared" si="26"/>
        <v>1</v>
      </c>
      <c r="V64" s="6">
        <f t="shared" si="27"/>
        <v>0</v>
      </c>
      <c r="W64" s="6">
        <f t="shared" si="28"/>
        <v>3</v>
      </c>
      <c r="X64" s="6">
        <f t="shared" si="29"/>
        <v>2</v>
      </c>
      <c r="Y64" s="6">
        <f t="shared" si="30"/>
        <v>1</v>
      </c>
      <c r="Z64" s="6" t="b">
        <f t="shared" si="31"/>
        <v>0</v>
      </c>
      <c r="AA64" s="6" t="b">
        <f t="shared" si="32"/>
        <v>0</v>
      </c>
      <c r="AB64" s="6" t="b">
        <f t="shared" si="33"/>
        <v>0</v>
      </c>
      <c r="AC64" s="47" t="s">
        <v>139</v>
      </c>
      <c r="AD64" s="47"/>
      <c r="AE64" s="47"/>
      <c r="AF64" s="47"/>
      <c r="AG64" s="6"/>
      <c r="AH64" s="6" t="s">
        <v>265</v>
      </c>
    </row>
    <row r="65" spans="1:34" x14ac:dyDescent="0.25">
      <c r="A65" s="47" t="s">
        <v>334</v>
      </c>
      <c r="B65" s="6" t="s">
        <v>62</v>
      </c>
      <c r="C65" s="6">
        <v>-1</v>
      </c>
      <c r="D65" s="6">
        <v>-1</v>
      </c>
      <c r="E65" s="6">
        <v>-1</v>
      </c>
      <c r="F65" s="51">
        <v>7</v>
      </c>
      <c r="G65" s="48">
        <v>11</v>
      </c>
      <c r="H65" s="48">
        <v>5</v>
      </c>
      <c r="I65" s="49">
        <f t="shared" si="17"/>
        <v>7</v>
      </c>
      <c r="J65" s="49">
        <f t="shared" si="18"/>
        <v>-1</v>
      </c>
      <c r="K65" s="49">
        <f t="shared" si="19"/>
        <v>-1</v>
      </c>
      <c r="L65" s="49">
        <f t="shared" si="20"/>
        <v>0</v>
      </c>
      <c r="M65" s="49">
        <f t="shared" si="21"/>
        <v>1</v>
      </c>
      <c r="N65" s="49">
        <f t="shared" si="22"/>
        <v>1</v>
      </c>
      <c r="O65" s="49">
        <f t="shared" si="23"/>
        <v>2</v>
      </c>
      <c r="P65" s="6">
        <f t="shared" si="24"/>
        <v>-2</v>
      </c>
      <c r="Q65" s="15">
        <v>0.108</v>
      </c>
      <c r="R65" s="6">
        <v>6.7000000000000004E-2</v>
      </c>
      <c r="S65" s="6">
        <v>6.3E-2</v>
      </c>
      <c r="T65" s="6">
        <f t="shared" si="25"/>
        <v>0</v>
      </c>
      <c r="U65" s="6">
        <f t="shared" si="26"/>
        <v>0</v>
      </c>
      <c r="V65" s="6">
        <f t="shared" si="27"/>
        <v>0</v>
      </c>
      <c r="W65" s="6">
        <f t="shared" si="28"/>
        <v>0</v>
      </c>
      <c r="X65" s="6">
        <f t="shared" si="29"/>
        <v>0</v>
      </c>
      <c r="Y65" s="6">
        <f t="shared" si="30"/>
        <v>0</v>
      </c>
      <c r="Z65" s="6" t="str">
        <f t="shared" si="31"/>
        <v>Why wrong</v>
      </c>
      <c r="AA65" s="6" t="b">
        <f t="shared" si="32"/>
        <v>0</v>
      </c>
      <c r="AB65" s="6" t="b">
        <f t="shared" si="33"/>
        <v>0</v>
      </c>
      <c r="AC65" s="47" t="s">
        <v>139</v>
      </c>
      <c r="AD65" s="47" t="s">
        <v>143</v>
      </c>
      <c r="AE65" s="47"/>
      <c r="AF65" s="47"/>
      <c r="AG65" s="6"/>
      <c r="AH65" s="6" t="s">
        <v>266</v>
      </c>
    </row>
    <row r="66" spans="1:34" x14ac:dyDescent="0.25">
      <c r="A66" s="47" t="s">
        <v>355</v>
      </c>
      <c r="B66" s="6" t="s">
        <v>63</v>
      </c>
      <c r="C66" s="6">
        <v>-1</v>
      </c>
      <c r="D66" s="6">
        <v>-1</v>
      </c>
      <c r="E66" s="6">
        <v>-1</v>
      </c>
      <c r="F66" s="1">
        <v>8</v>
      </c>
      <c r="G66" s="1">
        <v>5</v>
      </c>
      <c r="H66" s="1">
        <v>17</v>
      </c>
      <c r="I66" s="49">
        <f t="shared" si="17"/>
        <v>-1</v>
      </c>
      <c r="J66" s="49">
        <f t="shared" si="18"/>
        <v>-1</v>
      </c>
      <c r="K66" s="49">
        <f t="shared" si="19"/>
        <v>-1</v>
      </c>
      <c r="L66" s="49">
        <f t="shared" si="20"/>
        <v>1</v>
      </c>
      <c r="M66" s="49">
        <f t="shared" si="21"/>
        <v>1</v>
      </c>
      <c r="N66" s="49">
        <f t="shared" si="22"/>
        <v>1</v>
      </c>
      <c r="O66" s="49">
        <f t="shared" si="23"/>
        <v>3</v>
      </c>
      <c r="P66" s="6">
        <f t="shared" si="24"/>
        <v>-3</v>
      </c>
      <c r="Q66" s="15">
        <v>7.3999999999999996E-2</v>
      </c>
      <c r="R66" s="6">
        <v>4.2999999999999997E-2</v>
      </c>
      <c r="S66" s="6">
        <v>4.2000000000000003E-2</v>
      </c>
      <c r="T66" s="6">
        <f t="shared" si="25"/>
        <v>0</v>
      </c>
      <c r="U66" s="6">
        <f t="shared" si="26"/>
        <v>0</v>
      </c>
      <c r="V66" s="6">
        <f t="shared" si="27"/>
        <v>0</v>
      </c>
      <c r="W66" s="6">
        <f t="shared" si="28"/>
        <v>0</v>
      </c>
      <c r="X66" s="6">
        <f t="shared" si="29"/>
        <v>0</v>
      </c>
      <c r="Y66" s="6">
        <f t="shared" si="30"/>
        <v>0</v>
      </c>
      <c r="Z66" s="6" t="b">
        <f t="shared" si="31"/>
        <v>0</v>
      </c>
      <c r="AA66" s="6" t="b">
        <f t="shared" si="32"/>
        <v>0</v>
      </c>
      <c r="AB66" s="6" t="b">
        <f t="shared" si="33"/>
        <v>0</v>
      </c>
      <c r="AC66" s="47" t="s">
        <v>139</v>
      </c>
      <c r="AD66" s="47" t="s">
        <v>267</v>
      </c>
      <c r="AE66" s="47"/>
      <c r="AF66" s="47"/>
      <c r="AG66" s="6"/>
      <c r="AH66" s="6" t="s">
        <v>268</v>
      </c>
    </row>
    <row r="67" spans="1:34" x14ac:dyDescent="0.25">
      <c r="A67" s="47" t="s">
        <v>354</v>
      </c>
      <c r="B67" s="6" t="s">
        <v>64</v>
      </c>
      <c r="C67" s="6">
        <v>-1</v>
      </c>
      <c r="D67" s="6">
        <v>-1</v>
      </c>
      <c r="E67" s="6">
        <v>-1</v>
      </c>
      <c r="F67" s="48">
        <v>8</v>
      </c>
      <c r="G67" s="48">
        <v>5</v>
      </c>
      <c r="H67" s="48">
        <v>7</v>
      </c>
      <c r="I67" s="49">
        <f t="shared" ref="I67:I98" si="34">IF(Q67&gt;$AM$4,F67,-1)</f>
        <v>8</v>
      </c>
      <c r="J67" s="49">
        <f t="shared" ref="J67:J98" si="35">IF(R67&gt;$AM$4,G67,-1)</f>
        <v>5</v>
      </c>
      <c r="K67" s="49">
        <f t="shared" ref="K67:K98" si="36">IF(S67&gt;$AM$4,H67,-1)</f>
        <v>7</v>
      </c>
      <c r="L67" s="49">
        <f t="shared" ref="L67:L98" si="37">IF(OR(I67 =C67,I67 = D67,I67 =E67),1,0)</f>
        <v>0</v>
      </c>
      <c r="M67" s="49">
        <f t="shared" ref="M67:M98" si="38">IF(OR(J67 =C67,J67 = D67,J67 =E67),1,0)</f>
        <v>0</v>
      </c>
      <c r="N67" s="49">
        <f t="shared" ref="N67:N98" si="39">IF(OR(K67 =C67,K67 = D67,K67 =E67),1,0)</f>
        <v>0</v>
      </c>
      <c r="O67" s="49">
        <f t="shared" ref="O67:O98" si="40">SUM(L67:N67)</f>
        <v>0</v>
      </c>
      <c r="P67" s="6">
        <f t="shared" ref="P67:P98" si="41">W67-O67</f>
        <v>0</v>
      </c>
      <c r="Q67" s="15">
        <v>0.10299999999999999</v>
      </c>
      <c r="R67" s="6">
        <v>9.9000000000000005E-2</v>
      </c>
      <c r="S67" s="6">
        <v>9.9000000000000005E-2</v>
      </c>
      <c r="T67" s="6">
        <f t="shared" ref="T67:T98" si="42">IF(OR(F67 =C67,F67 = D67,F67 =E67),1,0)</f>
        <v>0</v>
      </c>
      <c r="U67" s="6">
        <f t="shared" ref="U67:U98" si="43">IF(OR(G67 =C67,G67 = D67,G67 =E67),1,0)</f>
        <v>0</v>
      </c>
      <c r="V67" s="6">
        <f t="shared" ref="V67:V98" si="44">IF(OR(H67 =C67,H67 = D67,H67 =E67), 1, 0)</f>
        <v>0</v>
      </c>
      <c r="W67" s="6">
        <f t="shared" ref="W67:W98" si="45">COUNTIFS(C67:E67,"&gt;-1")</f>
        <v>0</v>
      </c>
      <c r="X67" s="6">
        <f t="shared" ref="X67:X98" si="46">SUM(T67:V67)</f>
        <v>0</v>
      </c>
      <c r="Y67" s="6">
        <f t="shared" ref="Y67:Y98" si="47">W67-X67</f>
        <v>0</v>
      </c>
      <c r="Z67" s="6" t="str">
        <f t="shared" ref="Z67:Z98" si="48">IF(AND(T67=0,Q67&gt;$AL$4), "Why wrong",IF(AND(T67=1,Q67&lt;=$AM$4),"Why yes"))</f>
        <v>Why wrong</v>
      </c>
      <c r="AA67" s="6" t="b">
        <f t="shared" ref="AA67:AA98" si="49">IF(AND(U67=0,R67&gt;$AL$4), "Why wrong",IF(AND(U67=1,R67&lt;=$AM$4),"Why yes"))</f>
        <v>0</v>
      </c>
      <c r="AB67" s="6" t="b">
        <f t="shared" ref="AB67:AB98" si="50">IF(AND(V67=0,S67&gt;$AL$4), "Why wrong",IF(AND(V67=1,S67&lt;=$AM$4),"Why yes"))</f>
        <v>0</v>
      </c>
      <c r="AC67" s="47" t="s">
        <v>139</v>
      </c>
      <c r="AD67" s="47" t="s">
        <v>269</v>
      </c>
      <c r="AE67" s="47"/>
      <c r="AF67" s="47"/>
      <c r="AG67" s="6"/>
      <c r="AH67" s="6" t="s">
        <v>270</v>
      </c>
    </row>
    <row r="68" spans="1:34" x14ac:dyDescent="0.25">
      <c r="A68" s="47" t="s">
        <v>353</v>
      </c>
      <c r="B68" s="6" t="s">
        <v>65</v>
      </c>
      <c r="C68" s="6">
        <v>-1</v>
      </c>
      <c r="D68" s="6">
        <v>-1</v>
      </c>
      <c r="E68" s="6">
        <v>-1</v>
      </c>
      <c r="F68" s="1">
        <v>0</v>
      </c>
      <c r="G68" s="1">
        <v>6</v>
      </c>
      <c r="H68" s="1">
        <v>11</v>
      </c>
      <c r="I68" s="49">
        <f t="shared" si="34"/>
        <v>0</v>
      </c>
      <c r="J68" s="49">
        <f t="shared" si="35"/>
        <v>6</v>
      </c>
      <c r="K68" s="49">
        <f t="shared" si="36"/>
        <v>-1</v>
      </c>
      <c r="L68" s="49">
        <f t="shared" si="37"/>
        <v>0</v>
      </c>
      <c r="M68" s="49">
        <f t="shared" si="38"/>
        <v>0</v>
      </c>
      <c r="N68" s="49">
        <f t="shared" si="39"/>
        <v>1</v>
      </c>
      <c r="O68" s="49">
        <f t="shared" si="40"/>
        <v>1</v>
      </c>
      <c r="P68" s="6">
        <f t="shared" si="41"/>
        <v>-1</v>
      </c>
      <c r="Q68" s="15">
        <v>0.19800000000000001</v>
      </c>
      <c r="R68" s="6">
        <v>9.8000000000000004E-2</v>
      </c>
      <c r="S68" s="6">
        <v>6.2E-2</v>
      </c>
      <c r="T68" s="6">
        <f t="shared" si="42"/>
        <v>0</v>
      </c>
      <c r="U68" s="6">
        <f t="shared" si="43"/>
        <v>0</v>
      </c>
      <c r="V68" s="6">
        <f t="shared" si="44"/>
        <v>0</v>
      </c>
      <c r="W68" s="6">
        <f t="shared" si="45"/>
        <v>0</v>
      </c>
      <c r="X68" s="6">
        <f t="shared" si="46"/>
        <v>0</v>
      </c>
      <c r="Y68" s="6">
        <f t="shared" si="47"/>
        <v>0</v>
      </c>
      <c r="Z68" s="6" t="str">
        <f t="shared" si="48"/>
        <v>Why wrong</v>
      </c>
      <c r="AA68" s="6" t="b">
        <f t="shared" si="49"/>
        <v>0</v>
      </c>
      <c r="AB68" s="6" t="b">
        <f t="shared" si="50"/>
        <v>0</v>
      </c>
      <c r="AC68" s="47" t="s">
        <v>139</v>
      </c>
      <c r="AD68" s="47" t="s">
        <v>272</v>
      </c>
      <c r="AE68" s="47"/>
      <c r="AF68" s="47"/>
      <c r="AG68" s="6" t="s">
        <v>273</v>
      </c>
      <c r="AH68" s="6" t="s">
        <v>274</v>
      </c>
    </row>
    <row r="69" spans="1:34" x14ac:dyDescent="0.25">
      <c r="A69" s="47" t="s">
        <v>352</v>
      </c>
      <c r="B69" s="6" t="s">
        <v>66</v>
      </c>
      <c r="C69" s="6">
        <v>-1</v>
      </c>
      <c r="D69" s="6">
        <v>-1</v>
      </c>
      <c r="E69" s="6">
        <v>-1</v>
      </c>
      <c r="F69" s="48">
        <v>0</v>
      </c>
      <c r="G69" s="48">
        <v>11</v>
      </c>
      <c r="H69" s="48">
        <v>2</v>
      </c>
      <c r="I69" s="49">
        <f t="shared" si="34"/>
        <v>0</v>
      </c>
      <c r="J69" s="49">
        <f t="shared" si="35"/>
        <v>11</v>
      </c>
      <c r="K69" s="49">
        <f t="shared" si="36"/>
        <v>-1</v>
      </c>
      <c r="L69" s="49">
        <f t="shared" si="37"/>
        <v>0</v>
      </c>
      <c r="M69" s="49">
        <f t="shared" si="38"/>
        <v>0</v>
      </c>
      <c r="N69" s="49">
        <f t="shared" si="39"/>
        <v>1</v>
      </c>
      <c r="O69" s="49">
        <f t="shared" si="40"/>
        <v>1</v>
      </c>
      <c r="P69" s="6">
        <f t="shared" si="41"/>
        <v>-1</v>
      </c>
      <c r="Q69" s="15">
        <v>0.246</v>
      </c>
      <c r="R69" s="6">
        <v>0.14799999999999999</v>
      </c>
      <c r="S69" s="6">
        <v>0.06</v>
      </c>
      <c r="T69" s="6">
        <f t="shared" si="42"/>
        <v>0</v>
      </c>
      <c r="U69" s="6">
        <f t="shared" si="43"/>
        <v>0</v>
      </c>
      <c r="V69" s="6">
        <f t="shared" si="44"/>
        <v>0</v>
      </c>
      <c r="W69" s="6">
        <f t="shared" si="45"/>
        <v>0</v>
      </c>
      <c r="X69" s="6">
        <f t="shared" si="46"/>
        <v>0</v>
      </c>
      <c r="Y69" s="6">
        <f t="shared" si="47"/>
        <v>0</v>
      </c>
      <c r="Z69" s="6" t="str">
        <f t="shared" si="48"/>
        <v>Why wrong</v>
      </c>
      <c r="AA69" s="6" t="str">
        <f t="shared" si="49"/>
        <v>Why wrong</v>
      </c>
      <c r="AB69" s="6" t="b">
        <f t="shared" si="50"/>
        <v>0</v>
      </c>
      <c r="AC69" s="47" t="s">
        <v>139</v>
      </c>
      <c r="AD69" s="47" t="s">
        <v>275</v>
      </c>
      <c r="AE69" s="47" t="s">
        <v>276</v>
      </c>
      <c r="AF69" s="47"/>
      <c r="AG69" s="6" t="s">
        <v>277</v>
      </c>
      <c r="AH69" s="6" t="s">
        <v>278</v>
      </c>
    </row>
    <row r="70" spans="1:34" x14ac:dyDescent="0.25">
      <c r="A70" s="47" t="s">
        <v>351</v>
      </c>
      <c r="B70" s="6" t="s">
        <v>67</v>
      </c>
      <c r="C70" s="6">
        <v>-1</v>
      </c>
      <c r="D70" s="6">
        <v>-1</v>
      </c>
      <c r="E70" s="6">
        <v>-1</v>
      </c>
      <c r="F70" s="1">
        <v>7</v>
      </c>
      <c r="G70" s="1">
        <v>8</v>
      </c>
      <c r="H70" s="1">
        <v>0</v>
      </c>
      <c r="I70" s="49">
        <f t="shared" si="34"/>
        <v>7</v>
      </c>
      <c r="J70" s="49">
        <f t="shared" si="35"/>
        <v>8</v>
      </c>
      <c r="K70" s="49">
        <f t="shared" si="36"/>
        <v>0</v>
      </c>
      <c r="L70" s="49">
        <f t="shared" si="37"/>
        <v>0</v>
      </c>
      <c r="M70" s="49">
        <f t="shared" si="38"/>
        <v>0</v>
      </c>
      <c r="N70" s="49">
        <f t="shared" si="39"/>
        <v>0</v>
      </c>
      <c r="O70" s="49">
        <f t="shared" si="40"/>
        <v>0</v>
      </c>
      <c r="P70" s="6">
        <f t="shared" si="41"/>
        <v>0</v>
      </c>
      <c r="Q70" s="15">
        <v>0.16400000000000001</v>
      </c>
      <c r="R70" s="6">
        <v>9.5000000000000001E-2</v>
      </c>
      <c r="S70" s="6">
        <v>0.09</v>
      </c>
      <c r="T70" s="6">
        <f t="shared" si="42"/>
        <v>0</v>
      </c>
      <c r="U70" s="6">
        <f t="shared" si="43"/>
        <v>0</v>
      </c>
      <c r="V70" s="6">
        <f t="shared" si="44"/>
        <v>0</v>
      </c>
      <c r="W70" s="6">
        <f t="shared" si="45"/>
        <v>0</v>
      </c>
      <c r="X70" s="6">
        <f t="shared" si="46"/>
        <v>0</v>
      </c>
      <c r="Y70" s="6">
        <f t="shared" si="47"/>
        <v>0</v>
      </c>
      <c r="Z70" s="6" t="str">
        <f t="shared" si="48"/>
        <v>Why wrong</v>
      </c>
      <c r="AA70" s="6" t="b">
        <f t="shared" si="49"/>
        <v>0</v>
      </c>
      <c r="AB70" s="6" t="b">
        <f t="shared" si="50"/>
        <v>0</v>
      </c>
      <c r="AC70" s="47" t="s">
        <v>139</v>
      </c>
      <c r="AD70" s="47" t="s">
        <v>222</v>
      </c>
      <c r="AE70" s="47"/>
      <c r="AF70" s="47"/>
      <c r="AG70" s="6" t="s">
        <v>279</v>
      </c>
      <c r="AH70" s="6" t="s">
        <v>280</v>
      </c>
    </row>
    <row r="71" spans="1:34" x14ac:dyDescent="0.25">
      <c r="A71" s="47" t="s">
        <v>350</v>
      </c>
      <c r="B71" s="6" t="s">
        <v>68</v>
      </c>
      <c r="C71" s="6">
        <v>12</v>
      </c>
      <c r="D71" s="6">
        <v>-1</v>
      </c>
      <c r="E71" s="6">
        <v>-1</v>
      </c>
      <c r="F71" s="48">
        <v>0</v>
      </c>
      <c r="G71" s="48">
        <v>7</v>
      </c>
      <c r="H71" s="48">
        <v>12</v>
      </c>
      <c r="I71" s="49">
        <f t="shared" si="34"/>
        <v>0</v>
      </c>
      <c r="J71" s="49">
        <f t="shared" si="35"/>
        <v>7</v>
      </c>
      <c r="K71" s="49">
        <f t="shared" si="36"/>
        <v>12</v>
      </c>
      <c r="L71" s="49">
        <f t="shared" si="37"/>
        <v>0</v>
      </c>
      <c r="M71" s="49">
        <f t="shared" si="38"/>
        <v>0</v>
      </c>
      <c r="N71" s="49">
        <f t="shared" si="39"/>
        <v>1</v>
      </c>
      <c r="O71" s="49">
        <f t="shared" si="40"/>
        <v>1</v>
      </c>
      <c r="P71" s="6">
        <f t="shared" si="41"/>
        <v>0</v>
      </c>
      <c r="Q71" s="15">
        <v>0.19800000000000001</v>
      </c>
      <c r="R71" s="6">
        <v>0.17799999999999999</v>
      </c>
      <c r="S71" s="6">
        <v>9.4E-2</v>
      </c>
      <c r="T71" s="6">
        <f t="shared" si="42"/>
        <v>0</v>
      </c>
      <c r="U71" s="6">
        <f t="shared" si="43"/>
        <v>0</v>
      </c>
      <c r="V71" s="6">
        <f t="shared" si="44"/>
        <v>1</v>
      </c>
      <c r="W71" s="6">
        <f t="shared" si="45"/>
        <v>1</v>
      </c>
      <c r="X71" s="6">
        <f t="shared" si="46"/>
        <v>1</v>
      </c>
      <c r="Y71" s="6">
        <f t="shared" si="47"/>
        <v>0</v>
      </c>
      <c r="Z71" s="6" t="str">
        <f t="shared" si="48"/>
        <v>Why wrong</v>
      </c>
      <c r="AA71" s="6" t="str">
        <f t="shared" si="49"/>
        <v>Why wrong</v>
      </c>
      <c r="AB71" s="6" t="b">
        <f t="shared" si="50"/>
        <v>0</v>
      </c>
      <c r="AC71" s="47" t="s">
        <v>139</v>
      </c>
      <c r="AD71" s="47" t="s">
        <v>207</v>
      </c>
      <c r="AE71" s="47" t="s">
        <v>281</v>
      </c>
      <c r="AF71" s="47"/>
      <c r="AG71" s="6" t="s">
        <v>158</v>
      </c>
      <c r="AH71" s="6" t="s">
        <v>282</v>
      </c>
    </row>
    <row r="72" spans="1:34" x14ac:dyDescent="0.25">
      <c r="A72" s="47" t="s">
        <v>349</v>
      </c>
      <c r="B72" s="6" t="s">
        <v>69</v>
      </c>
      <c r="C72" s="6">
        <v>10</v>
      </c>
      <c r="D72" s="6">
        <v>-1</v>
      </c>
      <c r="E72" s="6">
        <v>-1</v>
      </c>
      <c r="F72" s="52">
        <v>2</v>
      </c>
      <c r="G72" s="1">
        <v>0</v>
      </c>
      <c r="H72" s="1">
        <v>7</v>
      </c>
      <c r="I72" s="49">
        <f t="shared" si="34"/>
        <v>2</v>
      </c>
      <c r="J72" s="49">
        <f t="shared" si="35"/>
        <v>0</v>
      </c>
      <c r="K72" s="49">
        <f t="shared" si="36"/>
        <v>-1</v>
      </c>
      <c r="L72" s="49">
        <f t="shared" si="37"/>
        <v>0</v>
      </c>
      <c r="M72" s="49">
        <f t="shared" si="38"/>
        <v>0</v>
      </c>
      <c r="N72" s="49">
        <f t="shared" si="39"/>
        <v>1</v>
      </c>
      <c r="O72" s="49">
        <f t="shared" si="40"/>
        <v>1</v>
      </c>
      <c r="P72" s="6">
        <f t="shared" si="41"/>
        <v>0</v>
      </c>
      <c r="Q72" s="15">
        <v>0.11700000000000001</v>
      </c>
      <c r="R72" s="6">
        <v>9.4E-2</v>
      </c>
      <c r="S72" s="6">
        <v>6.5000000000000002E-2</v>
      </c>
      <c r="T72" s="6">
        <f t="shared" si="42"/>
        <v>0</v>
      </c>
      <c r="U72" s="6">
        <f t="shared" si="43"/>
        <v>0</v>
      </c>
      <c r="V72" s="6">
        <f t="shared" si="44"/>
        <v>0</v>
      </c>
      <c r="W72" s="6">
        <f t="shared" si="45"/>
        <v>1</v>
      </c>
      <c r="X72" s="6">
        <f t="shared" si="46"/>
        <v>0</v>
      </c>
      <c r="Y72" s="6">
        <f t="shared" si="47"/>
        <v>1</v>
      </c>
      <c r="Z72" s="6" t="str">
        <f t="shared" si="48"/>
        <v>Why wrong</v>
      </c>
      <c r="AA72" s="6" t="b">
        <f t="shared" si="49"/>
        <v>0</v>
      </c>
      <c r="AB72" s="6" t="b">
        <f t="shared" si="50"/>
        <v>0</v>
      </c>
      <c r="AC72" s="47" t="s">
        <v>139</v>
      </c>
      <c r="AD72" s="47" t="s">
        <v>283</v>
      </c>
      <c r="AE72" s="47"/>
      <c r="AF72" s="47"/>
      <c r="AG72" s="6"/>
      <c r="AH72" s="6" t="s">
        <v>284</v>
      </c>
    </row>
    <row r="73" spans="1:34" x14ac:dyDescent="0.25">
      <c r="A73" s="47" t="s">
        <v>343</v>
      </c>
      <c r="B73" s="6" t="s">
        <v>70</v>
      </c>
      <c r="C73" s="6">
        <v>12</v>
      </c>
      <c r="D73" s="6">
        <v>-1</v>
      </c>
      <c r="E73" s="6">
        <v>-1</v>
      </c>
      <c r="F73" s="51">
        <v>10</v>
      </c>
      <c r="G73" s="51">
        <v>7</v>
      </c>
      <c r="H73" s="51">
        <v>2</v>
      </c>
      <c r="I73" s="49">
        <f t="shared" si="34"/>
        <v>10</v>
      </c>
      <c r="J73" s="49">
        <f t="shared" si="35"/>
        <v>7</v>
      </c>
      <c r="K73" s="49">
        <f t="shared" si="36"/>
        <v>2</v>
      </c>
      <c r="L73" s="49">
        <f t="shared" si="37"/>
        <v>0</v>
      </c>
      <c r="M73" s="49">
        <f t="shared" si="38"/>
        <v>0</v>
      </c>
      <c r="N73" s="49">
        <f t="shared" si="39"/>
        <v>0</v>
      </c>
      <c r="O73" s="49">
        <f t="shared" si="40"/>
        <v>0</v>
      </c>
      <c r="P73" s="6">
        <f t="shared" si="41"/>
        <v>1</v>
      </c>
      <c r="Q73" s="15">
        <v>0.108</v>
      </c>
      <c r="R73" s="6">
        <v>0.105</v>
      </c>
      <c r="S73" s="6">
        <v>0.09</v>
      </c>
      <c r="T73" s="6">
        <f t="shared" si="42"/>
        <v>0</v>
      </c>
      <c r="U73" s="6">
        <f t="shared" si="43"/>
        <v>0</v>
      </c>
      <c r="V73" s="6">
        <f t="shared" si="44"/>
        <v>0</v>
      </c>
      <c r="W73" s="6">
        <f t="shared" si="45"/>
        <v>1</v>
      </c>
      <c r="X73" s="6">
        <f t="shared" si="46"/>
        <v>0</v>
      </c>
      <c r="Y73" s="6">
        <f t="shared" si="47"/>
        <v>1</v>
      </c>
      <c r="Z73" s="6" t="str">
        <f t="shared" si="48"/>
        <v>Why wrong</v>
      </c>
      <c r="AA73" s="6" t="str">
        <f t="shared" si="49"/>
        <v>Why wrong</v>
      </c>
      <c r="AB73" s="6" t="b">
        <f t="shared" si="50"/>
        <v>0</v>
      </c>
      <c r="AC73" s="47" t="s">
        <v>139</v>
      </c>
      <c r="AD73" s="47" t="s">
        <v>285</v>
      </c>
      <c r="AE73" s="47" t="s">
        <v>286</v>
      </c>
      <c r="AF73" s="47" t="s">
        <v>287</v>
      </c>
      <c r="AG73" s="6" t="s">
        <v>288</v>
      </c>
      <c r="AH73" s="6" t="s">
        <v>289</v>
      </c>
    </row>
    <row r="74" spans="1:34" x14ac:dyDescent="0.25">
      <c r="A74" s="47" t="s">
        <v>348</v>
      </c>
      <c r="B74" s="6" t="s">
        <v>71</v>
      </c>
      <c r="C74" s="6">
        <v>-1</v>
      </c>
      <c r="D74" s="6">
        <v>-1</v>
      </c>
      <c r="E74" s="6">
        <v>-1</v>
      </c>
      <c r="F74" s="52">
        <v>7</v>
      </c>
      <c r="G74" s="1">
        <v>8</v>
      </c>
      <c r="H74" s="1">
        <v>11</v>
      </c>
      <c r="I74" s="49">
        <f t="shared" si="34"/>
        <v>7</v>
      </c>
      <c r="J74" s="49">
        <f t="shared" si="35"/>
        <v>8</v>
      </c>
      <c r="K74" s="49">
        <f t="shared" si="36"/>
        <v>11</v>
      </c>
      <c r="L74" s="49">
        <f t="shared" si="37"/>
        <v>0</v>
      </c>
      <c r="M74" s="49">
        <f t="shared" si="38"/>
        <v>0</v>
      </c>
      <c r="N74" s="49">
        <f t="shared" si="39"/>
        <v>0</v>
      </c>
      <c r="O74" s="49">
        <f t="shared" si="40"/>
        <v>0</v>
      </c>
      <c r="P74" s="6">
        <f t="shared" si="41"/>
        <v>0</v>
      </c>
      <c r="Q74" s="15">
        <v>0.129</v>
      </c>
      <c r="R74" s="6">
        <v>0.128</v>
      </c>
      <c r="S74" s="6">
        <v>0.126</v>
      </c>
      <c r="T74" s="6">
        <f t="shared" si="42"/>
        <v>0</v>
      </c>
      <c r="U74" s="6">
        <f t="shared" si="43"/>
        <v>0</v>
      </c>
      <c r="V74" s="6">
        <f t="shared" si="44"/>
        <v>0</v>
      </c>
      <c r="W74" s="6">
        <f t="shared" si="45"/>
        <v>0</v>
      </c>
      <c r="X74" s="6">
        <f t="shared" si="46"/>
        <v>0</v>
      </c>
      <c r="Y74" s="6">
        <f t="shared" si="47"/>
        <v>0</v>
      </c>
      <c r="Z74" s="6" t="str">
        <f t="shared" si="48"/>
        <v>Why wrong</v>
      </c>
      <c r="AA74" s="6" t="str">
        <f t="shared" si="49"/>
        <v>Why wrong</v>
      </c>
      <c r="AB74" s="6" t="str">
        <f t="shared" si="50"/>
        <v>Why wrong</v>
      </c>
      <c r="AC74" s="47" t="s">
        <v>139</v>
      </c>
      <c r="AD74" s="47" t="s">
        <v>155</v>
      </c>
      <c r="AE74" s="47" t="s">
        <v>157</v>
      </c>
      <c r="AF74" s="47" t="s">
        <v>179</v>
      </c>
      <c r="AG74" s="6" t="s">
        <v>290</v>
      </c>
      <c r="AH74" s="6" t="s">
        <v>291</v>
      </c>
    </row>
    <row r="75" spans="1:34" x14ac:dyDescent="0.25">
      <c r="A75" s="47" t="s">
        <v>346</v>
      </c>
      <c r="B75" s="6" t="s">
        <v>72</v>
      </c>
      <c r="C75" s="6">
        <v>1</v>
      </c>
      <c r="D75" s="6">
        <v>11</v>
      </c>
      <c r="E75" s="6">
        <v>-1</v>
      </c>
      <c r="F75" s="48">
        <v>5</v>
      </c>
      <c r="G75" s="48">
        <v>0</v>
      </c>
      <c r="H75" s="48">
        <v>3</v>
      </c>
      <c r="I75" s="49">
        <f t="shared" si="34"/>
        <v>5</v>
      </c>
      <c r="J75" s="49">
        <f t="shared" si="35"/>
        <v>0</v>
      </c>
      <c r="K75" s="49">
        <f t="shared" si="36"/>
        <v>3</v>
      </c>
      <c r="L75" s="49">
        <f t="shared" si="37"/>
        <v>0</v>
      </c>
      <c r="M75" s="49">
        <f t="shared" si="38"/>
        <v>0</v>
      </c>
      <c r="N75" s="49">
        <f t="shared" si="39"/>
        <v>0</v>
      </c>
      <c r="O75" s="49">
        <f t="shared" si="40"/>
        <v>0</v>
      </c>
      <c r="P75" s="6">
        <f t="shared" si="41"/>
        <v>2</v>
      </c>
      <c r="Q75" s="15">
        <v>0.14199999999999999</v>
      </c>
      <c r="R75" s="6">
        <v>0.122</v>
      </c>
      <c r="S75" s="6">
        <v>9.2999999999999999E-2</v>
      </c>
      <c r="T75" s="6">
        <f t="shared" si="42"/>
        <v>0</v>
      </c>
      <c r="U75" s="6">
        <f t="shared" si="43"/>
        <v>0</v>
      </c>
      <c r="V75" s="6">
        <f t="shared" si="44"/>
        <v>0</v>
      </c>
      <c r="W75" s="6">
        <f t="shared" si="45"/>
        <v>2</v>
      </c>
      <c r="X75" s="6">
        <f t="shared" si="46"/>
        <v>0</v>
      </c>
      <c r="Y75" s="6">
        <f t="shared" si="47"/>
        <v>2</v>
      </c>
      <c r="Z75" s="6" t="str">
        <f t="shared" si="48"/>
        <v>Why wrong</v>
      </c>
      <c r="AA75" s="6" t="str">
        <f t="shared" si="49"/>
        <v>Why wrong</v>
      </c>
      <c r="AB75" s="6" t="b">
        <f t="shared" si="50"/>
        <v>0</v>
      </c>
      <c r="AC75" s="47" t="s">
        <v>139</v>
      </c>
      <c r="AD75" s="47" t="s">
        <v>292</v>
      </c>
      <c r="AE75" s="47" t="s">
        <v>293</v>
      </c>
      <c r="AF75" s="47"/>
      <c r="AG75" s="6" t="s">
        <v>294</v>
      </c>
      <c r="AH75" s="6" t="s">
        <v>295</v>
      </c>
    </row>
    <row r="76" spans="1:34" x14ac:dyDescent="0.25">
      <c r="A76" s="47" t="s">
        <v>347</v>
      </c>
      <c r="B76" s="6" t="s">
        <v>73</v>
      </c>
      <c r="C76" s="6">
        <v>2</v>
      </c>
      <c r="D76" s="6">
        <v>-1</v>
      </c>
      <c r="E76" s="6">
        <v>-1</v>
      </c>
      <c r="F76" s="52">
        <v>7</v>
      </c>
      <c r="G76" s="1">
        <v>8</v>
      </c>
      <c r="H76" s="1">
        <v>5</v>
      </c>
      <c r="I76" s="49">
        <f t="shared" si="34"/>
        <v>7</v>
      </c>
      <c r="J76" s="49">
        <f t="shared" si="35"/>
        <v>8</v>
      </c>
      <c r="K76" s="49">
        <f t="shared" si="36"/>
        <v>5</v>
      </c>
      <c r="L76" s="49">
        <f t="shared" si="37"/>
        <v>0</v>
      </c>
      <c r="M76" s="49">
        <f t="shared" si="38"/>
        <v>0</v>
      </c>
      <c r="N76" s="49">
        <f t="shared" si="39"/>
        <v>0</v>
      </c>
      <c r="O76" s="49">
        <f t="shared" si="40"/>
        <v>0</v>
      </c>
      <c r="P76" s="6">
        <f t="shared" si="41"/>
        <v>1</v>
      </c>
      <c r="Q76" s="15">
        <v>0.14299999999999999</v>
      </c>
      <c r="R76" s="6">
        <v>0.13300000000000001</v>
      </c>
      <c r="S76" s="6">
        <v>8.7999999999999995E-2</v>
      </c>
      <c r="T76" s="6">
        <f t="shared" si="42"/>
        <v>0</v>
      </c>
      <c r="U76" s="6">
        <f t="shared" si="43"/>
        <v>0</v>
      </c>
      <c r="V76" s="6">
        <f t="shared" si="44"/>
        <v>0</v>
      </c>
      <c r="W76" s="6">
        <f t="shared" si="45"/>
        <v>1</v>
      </c>
      <c r="X76" s="6">
        <f t="shared" si="46"/>
        <v>0</v>
      </c>
      <c r="Y76" s="6">
        <f t="shared" si="47"/>
        <v>1</v>
      </c>
      <c r="Z76" s="6" t="str">
        <f t="shared" si="48"/>
        <v>Why wrong</v>
      </c>
      <c r="AA76" s="6" t="str">
        <f t="shared" si="49"/>
        <v>Why wrong</v>
      </c>
      <c r="AB76" s="6" t="b">
        <f t="shared" si="50"/>
        <v>0</v>
      </c>
      <c r="AC76" s="47" t="s">
        <v>139</v>
      </c>
      <c r="AD76" s="47" t="s">
        <v>143</v>
      </c>
      <c r="AE76" s="47" t="s">
        <v>296</v>
      </c>
      <c r="AF76" s="47"/>
      <c r="AG76" s="6"/>
      <c r="AH76" s="6" t="s">
        <v>297</v>
      </c>
    </row>
    <row r="77" spans="1:34" x14ac:dyDescent="0.25">
      <c r="A77" s="47" t="s">
        <v>346</v>
      </c>
      <c r="B77" s="6" t="s">
        <v>74</v>
      </c>
      <c r="C77" s="6">
        <v>1</v>
      </c>
      <c r="D77" s="6">
        <v>11</v>
      </c>
      <c r="E77" s="6">
        <v>-1</v>
      </c>
      <c r="F77" s="48">
        <v>5</v>
      </c>
      <c r="G77" s="48">
        <v>7</v>
      </c>
      <c r="H77" s="48">
        <v>2</v>
      </c>
      <c r="I77" s="49">
        <f t="shared" si="34"/>
        <v>5</v>
      </c>
      <c r="J77" s="49">
        <f t="shared" si="35"/>
        <v>7</v>
      </c>
      <c r="K77" s="49">
        <f t="shared" si="36"/>
        <v>-1</v>
      </c>
      <c r="L77" s="49">
        <f t="shared" si="37"/>
        <v>0</v>
      </c>
      <c r="M77" s="49">
        <f t="shared" si="38"/>
        <v>0</v>
      </c>
      <c r="N77" s="49">
        <f t="shared" si="39"/>
        <v>1</v>
      </c>
      <c r="O77" s="49">
        <f t="shared" si="40"/>
        <v>1</v>
      </c>
      <c r="P77" s="6">
        <f t="shared" si="41"/>
        <v>1</v>
      </c>
      <c r="Q77" s="15">
        <v>0.20599999999999999</v>
      </c>
      <c r="R77" s="6">
        <v>0.187</v>
      </c>
      <c r="S77" s="6">
        <v>3.3000000000000002E-2</v>
      </c>
      <c r="T77" s="6">
        <f t="shared" si="42"/>
        <v>0</v>
      </c>
      <c r="U77" s="6">
        <f t="shared" si="43"/>
        <v>0</v>
      </c>
      <c r="V77" s="6">
        <f t="shared" si="44"/>
        <v>0</v>
      </c>
      <c r="W77" s="6">
        <f t="shared" si="45"/>
        <v>2</v>
      </c>
      <c r="X77" s="6">
        <f t="shared" si="46"/>
        <v>0</v>
      </c>
      <c r="Y77" s="6">
        <f t="shared" si="47"/>
        <v>2</v>
      </c>
      <c r="Z77" s="6" t="str">
        <f t="shared" si="48"/>
        <v>Why wrong</v>
      </c>
      <c r="AA77" s="6" t="str">
        <f t="shared" si="49"/>
        <v>Why wrong</v>
      </c>
      <c r="AB77" s="6" t="b">
        <f t="shared" si="50"/>
        <v>0</v>
      </c>
      <c r="AC77" s="47" t="s">
        <v>139</v>
      </c>
      <c r="AD77" s="47" t="s">
        <v>298</v>
      </c>
      <c r="AE77" s="47" t="s">
        <v>299</v>
      </c>
      <c r="AF77" s="47"/>
      <c r="AG77" s="6" t="s">
        <v>300</v>
      </c>
      <c r="AH77" s="6" t="s">
        <v>301</v>
      </c>
    </row>
    <row r="78" spans="1:34" x14ac:dyDescent="0.25">
      <c r="A78" s="47" t="s">
        <v>345</v>
      </c>
      <c r="B78" s="6" t="s">
        <v>75</v>
      </c>
      <c r="C78" s="6">
        <v>2</v>
      </c>
      <c r="D78" s="6">
        <v>4</v>
      </c>
      <c r="E78" s="6">
        <v>12</v>
      </c>
      <c r="F78" s="1">
        <v>0</v>
      </c>
      <c r="G78" s="1">
        <v>11</v>
      </c>
      <c r="H78" s="1">
        <v>7</v>
      </c>
      <c r="I78" s="49">
        <f t="shared" si="34"/>
        <v>0</v>
      </c>
      <c r="J78" s="49">
        <f t="shared" si="35"/>
        <v>11</v>
      </c>
      <c r="K78" s="49">
        <f t="shared" si="36"/>
        <v>-1</v>
      </c>
      <c r="L78" s="49">
        <f t="shared" si="37"/>
        <v>0</v>
      </c>
      <c r="M78" s="49">
        <f t="shared" si="38"/>
        <v>0</v>
      </c>
      <c r="N78" s="49">
        <f t="shared" si="39"/>
        <v>0</v>
      </c>
      <c r="O78" s="49">
        <f t="shared" si="40"/>
        <v>0</v>
      </c>
      <c r="P78" s="6">
        <f t="shared" si="41"/>
        <v>3</v>
      </c>
      <c r="Q78" s="15">
        <v>0.17</v>
      </c>
      <c r="R78" s="6">
        <v>9.0999999999999998E-2</v>
      </c>
      <c r="S78" s="6">
        <v>7.8E-2</v>
      </c>
      <c r="T78" s="6">
        <f t="shared" si="42"/>
        <v>0</v>
      </c>
      <c r="U78" s="6">
        <f t="shared" si="43"/>
        <v>0</v>
      </c>
      <c r="V78" s="6">
        <f t="shared" si="44"/>
        <v>0</v>
      </c>
      <c r="W78" s="6">
        <f t="shared" si="45"/>
        <v>3</v>
      </c>
      <c r="X78" s="6">
        <f t="shared" si="46"/>
        <v>0</v>
      </c>
      <c r="Y78" s="6">
        <f t="shared" si="47"/>
        <v>3</v>
      </c>
      <c r="Z78" s="6" t="str">
        <f t="shared" si="48"/>
        <v>Why wrong</v>
      </c>
      <c r="AA78" s="6" t="b">
        <f t="shared" si="49"/>
        <v>0</v>
      </c>
      <c r="AB78" s="6" t="b">
        <f t="shared" si="50"/>
        <v>0</v>
      </c>
      <c r="AC78" s="47" t="s">
        <v>139</v>
      </c>
      <c r="AD78" s="47" t="s">
        <v>207</v>
      </c>
      <c r="AE78" s="47"/>
      <c r="AF78" s="47"/>
      <c r="AG78" s="86" t="s">
        <v>392</v>
      </c>
      <c r="AH78" s="86" t="s">
        <v>393</v>
      </c>
    </row>
    <row r="79" spans="1:34" x14ac:dyDescent="0.25">
      <c r="A79" s="47" t="s">
        <v>344</v>
      </c>
      <c r="B79" s="6" t="s">
        <v>76</v>
      </c>
      <c r="C79" s="6">
        <v>-1</v>
      </c>
      <c r="D79" s="6">
        <v>-1</v>
      </c>
      <c r="E79" s="6">
        <v>-1</v>
      </c>
      <c r="F79" s="48">
        <v>7</v>
      </c>
      <c r="G79" s="48">
        <v>17</v>
      </c>
      <c r="H79" s="48">
        <v>0</v>
      </c>
      <c r="I79" s="49">
        <f t="shared" si="34"/>
        <v>7</v>
      </c>
      <c r="J79" s="49">
        <f t="shared" si="35"/>
        <v>17</v>
      </c>
      <c r="K79" s="49">
        <f t="shared" si="36"/>
        <v>-1</v>
      </c>
      <c r="L79" s="49">
        <f t="shared" si="37"/>
        <v>0</v>
      </c>
      <c r="M79" s="49">
        <f t="shared" si="38"/>
        <v>0</v>
      </c>
      <c r="N79" s="49">
        <f t="shared" si="39"/>
        <v>1</v>
      </c>
      <c r="O79" s="49">
        <f t="shared" si="40"/>
        <v>1</v>
      </c>
      <c r="P79" s="6">
        <f t="shared" si="41"/>
        <v>-1</v>
      </c>
      <c r="Q79" s="15">
        <v>0.183</v>
      </c>
      <c r="R79" s="6">
        <v>8.8999999999999996E-2</v>
      </c>
      <c r="S79" s="6">
        <v>7.8E-2</v>
      </c>
      <c r="T79" s="6">
        <f t="shared" si="42"/>
        <v>0</v>
      </c>
      <c r="U79" s="6">
        <f t="shared" si="43"/>
        <v>0</v>
      </c>
      <c r="V79" s="6">
        <f t="shared" si="44"/>
        <v>0</v>
      </c>
      <c r="W79" s="6">
        <f t="shared" si="45"/>
        <v>0</v>
      </c>
      <c r="X79" s="6">
        <f t="shared" si="46"/>
        <v>0</v>
      </c>
      <c r="Y79" s="6">
        <f t="shared" si="47"/>
        <v>0</v>
      </c>
      <c r="Z79" s="6" t="str">
        <f t="shared" si="48"/>
        <v>Why wrong</v>
      </c>
      <c r="AA79" s="6" t="b">
        <f t="shared" si="49"/>
        <v>0</v>
      </c>
      <c r="AB79" s="6" t="b">
        <f t="shared" si="50"/>
        <v>0</v>
      </c>
      <c r="AC79" s="47" t="s">
        <v>139</v>
      </c>
      <c r="AD79" s="47" t="s">
        <v>222</v>
      </c>
      <c r="AE79" s="47"/>
      <c r="AF79" s="47"/>
      <c r="AG79" s="86" t="s">
        <v>394</v>
      </c>
      <c r="AH79" s="86" t="s">
        <v>302</v>
      </c>
    </row>
    <row r="80" spans="1:34" x14ac:dyDescent="0.25">
      <c r="A80" s="47" t="s">
        <v>343</v>
      </c>
      <c r="B80" s="6" t="s">
        <v>77</v>
      </c>
      <c r="C80" s="6">
        <v>1</v>
      </c>
      <c r="D80" s="6">
        <v>-1</v>
      </c>
      <c r="E80" s="6">
        <v>-1</v>
      </c>
      <c r="F80" s="1">
        <v>11</v>
      </c>
      <c r="G80" s="1">
        <v>7</v>
      </c>
      <c r="H80" s="1">
        <v>5</v>
      </c>
      <c r="I80" s="49">
        <f t="shared" si="34"/>
        <v>11</v>
      </c>
      <c r="J80" s="49">
        <f t="shared" si="35"/>
        <v>7</v>
      </c>
      <c r="K80" s="49">
        <f t="shared" si="36"/>
        <v>5</v>
      </c>
      <c r="L80" s="49">
        <f t="shared" si="37"/>
        <v>0</v>
      </c>
      <c r="M80" s="49">
        <f t="shared" si="38"/>
        <v>0</v>
      </c>
      <c r="N80" s="49">
        <f t="shared" si="39"/>
        <v>0</v>
      </c>
      <c r="O80" s="49">
        <f t="shared" si="40"/>
        <v>0</v>
      </c>
      <c r="P80" s="6">
        <f t="shared" si="41"/>
        <v>1</v>
      </c>
      <c r="Q80" s="15">
        <v>9.2999999999999999E-2</v>
      </c>
      <c r="R80" s="6">
        <v>8.3000000000000004E-2</v>
      </c>
      <c r="S80" s="6">
        <v>8.1000000000000003E-2</v>
      </c>
      <c r="T80" s="6">
        <f t="shared" si="42"/>
        <v>0</v>
      </c>
      <c r="U80" s="6">
        <f t="shared" si="43"/>
        <v>0</v>
      </c>
      <c r="V80" s="6">
        <f t="shared" si="44"/>
        <v>0</v>
      </c>
      <c r="W80" s="6">
        <f t="shared" si="45"/>
        <v>1</v>
      </c>
      <c r="X80" s="6">
        <f t="shared" si="46"/>
        <v>0</v>
      </c>
      <c r="Y80" s="6">
        <f t="shared" si="47"/>
        <v>1</v>
      </c>
      <c r="Z80" s="6" t="b">
        <f t="shared" si="48"/>
        <v>0</v>
      </c>
      <c r="AA80" s="6" t="b">
        <f t="shared" si="49"/>
        <v>0</v>
      </c>
      <c r="AB80" s="6" t="b">
        <f t="shared" si="50"/>
        <v>0</v>
      </c>
      <c r="AC80" s="47" t="s">
        <v>139</v>
      </c>
      <c r="AD80" s="47"/>
      <c r="AE80" s="47"/>
      <c r="AF80" s="47"/>
      <c r="AG80" s="86"/>
      <c r="AH80" s="86" t="s">
        <v>395</v>
      </c>
    </row>
    <row r="81" spans="1:34" x14ac:dyDescent="0.25">
      <c r="A81" s="47" t="s">
        <v>332</v>
      </c>
      <c r="B81" s="6" t="s">
        <v>78</v>
      </c>
      <c r="C81" s="6">
        <v>-1</v>
      </c>
      <c r="D81" s="6">
        <v>-1</v>
      </c>
      <c r="E81" s="6">
        <v>-1</v>
      </c>
      <c r="F81" s="48">
        <v>8</v>
      </c>
      <c r="G81" s="48">
        <v>7</v>
      </c>
      <c r="H81" s="48">
        <v>11</v>
      </c>
      <c r="I81" s="49">
        <f t="shared" si="34"/>
        <v>-1</v>
      </c>
      <c r="J81" s="49">
        <f t="shared" si="35"/>
        <v>-1</v>
      </c>
      <c r="K81" s="49">
        <f t="shared" si="36"/>
        <v>-1</v>
      </c>
      <c r="L81" s="49">
        <f t="shared" si="37"/>
        <v>1</v>
      </c>
      <c r="M81" s="49">
        <f t="shared" si="38"/>
        <v>1</v>
      </c>
      <c r="N81" s="49">
        <f t="shared" si="39"/>
        <v>1</v>
      </c>
      <c r="O81" s="49">
        <f t="shared" si="40"/>
        <v>3</v>
      </c>
      <c r="P81" s="6">
        <f t="shared" si="41"/>
        <v>-3</v>
      </c>
      <c r="Q81" s="15">
        <v>7.3999999999999996E-2</v>
      </c>
      <c r="R81" s="6">
        <v>7.3999999999999996E-2</v>
      </c>
      <c r="S81" s="6">
        <v>6.7000000000000004E-2</v>
      </c>
      <c r="T81" s="6">
        <f t="shared" si="42"/>
        <v>0</v>
      </c>
      <c r="U81" s="6">
        <f t="shared" si="43"/>
        <v>0</v>
      </c>
      <c r="V81" s="6">
        <f t="shared" si="44"/>
        <v>0</v>
      </c>
      <c r="W81" s="6">
        <f t="shared" si="45"/>
        <v>0</v>
      </c>
      <c r="X81" s="6">
        <f t="shared" si="46"/>
        <v>0</v>
      </c>
      <c r="Y81" s="6">
        <f t="shared" si="47"/>
        <v>0</v>
      </c>
      <c r="Z81" s="6" t="b">
        <f t="shared" si="48"/>
        <v>0</v>
      </c>
      <c r="AA81" s="6" t="b">
        <f t="shared" si="49"/>
        <v>0</v>
      </c>
      <c r="AB81" s="6" t="b">
        <f t="shared" si="50"/>
        <v>0</v>
      </c>
      <c r="AC81" s="47" t="s">
        <v>139</v>
      </c>
      <c r="AD81" s="47"/>
      <c r="AE81" s="47"/>
      <c r="AF81" s="47"/>
      <c r="AG81" s="86"/>
      <c r="AH81" s="86" t="s">
        <v>396</v>
      </c>
    </row>
    <row r="82" spans="1:34" x14ac:dyDescent="0.25">
      <c r="A82" s="47" t="s">
        <v>332</v>
      </c>
      <c r="B82" s="6" t="s">
        <v>79</v>
      </c>
      <c r="C82" s="6">
        <v>-1</v>
      </c>
      <c r="D82" s="6">
        <v>-1</v>
      </c>
      <c r="E82" s="6">
        <v>-1</v>
      </c>
      <c r="F82" s="1">
        <v>7</v>
      </c>
      <c r="G82" s="1">
        <v>17</v>
      </c>
      <c r="H82" s="1">
        <v>11</v>
      </c>
      <c r="I82" s="49">
        <f t="shared" si="34"/>
        <v>7</v>
      </c>
      <c r="J82" s="49">
        <f t="shared" si="35"/>
        <v>-1</v>
      </c>
      <c r="K82" s="49">
        <f t="shared" si="36"/>
        <v>-1</v>
      </c>
      <c r="L82" s="49">
        <f t="shared" si="37"/>
        <v>0</v>
      </c>
      <c r="M82" s="49">
        <f t="shared" si="38"/>
        <v>1</v>
      </c>
      <c r="N82" s="49">
        <f t="shared" si="39"/>
        <v>1</v>
      </c>
      <c r="O82" s="49">
        <f t="shared" si="40"/>
        <v>2</v>
      </c>
      <c r="P82" s="6">
        <f t="shared" si="41"/>
        <v>-2</v>
      </c>
      <c r="Q82" s="15">
        <v>8.3000000000000004E-2</v>
      </c>
      <c r="R82" s="6">
        <v>0.08</v>
      </c>
      <c r="S82" s="6">
        <v>7.0000000000000007E-2</v>
      </c>
      <c r="T82" s="6">
        <f t="shared" si="42"/>
        <v>0</v>
      </c>
      <c r="U82" s="6">
        <f t="shared" si="43"/>
        <v>0</v>
      </c>
      <c r="V82" s="6">
        <f t="shared" si="44"/>
        <v>0</v>
      </c>
      <c r="W82" s="6">
        <f t="shared" si="45"/>
        <v>0</v>
      </c>
      <c r="X82" s="6">
        <f t="shared" si="46"/>
        <v>0</v>
      </c>
      <c r="Y82" s="6">
        <f t="shared" si="47"/>
        <v>0</v>
      </c>
      <c r="Z82" s="6" t="b">
        <f t="shared" si="48"/>
        <v>0</v>
      </c>
      <c r="AA82" s="6" t="b">
        <f t="shared" si="49"/>
        <v>0</v>
      </c>
      <c r="AB82" s="6" t="b">
        <f t="shared" si="50"/>
        <v>0</v>
      </c>
      <c r="AC82" s="47" t="s">
        <v>139</v>
      </c>
      <c r="AD82" s="47"/>
      <c r="AE82" s="47"/>
      <c r="AF82" s="47"/>
      <c r="AG82" s="86"/>
      <c r="AH82" s="86" t="s">
        <v>397</v>
      </c>
    </row>
    <row r="83" spans="1:34" x14ac:dyDescent="0.25">
      <c r="A83" s="47" t="s">
        <v>332</v>
      </c>
      <c r="B83" s="6" t="s">
        <v>80</v>
      </c>
      <c r="C83" s="6">
        <v>-1</v>
      </c>
      <c r="D83" s="6">
        <v>-1</v>
      </c>
      <c r="E83" s="6">
        <v>-1</v>
      </c>
      <c r="F83" s="48">
        <v>17</v>
      </c>
      <c r="G83" s="48">
        <v>7</v>
      </c>
      <c r="H83" s="48">
        <v>11</v>
      </c>
      <c r="I83" s="49">
        <f t="shared" si="34"/>
        <v>17</v>
      </c>
      <c r="J83" s="49">
        <f t="shared" si="35"/>
        <v>7</v>
      </c>
      <c r="K83" s="49">
        <f t="shared" si="36"/>
        <v>11</v>
      </c>
      <c r="L83" s="49">
        <f t="shared" si="37"/>
        <v>0</v>
      </c>
      <c r="M83" s="49">
        <f t="shared" si="38"/>
        <v>0</v>
      </c>
      <c r="N83" s="49">
        <f t="shared" si="39"/>
        <v>0</v>
      </c>
      <c r="O83" s="49">
        <f t="shared" si="40"/>
        <v>0</v>
      </c>
      <c r="P83" s="49">
        <f t="shared" si="41"/>
        <v>0</v>
      </c>
      <c r="Q83" s="15">
        <v>0.10299999999999999</v>
      </c>
      <c r="R83" s="6">
        <v>9.8000000000000004E-2</v>
      </c>
      <c r="S83" s="6">
        <v>8.8999999999999996E-2</v>
      </c>
      <c r="T83" s="6">
        <f t="shared" si="42"/>
        <v>0</v>
      </c>
      <c r="U83" s="6">
        <f t="shared" si="43"/>
        <v>0</v>
      </c>
      <c r="V83" s="6">
        <f t="shared" si="44"/>
        <v>0</v>
      </c>
      <c r="W83" s="6">
        <f t="shared" si="45"/>
        <v>0</v>
      </c>
      <c r="X83" s="6">
        <f t="shared" si="46"/>
        <v>0</v>
      </c>
      <c r="Y83" s="6">
        <f t="shared" si="47"/>
        <v>0</v>
      </c>
      <c r="Z83" s="6" t="str">
        <f t="shared" si="48"/>
        <v>Why wrong</v>
      </c>
      <c r="AA83" s="6" t="b">
        <f t="shared" si="49"/>
        <v>0</v>
      </c>
      <c r="AB83" s="6" t="b">
        <f t="shared" si="50"/>
        <v>0</v>
      </c>
      <c r="AC83" s="47" t="s">
        <v>139</v>
      </c>
      <c r="AD83" s="47" t="s">
        <v>184</v>
      </c>
      <c r="AE83" s="47"/>
      <c r="AF83" s="47"/>
      <c r="AG83" s="86" t="s">
        <v>398</v>
      </c>
      <c r="AH83" s="86" t="s">
        <v>399</v>
      </c>
    </row>
    <row r="84" spans="1:34" x14ac:dyDescent="0.25">
      <c r="A84" s="47" t="s">
        <v>332</v>
      </c>
      <c r="B84" s="6" t="s">
        <v>81</v>
      </c>
      <c r="C84" s="6">
        <v>-1</v>
      </c>
      <c r="D84" s="6">
        <v>-1</v>
      </c>
      <c r="E84" s="6">
        <v>-1</v>
      </c>
      <c r="F84" s="1">
        <v>17</v>
      </c>
      <c r="G84" s="1">
        <v>7</v>
      </c>
      <c r="H84" s="1">
        <v>11</v>
      </c>
      <c r="I84" s="49">
        <f t="shared" si="34"/>
        <v>17</v>
      </c>
      <c r="J84" s="49">
        <f t="shared" si="35"/>
        <v>7</v>
      </c>
      <c r="K84" s="49">
        <f t="shared" si="36"/>
        <v>-1</v>
      </c>
      <c r="L84" s="49">
        <f t="shared" si="37"/>
        <v>0</v>
      </c>
      <c r="M84" s="49">
        <f t="shared" si="38"/>
        <v>0</v>
      </c>
      <c r="N84" s="49">
        <f t="shared" si="39"/>
        <v>1</v>
      </c>
      <c r="O84" s="49">
        <f t="shared" si="40"/>
        <v>1</v>
      </c>
      <c r="P84" s="6">
        <f t="shared" si="41"/>
        <v>-1</v>
      </c>
      <c r="Q84" s="15">
        <v>0.17699999999999999</v>
      </c>
      <c r="R84" s="6">
        <v>9.2999999999999999E-2</v>
      </c>
      <c r="S84" s="6">
        <v>7.9000000000000001E-2</v>
      </c>
      <c r="T84" s="6">
        <f t="shared" si="42"/>
        <v>0</v>
      </c>
      <c r="U84" s="6">
        <f t="shared" si="43"/>
        <v>0</v>
      </c>
      <c r="V84" s="6">
        <f t="shared" si="44"/>
        <v>0</v>
      </c>
      <c r="W84" s="6">
        <f t="shared" si="45"/>
        <v>0</v>
      </c>
      <c r="X84" s="6">
        <f t="shared" si="46"/>
        <v>0</v>
      </c>
      <c r="Y84" s="6">
        <f t="shared" si="47"/>
        <v>0</v>
      </c>
      <c r="Z84" s="6" t="str">
        <f t="shared" si="48"/>
        <v>Why wrong</v>
      </c>
      <c r="AA84" s="6" t="b">
        <f t="shared" si="49"/>
        <v>0</v>
      </c>
      <c r="AB84" s="6" t="b">
        <f t="shared" si="50"/>
        <v>0</v>
      </c>
      <c r="AC84" s="47" t="s">
        <v>139</v>
      </c>
      <c r="AD84" s="47" t="s">
        <v>184</v>
      </c>
      <c r="AE84" s="47"/>
      <c r="AF84" s="47"/>
      <c r="AG84" s="86" t="s">
        <v>400</v>
      </c>
      <c r="AH84" s="86" t="s">
        <v>401</v>
      </c>
    </row>
    <row r="85" spans="1:34" x14ac:dyDescent="0.25">
      <c r="A85" s="47" t="s">
        <v>342</v>
      </c>
      <c r="B85" s="6" t="s">
        <v>82</v>
      </c>
      <c r="C85" s="6">
        <v>-1</v>
      </c>
      <c r="D85" s="6">
        <v>-1</v>
      </c>
      <c r="E85" s="6">
        <v>-1</v>
      </c>
      <c r="F85" s="48">
        <v>0</v>
      </c>
      <c r="G85" s="48">
        <v>7</v>
      </c>
      <c r="H85" s="48">
        <v>8</v>
      </c>
      <c r="I85" s="49">
        <f t="shared" si="34"/>
        <v>0</v>
      </c>
      <c r="J85" s="49">
        <f t="shared" si="35"/>
        <v>7</v>
      </c>
      <c r="K85" s="49">
        <f t="shared" si="36"/>
        <v>8</v>
      </c>
      <c r="L85" s="49">
        <f t="shared" si="37"/>
        <v>0</v>
      </c>
      <c r="M85" s="49">
        <f t="shared" si="38"/>
        <v>0</v>
      </c>
      <c r="N85" s="49">
        <f t="shared" si="39"/>
        <v>0</v>
      </c>
      <c r="O85" s="49">
        <f t="shared" si="40"/>
        <v>0</v>
      </c>
      <c r="P85" s="6">
        <f t="shared" si="41"/>
        <v>0</v>
      </c>
      <c r="Q85" s="15">
        <v>9.6000000000000002E-2</v>
      </c>
      <c r="R85" s="6">
        <v>8.8999999999999996E-2</v>
      </c>
      <c r="S85" s="6">
        <v>8.5000000000000006E-2</v>
      </c>
      <c r="T85" s="6">
        <f t="shared" si="42"/>
        <v>0</v>
      </c>
      <c r="U85" s="6">
        <f t="shared" si="43"/>
        <v>0</v>
      </c>
      <c r="V85" s="6">
        <f t="shared" si="44"/>
        <v>0</v>
      </c>
      <c r="W85" s="6">
        <f t="shared" si="45"/>
        <v>0</v>
      </c>
      <c r="X85" s="6">
        <f t="shared" si="46"/>
        <v>0</v>
      </c>
      <c r="Y85" s="6">
        <f t="shared" si="47"/>
        <v>0</v>
      </c>
      <c r="Z85" s="6" t="b">
        <f t="shared" si="48"/>
        <v>0</v>
      </c>
      <c r="AA85" s="6" t="b">
        <f t="shared" si="49"/>
        <v>0</v>
      </c>
      <c r="AB85" s="6" t="b">
        <f t="shared" si="50"/>
        <v>0</v>
      </c>
      <c r="AC85" s="47" t="s">
        <v>139</v>
      </c>
      <c r="AD85" s="47"/>
      <c r="AE85" s="47"/>
      <c r="AF85" s="47"/>
      <c r="AG85" s="86"/>
      <c r="AH85" s="86" t="s">
        <v>402</v>
      </c>
    </row>
    <row r="86" spans="1:34" x14ac:dyDescent="0.25">
      <c r="A86" s="53" t="s">
        <v>341</v>
      </c>
      <c r="B86" s="6" t="s">
        <v>83</v>
      </c>
      <c r="C86" s="6">
        <v>-1</v>
      </c>
      <c r="D86" s="6">
        <v>-1</v>
      </c>
      <c r="E86" s="6">
        <v>-1</v>
      </c>
      <c r="F86" s="1">
        <v>7</v>
      </c>
      <c r="G86" s="1">
        <v>17</v>
      </c>
      <c r="H86" s="1">
        <v>0</v>
      </c>
      <c r="I86" s="49">
        <f t="shared" si="34"/>
        <v>7</v>
      </c>
      <c r="J86" s="49">
        <f t="shared" si="35"/>
        <v>17</v>
      </c>
      <c r="K86" s="49">
        <f t="shared" si="36"/>
        <v>0</v>
      </c>
      <c r="L86" s="49">
        <f t="shared" si="37"/>
        <v>0</v>
      </c>
      <c r="M86" s="49">
        <f t="shared" si="38"/>
        <v>0</v>
      </c>
      <c r="N86" s="49">
        <f t="shared" si="39"/>
        <v>0</v>
      </c>
      <c r="O86" s="49">
        <f t="shared" si="40"/>
        <v>0</v>
      </c>
      <c r="P86" s="6">
        <f t="shared" si="41"/>
        <v>0</v>
      </c>
      <c r="Q86" s="15">
        <v>0.20499999999999999</v>
      </c>
      <c r="R86" s="6">
        <v>9.8000000000000004E-2</v>
      </c>
      <c r="S86" s="6">
        <v>8.5999999999999993E-2</v>
      </c>
      <c r="T86" s="6">
        <f t="shared" si="42"/>
        <v>0</v>
      </c>
      <c r="U86" s="6">
        <f t="shared" si="43"/>
        <v>0</v>
      </c>
      <c r="V86" s="6">
        <f t="shared" si="44"/>
        <v>0</v>
      </c>
      <c r="W86" s="6">
        <f t="shared" si="45"/>
        <v>0</v>
      </c>
      <c r="X86" s="6">
        <f t="shared" si="46"/>
        <v>0</v>
      </c>
      <c r="Y86" s="6">
        <f t="shared" si="47"/>
        <v>0</v>
      </c>
      <c r="Z86" s="6" t="str">
        <f t="shared" si="48"/>
        <v>Why wrong</v>
      </c>
      <c r="AA86" s="6" t="b">
        <f t="shared" si="49"/>
        <v>0</v>
      </c>
      <c r="AB86" s="6" t="b">
        <f t="shared" si="50"/>
        <v>0</v>
      </c>
      <c r="AC86" s="47" t="s">
        <v>139</v>
      </c>
      <c r="AD86" s="47" t="s">
        <v>222</v>
      </c>
      <c r="AE86" s="47"/>
      <c r="AF86" s="47"/>
      <c r="AG86" s="86" t="s">
        <v>403</v>
      </c>
      <c r="AH86" s="86" t="s">
        <v>404</v>
      </c>
    </row>
    <row r="87" spans="1:34" x14ac:dyDescent="0.25">
      <c r="A87" s="53" t="s">
        <v>340</v>
      </c>
      <c r="B87" s="6" t="s">
        <v>84</v>
      </c>
      <c r="C87" s="6">
        <v>14</v>
      </c>
      <c r="D87" s="6">
        <v>7</v>
      </c>
      <c r="E87" s="6">
        <v>-1</v>
      </c>
      <c r="F87" s="48">
        <v>17</v>
      </c>
      <c r="G87" s="48">
        <v>14</v>
      </c>
      <c r="H87" s="48">
        <v>7</v>
      </c>
      <c r="I87" s="49">
        <f t="shared" si="34"/>
        <v>17</v>
      </c>
      <c r="J87" s="49">
        <f t="shared" si="35"/>
        <v>14</v>
      </c>
      <c r="K87" s="49">
        <f t="shared" si="36"/>
        <v>-1</v>
      </c>
      <c r="L87" s="49">
        <f t="shared" si="37"/>
        <v>0</v>
      </c>
      <c r="M87" s="49">
        <f t="shared" si="38"/>
        <v>1</v>
      </c>
      <c r="N87" s="49">
        <f t="shared" si="39"/>
        <v>1</v>
      </c>
      <c r="O87" s="49">
        <f t="shared" si="40"/>
        <v>2</v>
      </c>
      <c r="P87" s="6">
        <f t="shared" si="41"/>
        <v>0</v>
      </c>
      <c r="Q87" s="15">
        <v>0.14499999999999999</v>
      </c>
      <c r="R87" s="6">
        <v>0.09</v>
      </c>
      <c r="S87" s="6">
        <v>7.4999999999999997E-2</v>
      </c>
      <c r="T87" s="6">
        <f t="shared" si="42"/>
        <v>0</v>
      </c>
      <c r="U87" s="6">
        <f t="shared" si="43"/>
        <v>1</v>
      </c>
      <c r="V87" s="6">
        <f t="shared" si="44"/>
        <v>1</v>
      </c>
      <c r="W87" s="6">
        <f t="shared" si="45"/>
        <v>2</v>
      </c>
      <c r="X87" s="6">
        <f t="shared" si="46"/>
        <v>2</v>
      </c>
      <c r="Y87" s="6">
        <f t="shared" si="47"/>
        <v>0</v>
      </c>
      <c r="Z87" s="6" t="str">
        <f t="shared" si="48"/>
        <v>Why wrong</v>
      </c>
      <c r="AA87" s="6" t="b">
        <f t="shared" si="49"/>
        <v>0</v>
      </c>
      <c r="AB87" s="6" t="str">
        <f t="shared" si="50"/>
        <v>Why yes</v>
      </c>
      <c r="AC87" s="47" t="s">
        <v>139</v>
      </c>
      <c r="AD87" s="47" t="s">
        <v>235</v>
      </c>
      <c r="AE87" s="47"/>
      <c r="AF87" s="47" t="s">
        <v>405</v>
      </c>
      <c r="AG87" s="86"/>
      <c r="AH87" s="86" t="s">
        <v>406</v>
      </c>
    </row>
    <row r="88" spans="1:34" x14ac:dyDescent="0.25">
      <c r="A88" s="47" t="s">
        <v>334</v>
      </c>
      <c r="B88" s="6" t="s">
        <v>85</v>
      </c>
      <c r="C88" s="6">
        <v>4</v>
      </c>
      <c r="D88" s="6">
        <v>7</v>
      </c>
      <c r="E88" s="6">
        <v>11</v>
      </c>
      <c r="F88" s="1">
        <v>7</v>
      </c>
      <c r="G88" s="1">
        <v>16</v>
      </c>
      <c r="H88" s="1">
        <v>11</v>
      </c>
      <c r="I88" s="49">
        <f t="shared" si="34"/>
        <v>7</v>
      </c>
      <c r="J88" s="49">
        <f t="shared" si="35"/>
        <v>16</v>
      </c>
      <c r="K88" s="49">
        <f t="shared" si="36"/>
        <v>-1</v>
      </c>
      <c r="L88" s="49">
        <f t="shared" si="37"/>
        <v>1</v>
      </c>
      <c r="M88" s="49">
        <f t="shared" si="38"/>
        <v>0</v>
      </c>
      <c r="N88" s="49">
        <f t="shared" si="39"/>
        <v>0</v>
      </c>
      <c r="O88" s="49">
        <f t="shared" si="40"/>
        <v>1</v>
      </c>
      <c r="P88" s="6">
        <f t="shared" si="41"/>
        <v>2</v>
      </c>
      <c r="Q88" s="15">
        <v>0.123</v>
      </c>
      <c r="R88" s="6">
        <v>8.5999999999999993E-2</v>
      </c>
      <c r="S88" s="6">
        <v>6.5000000000000002E-2</v>
      </c>
      <c r="T88" s="6">
        <f t="shared" si="42"/>
        <v>1</v>
      </c>
      <c r="U88" s="6">
        <f t="shared" si="43"/>
        <v>0</v>
      </c>
      <c r="V88" s="6">
        <f t="shared" si="44"/>
        <v>1</v>
      </c>
      <c r="W88" s="6">
        <f t="shared" si="45"/>
        <v>3</v>
      </c>
      <c r="X88" s="6">
        <f t="shared" si="46"/>
        <v>2</v>
      </c>
      <c r="Y88" s="6">
        <f t="shared" si="47"/>
        <v>1</v>
      </c>
      <c r="Z88" s="6" t="b">
        <f t="shared" si="48"/>
        <v>0</v>
      </c>
      <c r="AA88" s="6" t="b">
        <f t="shared" si="49"/>
        <v>0</v>
      </c>
      <c r="AB88" s="6" t="str">
        <f t="shared" si="50"/>
        <v>Why yes</v>
      </c>
      <c r="AC88" s="47" t="s">
        <v>139</v>
      </c>
      <c r="AD88" s="47"/>
      <c r="AE88" s="47"/>
      <c r="AF88" s="47" t="s">
        <v>407</v>
      </c>
      <c r="AG88" s="86"/>
      <c r="AH88" s="86" t="s">
        <v>408</v>
      </c>
    </row>
    <row r="89" spans="1:34" x14ac:dyDescent="0.25">
      <c r="A89" s="47" t="s">
        <v>334</v>
      </c>
      <c r="B89" s="6" t="s">
        <v>86</v>
      </c>
      <c r="C89" s="6">
        <v>12</v>
      </c>
      <c r="D89" s="6">
        <v>-1</v>
      </c>
      <c r="E89" s="6">
        <v>-1</v>
      </c>
      <c r="F89" s="48">
        <v>7</v>
      </c>
      <c r="G89" s="48">
        <v>6</v>
      </c>
      <c r="H89" s="48">
        <v>16</v>
      </c>
      <c r="I89" s="49">
        <f t="shared" si="34"/>
        <v>7</v>
      </c>
      <c r="J89" s="49">
        <f t="shared" si="35"/>
        <v>-1</v>
      </c>
      <c r="K89" s="49">
        <f t="shared" si="36"/>
        <v>-1</v>
      </c>
      <c r="L89" s="49">
        <f t="shared" si="37"/>
        <v>0</v>
      </c>
      <c r="M89" s="49">
        <f t="shared" si="38"/>
        <v>1</v>
      </c>
      <c r="N89" s="49">
        <f t="shared" si="39"/>
        <v>1</v>
      </c>
      <c r="O89" s="49">
        <f t="shared" si="40"/>
        <v>2</v>
      </c>
      <c r="P89" s="6">
        <f t="shared" si="41"/>
        <v>-1</v>
      </c>
      <c r="Q89" s="15">
        <v>0.122</v>
      </c>
      <c r="R89" s="6">
        <v>7.0999999999999994E-2</v>
      </c>
      <c r="S89" s="6">
        <v>6.6000000000000003E-2</v>
      </c>
      <c r="T89" s="6">
        <f t="shared" si="42"/>
        <v>0</v>
      </c>
      <c r="U89" s="6">
        <f t="shared" si="43"/>
        <v>0</v>
      </c>
      <c r="V89" s="6">
        <f t="shared" si="44"/>
        <v>0</v>
      </c>
      <c r="W89" s="6">
        <f t="shared" si="45"/>
        <v>1</v>
      </c>
      <c r="X89" s="6">
        <f t="shared" si="46"/>
        <v>0</v>
      </c>
      <c r="Y89" s="6">
        <f t="shared" si="47"/>
        <v>1</v>
      </c>
      <c r="Z89" s="6" t="str">
        <f t="shared" si="48"/>
        <v>Why wrong</v>
      </c>
      <c r="AA89" s="6" t="b">
        <f t="shared" si="49"/>
        <v>0</v>
      </c>
      <c r="AB89" s="6" t="b">
        <f t="shared" si="50"/>
        <v>0</v>
      </c>
      <c r="AC89" s="47" t="s">
        <v>139</v>
      </c>
      <c r="AD89" s="47" t="s">
        <v>143</v>
      </c>
      <c r="AE89" s="47"/>
      <c r="AF89" s="47"/>
      <c r="AG89" s="86"/>
      <c r="AH89" s="86" t="s">
        <v>409</v>
      </c>
    </row>
    <row r="90" spans="1:34" x14ac:dyDescent="0.25">
      <c r="A90" s="47" t="s">
        <v>339</v>
      </c>
      <c r="B90" s="6" t="s">
        <v>87</v>
      </c>
      <c r="C90" s="6">
        <v>-1</v>
      </c>
      <c r="D90" s="6">
        <v>-1</v>
      </c>
      <c r="E90" s="6">
        <v>-1</v>
      </c>
      <c r="F90" s="1">
        <v>0</v>
      </c>
      <c r="G90" s="1">
        <v>5</v>
      </c>
      <c r="H90" s="1">
        <v>7</v>
      </c>
      <c r="I90" s="49">
        <f t="shared" si="34"/>
        <v>0</v>
      </c>
      <c r="J90" s="49">
        <f t="shared" si="35"/>
        <v>-1</v>
      </c>
      <c r="K90" s="49">
        <f t="shared" si="36"/>
        <v>-1</v>
      </c>
      <c r="L90" s="49">
        <f t="shared" si="37"/>
        <v>0</v>
      </c>
      <c r="M90" s="49">
        <f t="shared" si="38"/>
        <v>1</v>
      </c>
      <c r="N90" s="49">
        <f t="shared" si="39"/>
        <v>1</v>
      </c>
      <c r="O90" s="49">
        <f t="shared" si="40"/>
        <v>2</v>
      </c>
      <c r="P90" s="6">
        <f t="shared" si="41"/>
        <v>-2</v>
      </c>
      <c r="Q90" s="15">
        <v>0.115</v>
      </c>
      <c r="R90" s="6">
        <v>6.3E-2</v>
      </c>
      <c r="S90" s="6">
        <v>0.06</v>
      </c>
      <c r="T90" s="6">
        <f t="shared" si="42"/>
        <v>0</v>
      </c>
      <c r="U90" s="6">
        <f t="shared" si="43"/>
        <v>0</v>
      </c>
      <c r="V90" s="6">
        <f t="shared" si="44"/>
        <v>0</v>
      </c>
      <c r="W90" s="6">
        <f t="shared" si="45"/>
        <v>0</v>
      </c>
      <c r="X90" s="6">
        <f t="shared" si="46"/>
        <v>0</v>
      </c>
      <c r="Y90" s="6">
        <f t="shared" si="47"/>
        <v>0</v>
      </c>
      <c r="Z90" s="6" t="str">
        <f t="shared" si="48"/>
        <v>Why wrong</v>
      </c>
      <c r="AA90" s="6" t="b">
        <f t="shared" si="49"/>
        <v>0</v>
      </c>
      <c r="AB90" s="6" t="b">
        <f t="shared" si="50"/>
        <v>0</v>
      </c>
      <c r="AC90" s="47" t="s">
        <v>139</v>
      </c>
      <c r="AD90" s="47" t="s">
        <v>207</v>
      </c>
      <c r="AE90" s="47"/>
      <c r="AF90" s="47"/>
      <c r="AG90" s="86" t="s">
        <v>410</v>
      </c>
      <c r="AH90" s="86" t="s">
        <v>411</v>
      </c>
    </row>
    <row r="91" spans="1:34" x14ac:dyDescent="0.25">
      <c r="A91" s="47" t="s">
        <v>338</v>
      </c>
      <c r="B91" s="6" t="s">
        <v>88</v>
      </c>
      <c r="C91" s="6">
        <v>-1</v>
      </c>
      <c r="D91" s="6">
        <v>-1</v>
      </c>
      <c r="E91" s="6">
        <v>-1</v>
      </c>
      <c r="F91" s="48">
        <v>0</v>
      </c>
      <c r="G91" s="48">
        <v>5</v>
      </c>
      <c r="H91" s="48">
        <v>6</v>
      </c>
      <c r="I91" s="49">
        <f t="shared" si="34"/>
        <v>0</v>
      </c>
      <c r="J91" s="49">
        <f t="shared" si="35"/>
        <v>5</v>
      </c>
      <c r="K91" s="49">
        <f t="shared" si="36"/>
        <v>-1</v>
      </c>
      <c r="L91" s="49">
        <f t="shared" si="37"/>
        <v>0</v>
      </c>
      <c r="M91" s="49">
        <f t="shared" si="38"/>
        <v>0</v>
      </c>
      <c r="N91" s="49">
        <f t="shared" si="39"/>
        <v>1</v>
      </c>
      <c r="O91" s="49">
        <f t="shared" si="40"/>
        <v>1</v>
      </c>
      <c r="P91" s="6">
        <f t="shared" si="41"/>
        <v>-1</v>
      </c>
      <c r="Q91" s="15">
        <v>0.13900000000000001</v>
      </c>
      <c r="R91" s="6">
        <v>8.5000000000000006E-2</v>
      </c>
      <c r="S91" s="6">
        <v>7.0999999999999994E-2</v>
      </c>
      <c r="T91" s="6">
        <f t="shared" si="42"/>
        <v>0</v>
      </c>
      <c r="U91" s="6">
        <f t="shared" si="43"/>
        <v>0</v>
      </c>
      <c r="V91" s="6">
        <f t="shared" si="44"/>
        <v>0</v>
      </c>
      <c r="W91" s="6">
        <f t="shared" si="45"/>
        <v>0</v>
      </c>
      <c r="X91" s="6">
        <f t="shared" si="46"/>
        <v>0</v>
      </c>
      <c r="Y91" s="6">
        <f t="shared" si="47"/>
        <v>0</v>
      </c>
      <c r="Z91" s="6" t="str">
        <f t="shared" si="48"/>
        <v>Why wrong</v>
      </c>
      <c r="AA91" s="6" t="b">
        <f t="shared" si="49"/>
        <v>0</v>
      </c>
      <c r="AB91" s="6" t="b">
        <f t="shared" si="50"/>
        <v>0</v>
      </c>
      <c r="AC91" s="47" t="s">
        <v>139</v>
      </c>
      <c r="AD91" s="47" t="s">
        <v>207</v>
      </c>
      <c r="AE91" s="47"/>
      <c r="AF91" s="47"/>
      <c r="AG91" s="86" t="s">
        <v>412</v>
      </c>
      <c r="AH91" s="86" t="s">
        <v>413</v>
      </c>
    </row>
    <row r="92" spans="1:34" x14ac:dyDescent="0.25">
      <c r="A92" s="47" t="s">
        <v>332</v>
      </c>
      <c r="B92" s="6" t="s">
        <v>89</v>
      </c>
      <c r="C92" s="6">
        <v>-1</v>
      </c>
      <c r="D92" s="6">
        <v>-1</v>
      </c>
      <c r="E92" s="6">
        <v>-1</v>
      </c>
      <c r="F92" s="1">
        <v>7</v>
      </c>
      <c r="G92" s="1">
        <v>8</v>
      </c>
      <c r="H92" s="1">
        <v>11</v>
      </c>
      <c r="I92" s="49">
        <f t="shared" si="34"/>
        <v>7</v>
      </c>
      <c r="J92" s="49">
        <f t="shared" si="35"/>
        <v>8</v>
      </c>
      <c r="K92" s="49">
        <f t="shared" si="36"/>
        <v>11</v>
      </c>
      <c r="L92" s="49">
        <f t="shared" si="37"/>
        <v>0</v>
      </c>
      <c r="M92" s="49">
        <f t="shared" si="38"/>
        <v>0</v>
      </c>
      <c r="N92" s="49">
        <f t="shared" si="39"/>
        <v>0</v>
      </c>
      <c r="O92" s="49">
        <f t="shared" si="40"/>
        <v>0</v>
      </c>
      <c r="P92" s="6">
        <f t="shared" si="41"/>
        <v>0</v>
      </c>
      <c r="Q92" s="15">
        <v>0.19</v>
      </c>
      <c r="R92" s="6">
        <v>0.16700000000000001</v>
      </c>
      <c r="S92" s="6">
        <v>0.121</v>
      </c>
      <c r="T92" s="6">
        <f t="shared" si="42"/>
        <v>0</v>
      </c>
      <c r="U92" s="6">
        <f t="shared" si="43"/>
        <v>0</v>
      </c>
      <c r="V92" s="6">
        <f t="shared" si="44"/>
        <v>0</v>
      </c>
      <c r="W92" s="6">
        <f t="shared" si="45"/>
        <v>0</v>
      </c>
      <c r="X92" s="6">
        <f t="shared" si="46"/>
        <v>0</v>
      </c>
      <c r="Y92" s="6">
        <f t="shared" si="47"/>
        <v>0</v>
      </c>
      <c r="Z92" s="6" t="str">
        <f t="shared" si="48"/>
        <v>Why wrong</v>
      </c>
      <c r="AA92" s="6" t="str">
        <f t="shared" si="49"/>
        <v>Why wrong</v>
      </c>
      <c r="AB92" s="6" t="str">
        <f t="shared" si="50"/>
        <v>Why wrong</v>
      </c>
      <c r="AC92" s="47" t="s">
        <v>139</v>
      </c>
      <c r="AD92" s="47" t="s">
        <v>222</v>
      </c>
      <c r="AE92" s="47" t="s">
        <v>250</v>
      </c>
      <c r="AF92" s="47" t="s">
        <v>181</v>
      </c>
      <c r="AG92" s="86" t="s">
        <v>414</v>
      </c>
      <c r="AH92" s="86" t="s">
        <v>415</v>
      </c>
    </row>
    <row r="93" spans="1:34" x14ac:dyDescent="0.25">
      <c r="A93" s="47" t="s">
        <v>332</v>
      </c>
      <c r="B93" s="6" t="s">
        <v>90</v>
      </c>
      <c r="C93" s="6">
        <v>14</v>
      </c>
      <c r="D93" s="6">
        <v>-1</v>
      </c>
      <c r="E93" s="6">
        <v>-1</v>
      </c>
      <c r="F93" s="48">
        <v>17</v>
      </c>
      <c r="G93" s="48">
        <v>7</v>
      </c>
      <c r="H93" s="48">
        <v>11</v>
      </c>
      <c r="I93" s="49">
        <f t="shared" si="34"/>
        <v>17</v>
      </c>
      <c r="J93" s="49">
        <f t="shared" si="35"/>
        <v>7</v>
      </c>
      <c r="K93" s="49">
        <f t="shared" si="36"/>
        <v>-1</v>
      </c>
      <c r="L93" s="49">
        <f t="shared" si="37"/>
        <v>0</v>
      </c>
      <c r="M93" s="49">
        <f t="shared" si="38"/>
        <v>0</v>
      </c>
      <c r="N93" s="49">
        <f t="shared" si="39"/>
        <v>1</v>
      </c>
      <c r="O93" s="49">
        <f t="shared" si="40"/>
        <v>1</v>
      </c>
      <c r="P93" s="49">
        <f t="shared" si="41"/>
        <v>0</v>
      </c>
      <c r="Q93" s="15">
        <v>0.128</v>
      </c>
      <c r="R93" s="6">
        <v>8.8999999999999996E-2</v>
      </c>
      <c r="S93" s="6">
        <v>7.4999999999999997E-2</v>
      </c>
      <c r="T93" s="6">
        <f t="shared" si="42"/>
        <v>0</v>
      </c>
      <c r="U93" s="6">
        <f t="shared" si="43"/>
        <v>0</v>
      </c>
      <c r="V93" s="6">
        <f t="shared" si="44"/>
        <v>0</v>
      </c>
      <c r="W93" s="6">
        <f t="shared" si="45"/>
        <v>1</v>
      </c>
      <c r="X93" s="6">
        <f t="shared" si="46"/>
        <v>0</v>
      </c>
      <c r="Y93" s="6">
        <f t="shared" si="47"/>
        <v>1</v>
      </c>
      <c r="Z93" s="6" t="str">
        <f t="shared" si="48"/>
        <v>Why wrong</v>
      </c>
      <c r="AA93" s="6" t="b">
        <f t="shared" si="49"/>
        <v>0</v>
      </c>
      <c r="AB93" s="6" t="b">
        <f t="shared" si="50"/>
        <v>0</v>
      </c>
      <c r="AC93" s="47" t="s">
        <v>139</v>
      </c>
      <c r="AD93" s="47" t="s">
        <v>184</v>
      </c>
      <c r="AE93" s="47"/>
      <c r="AF93" s="47"/>
      <c r="AG93" s="86" t="s">
        <v>416</v>
      </c>
      <c r="AH93" s="86" t="s">
        <v>417</v>
      </c>
    </row>
    <row r="94" spans="1:34" x14ac:dyDescent="0.25">
      <c r="A94" s="47" t="s">
        <v>334</v>
      </c>
      <c r="B94" s="6" t="s">
        <v>91</v>
      </c>
      <c r="C94" s="6">
        <v>4</v>
      </c>
      <c r="D94" s="6">
        <v>14</v>
      </c>
      <c r="E94" s="6">
        <v>-1</v>
      </c>
      <c r="F94" s="1">
        <v>7</v>
      </c>
      <c r="G94" s="1">
        <v>4</v>
      </c>
      <c r="H94" s="1">
        <v>2</v>
      </c>
      <c r="I94" s="49">
        <f t="shared" si="34"/>
        <v>7</v>
      </c>
      <c r="J94" s="49">
        <f t="shared" si="35"/>
        <v>4</v>
      </c>
      <c r="K94" s="49">
        <f t="shared" si="36"/>
        <v>2</v>
      </c>
      <c r="L94" s="49">
        <f t="shared" si="37"/>
        <v>0</v>
      </c>
      <c r="M94" s="49">
        <f t="shared" si="38"/>
        <v>1</v>
      </c>
      <c r="N94" s="49">
        <f t="shared" si="39"/>
        <v>0</v>
      </c>
      <c r="O94" s="49">
        <f t="shared" si="40"/>
        <v>1</v>
      </c>
      <c r="P94" s="6">
        <f t="shared" si="41"/>
        <v>1</v>
      </c>
      <c r="Q94" s="15">
        <v>0.18</v>
      </c>
      <c r="R94" s="6">
        <v>0.13500000000000001</v>
      </c>
      <c r="S94" s="6">
        <v>0.105</v>
      </c>
      <c r="T94" s="6">
        <f t="shared" si="42"/>
        <v>0</v>
      </c>
      <c r="U94" s="6">
        <f t="shared" si="43"/>
        <v>1</v>
      </c>
      <c r="V94" s="6">
        <f t="shared" si="44"/>
        <v>0</v>
      </c>
      <c r="W94" s="6">
        <f t="shared" si="45"/>
        <v>2</v>
      </c>
      <c r="X94" s="6">
        <f t="shared" si="46"/>
        <v>1</v>
      </c>
      <c r="Y94" s="6">
        <f t="shared" si="47"/>
        <v>1</v>
      </c>
      <c r="Z94" s="6" t="str">
        <f t="shared" si="48"/>
        <v>Why wrong</v>
      </c>
      <c r="AA94" s="6" t="b">
        <f t="shared" si="49"/>
        <v>0</v>
      </c>
      <c r="AB94" s="6" t="str">
        <f t="shared" si="50"/>
        <v>Why wrong</v>
      </c>
      <c r="AC94" s="47" t="s">
        <v>139</v>
      </c>
      <c r="AD94" s="47" t="s">
        <v>176</v>
      </c>
      <c r="AE94" s="47"/>
      <c r="AF94" s="47" t="s">
        <v>418</v>
      </c>
      <c r="AG94" s="86"/>
      <c r="AH94" s="86" t="s">
        <v>419</v>
      </c>
    </row>
    <row r="95" spans="1:34" x14ac:dyDescent="0.25">
      <c r="A95" s="47" t="s">
        <v>337</v>
      </c>
      <c r="B95" s="6" t="s">
        <v>92</v>
      </c>
      <c r="C95" s="6">
        <v>1</v>
      </c>
      <c r="D95" s="6">
        <v>11</v>
      </c>
      <c r="E95" s="6">
        <v>-1</v>
      </c>
      <c r="F95" s="48">
        <v>0</v>
      </c>
      <c r="G95" s="48">
        <v>10</v>
      </c>
      <c r="H95" s="48">
        <v>11</v>
      </c>
      <c r="I95" s="49">
        <f t="shared" si="34"/>
        <v>0</v>
      </c>
      <c r="J95" s="49">
        <f t="shared" si="35"/>
        <v>-1</v>
      </c>
      <c r="K95" s="49">
        <f t="shared" si="36"/>
        <v>-1</v>
      </c>
      <c r="L95" s="49">
        <f t="shared" si="37"/>
        <v>0</v>
      </c>
      <c r="M95" s="49">
        <f t="shared" si="38"/>
        <v>1</v>
      </c>
      <c r="N95" s="49">
        <f t="shared" si="39"/>
        <v>1</v>
      </c>
      <c r="O95" s="49">
        <f t="shared" si="40"/>
        <v>2</v>
      </c>
      <c r="P95" s="6">
        <f t="shared" si="41"/>
        <v>0</v>
      </c>
      <c r="Q95" s="15">
        <v>0.122</v>
      </c>
      <c r="R95" s="6">
        <v>7.9000000000000001E-2</v>
      </c>
      <c r="S95" s="6">
        <v>7.1999999999999995E-2</v>
      </c>
      <c r="T95" s="6">
        <f t="shared" si="42"/>
        <v>0</v>
      </c>
      <c r="U95" s="6">
        <f t="shared" si="43"/>
        <v>0</v>
      </c>
      <c r="V95" s="6">
        <f t="shared" si="44"/>
        <v>1</v>
      </c>
      <c r="W95" s="6">
        <f t="shared" si="45"/>
        <v>2</v>
      </c>
      <c r="X95" s="6">
        <f t="shared" si="46"/>
        <v>1</v>
      </c>
      <c r="Y95" s="6">
        <f t="shared" si="47"/>
        <v>1</v>
      </c>
      <c r="Z95" s="6" t="str">
        <f t="shared" si="48"/>
        <v>Why wrong</v>
      </c>
      <c r="AA95" s="6" t="b">
        <f t="shared" si="49"/>
        <v>0</v>
      </c>
      <c r="AB95" s="6" t="str">
        <f t="shared" si="50"/>
        <v>Why yes</v>
      </c>
      <c r="AC95" s="47" t="s">
        <v>139</v>
      </c>
      <c r="AD95" s="47" t="s">
        <v>207</v>
      </c>
      <c r="AE95" s="47"/>
      <c r="AF95" s="47" t="s">
        <v>420</v>
      </c>
      <c r="AG95" s="86" t="s">
        <v>421</v>
      </c>
      <c r="AH95" s="86" t="s">
        <v>422</v>
      </c>
    </row>
    <row r="96" spans="1:34" x14ac:dyDescent="0.25">
      <c r="A96" s="53" t="s">
        <v>336</v>
      </c>
      <c r="B96" s="6" t="s">
        <v>93</v>
      </c>
      <c r="C96" s="6">
        <v>8</v>
      </c>
      <c r="D96" s="6">
        <v>-1</v>
      </c>
      <c r="E96" s="6">
        <v>-1</v>
      </c>
      <c r="F96" s="1">
        <v>8</v>
      </c>
      <c r="G96" s="1">
        <v>17</v>
      </c>
      <c r="H96" s="1">
        <v>3</v>
      </c>
      <c r="I96" s="49">
        <f t="shared" si="34"/>
        <v>8</v>
      </c>
      <c r="J96" s="49">
        <f t="shared" si="35"/>
        <v>17</v>
      </c>
      <c r="K96" s="49">
        <f t="shared" si="36"/>
        <v>3</v>
      </c>
      <c r="L96" s="49">
        <f t="shared" si="37"/>
        <v>1</v>
      </c>
      <c r="M96" s="49">
        <f t="shared" si="38"/>
        <v>0</v>
      </c>
      <c r="N96" s="49">
        <f t="shared" si="39"/>
        <v>0</v>
      </c>
      <c r="O96" s="49">
        <f t="shared" si="40"/>
        <v>1</v>
      </c>
      <c r="P96" s="6">
        <f t="shared" si="41"/>
        <v>0</v>
      </c>
      <c r="Q96" s="15">
        <v>0.156</v>
      </c>
      <c r="R96" s="6">
        <v>0.14599999999999999</v>
      </c>
      <c r="S96" s="6">
        <v>0.11</v>
      </c>
      <c r="T96" s="6">
        <f t="shared" si="42"/>
        <v>1</v>
      </c>
      <c r="U96" s="6">
        <f t="shared" si="43"/>
        <v>0</v>
      </c>
      <c r="V96" s="6">
        <f t="shared" si="44"/>
        <v>0</v>
      </c>
      <c r="W96" s="6">
        <f t="shared" si="45"/>
        <v>1</v>
      </c>
      <c r="X96" s="6">
        <f t="shared" si="46"/>
        <v>1</v>
      </c>
      <c r="Y96" s="6">
        <f t="shared" si="47"/>
        <v>0</v>
      </c>
      <c r="Z96" s="6" t="b">
        <f t="shared" si="48"/>
        <v>0</v>
      </c>
      <c r="AA96" s="6" t="str">
        <f t="shared" si="49"/>
        <v>Why wrong</v>
      </c>
      <c r="AB96" s="6" t="str">
        <f t="shared" si="50"/>
        <v>Why wrong</v>
      </c>
      <c r="AC96" s="47" t="s">
        <v>139</v>
      </c>
      <c r="AD96" s="47"/>
      <c r="AE96" s="47" t="s">
        <v>184</v>
      </c>
      <c r="AF96" s="47" t="s">
        <v>423</v>
      </c>
      <c r="AG96" s="86" t="s">
        <v>424</v>
      </c>
      <c r="AH96" s="86"/>
    </row>
    <row r="97" spans="1:34" x14ac:dyDescent="0.25">
      <c r="A97" s="47" t="s">
        <v>335</v>
      </c>
      <c r="B97" s="6" t="s">
        <v>94</v>
      </c>
      <c r="C97" s="6">
        <v>12</v>
      </c>
      <c r="D97" s="6">
        <v>-1</v>
      </c>
      <c r="E97" s="6">
        <v>-1</v>
      </c>
      <c r="F97" s="48">
        <v>5</v>
      </c>
      <c r="G97" s="48">
        <v>7</v>
      </c>
      <c r="H97" s="48">
        <v>11</v>
      </c>
      <c r="I97" s="49">
        <f t="shared" si="34"/>
        <v>5</v>
      </c>
      <c r="J97" s="49">
        <f t="shared" si="35"/>
        <v>7</v>
      </c>
      <c r="K97" s="49">
        <f t="shared" si="36"/>
        <v>11</v>
      </c>
      <c r="L97" s="49">
        <f t="shared" si="37"/>
        <v>0</v>
      </c>
      <c r="M97" s="49">
        <f t="shared" si="38"/>
        <v>0</v>
      </c>
      <c r="N97" s="49">
        <f t="shared" si="39"/>
        <v>0</v>
      </c>
      <c r="O97" s="49">
        <f t="shared" si="40"/>
        <v>0</v>
      </c>
      <c r="P97" s="6">
        <f t="shared" si="41"/>
        <v>1</v>
      </c>
      <c r="Q97" s="15">
        <v>0.13400000000000001</v>
      </c>
      <c r="R97" s="6">
        <v>0.13</v>
      </c>
      <c r="S97" s="6">
        <v>0.115</v>
      </c>
      <c r="T97" s="6">
        <f t="shared" si="42"/>
        <v>0</v>
      </c>
      <c r="U97" s="6">
        <f t="shared" si="43"/>
        <v>0</v>
      </c>
      <c r="V97" s="6">
        <f t="shared" si="44"/>
        <v>0</v>
      </c>
      <c r="W97" s="6">
        <f t="shared" si="45"/>
        <v>1</v>
      </c>
      <c r="X97" s="6">
        <f t="shared" si="46"/>
        <v>0</v>
      </c>
      <c r="Y97" s="6">
        <f t="shared" si="47"/>
        <v>1</v>
      </c>
      <c r="Z97" s="6" t="str">
        <f t="shared" si="48"/>
        <v>Why wrong</v>
      </c>
      <c r="AA97" s="6" t="str">
        <f t="shared" si="49"/>
        <v>Why wrong</v>
      </c>
      <c r="AB97" s="6" t="str">
        <f t="shared" si="50"/>
        <v>Why wrong</v>
      </c>
      <c r="AC97" s="47" t="s">
        <v>139</v>
      </c>
      <c r="AD97" s="47" t="s">
        <v>425</v>
      </c>
      <c r="AE97" s="47" t="s">
        <v>222</v>
      </c>
      <c r="AF97" s="47" t="s">
        <v>181</v>
      </c>
      <c r="AG97" s="86" t="s">
        <v>158</v>
      </c>
      <c r="AH97" s="86" t="s">
        <v>426</v>
      </c>
    </row>
    <row r="98" spans="1:34" x14ac:dyDescent="0.25">
      <c r="A98" s="47" t="s">
        <v>332</v>
      </c>
      <c r="B98" s="6" t="s">
        <v>95</v>
      </c>
      <c r="C98" s="6">
        <v>-1</v>
      </c>
      <c r="D98" s="6">
        <v>-1</v>
      </c>
      <c r="E98" s="6">
        <v>-1</v>
      </c>
      <c r="F98" s="1">
        <v>17</v>
      </c>
      <c r="G98" s="1">
        <v>5</v>
      </c>
      <c r="H98" s="1">
        <v>7</v>
      </c>
      <c r="I98" s="49">
        <f t="shared" si="34"/>
        <v>17</v>
      </c>
      <c r="J98" s="49">
        <f t="shared" si="35"/>
        <v>-1</v>
      </c>
      <c r="K98" s="49">
        <f t="shared" si="36"/>
        <v>-1</v>
      </c>
      <c r="L98" s="49">
        <f t="shared" si="37"/>
        <v>0</v>
      </c>
      <c r="M98" s="49">
        <f t="shared" si="38"/>
        <v>1</v>
      </c>
      <c r="N98" s="49">
        <f t="shared" si="39"/>
        <v>1</v>
      </c>
      <c r="O98" s="49">
        <f t="shared" si="40"/>
        <v>2</v>
      </c>
      <c r="P98" s="6">
        <f t="shared" si="41"/>
        <v>-2</v>
      </c>
      <c r="Q98" s="15">
        <v>0.159</v>
      </c>
      <c r="R98" s="6">
        <v>6.6000000000000003E-2</v>
      </c>
      <c r="S98" s="6">
        <v>6.5000000000000002E-2</v>
      </c>
      <c r="T98" s="6">
        <f t="shared" si="42"/>
        <v>0</v>
      </c>
      <c r="U98" s="6">
        <f t="shared" si="43"/>
        <v>0</v>
      </c>
      <c r="V98" s="6">
        <f t="shared" si="44"/>
        <v>0</v>
      </c>
      <c r="W98" s="6">
        <f t="shared" si="45"/>
        <v>0</v>
      </c>
      <c r="X98" s="6">
        <f t="shared" si="46"/>
        <v>0</v>
      </c>
      <c r="Y98" s="6">
        <f t="shared" si="47"/>
        <v>0</v>
      </c>
      <c r="Z98" s="6" t="str">
        <f t="shared" si="48"/>
        <v>Why wrong</v>
      </c>
      <c r="AA98" s="6" t="b">
        <f t="shared" si="49"/>
        <v>0</v>
      </c>
      <c r="AB98" s="6" t="b">
        <f t="shared" si="50"/>
        <v>0</v>
      </c>
      <c r="AC98" s="47" t="s">
        <v>139</v>
      </c>
      <c r="AD98" s="47" t="s">
        <v>427</v>
      </c>
      <c r="AE98" s="47"/>
      <c r="AF98" s="47"/>
      <c r="AG98" s="86"/>
      <c r="AH98" s="86" t="s">
        <v>428</v>
      </c>
    </row>
    <row r="99" spans="1:34" x14ac:dyDescent="0.25">
      <c r="A99" s="47" t="s">
        <v>332</v>
      </c>
      <c r="B99" s="6" t="s">
        <v>96</v>
      </c>
      <c r="C99" s="6">
        <v>1</v>
      </c>
      <c r="D99" s="6">
        <v>11</v>
      </c>
      <c r="E99" s="6">
        <v>-1</v>
      </c>
      <c r="F99" s="48">
        <v>17</v>
      </c>
      <c r="G99" s="48">
        <v>7</v>
      </c>
      <c r="H99" s="48">
        <v>11</v>
      </c>
      <c r="I99" s="49">
        <f t="shared" ref="I99:I110" si="51">IF(Q99&gt;$AM$4,F99,-1)</f>
        <v>17</v>
      </c>
      <c r="J99" s="49">
        <f t="shared" ref="J99:J110" si="52">IF(R99&gt;$AM$4,G99,-1)</f>
        <v>7</v>
      </c>
      <c r="K99" s="49">
        <f t="shared" ref="K99:K110" si="53">IF(S99&gt;$AM$4,H99,-1)</f>
        <v>11</v>
      </c>
      <c r="L99" s="49">
        <f t="shared" ref="L99:L110" si="54">IF(OR(I99 =C99,I99 = D99,I99 =E99),1,0)</f>
        <v>0</v>
      </c>
      <c r="M99" s="49">
        <f t="shared" ref="M99:M110" si="55">IF(OR(J99 =C99,J99 = D99,J99 =E99),1,0)</f>
        <v>0</v>
      </c>
      <c r="N99" s="49">
        <f t="shared" ref="N99:N110" si="56">IF(OR(K99 =C99,K99 = D99,K99 =E99),1,0)</f>
        <v>1</v>
      </c>
      <c r="O99" s="49">
        <f t="shared" ref="O99:O110" si="57">SUM(L99:N99)</f>
        <v>1</v>
      </c>
      <c r="P99" s="6">
        <f t="shared" ref="P99:P110" si="58">W99-O99</f>
        <v>1</v>
      </c>
      <c r="Q99" s="15">
        <v>0.128</v>
      </c>
      <c r="R99" s="6">
        <v>0.1</v>
      </c>
      <c r="S99" s="6">
        <v>8.7999999999999995E-2</v>
      </c>
      <c r="T99" s="6">
        <f t="shared" ref="T99:T110" si="59">IF(OR(F99 =C99,F99 = D99,F99 =E99),1,0)</f>
        <v>0</v>
      </c>
      <c r="U99" s="6">
        <f t="shared" ref="U99:U110" si="60">IF(OR(G99 =C99,G99 = D99,G99 =E99),1,0)</f>
        <v>0</v>
      </c>
      <c r="V99" s="6">
        <f t="shared" ref="V99:V110" si="61">IF(OR(H99 =C99,H99 = D99,H99 =E99), 1, 0)</f>
        <v>1</v>
      </c>
      <c r="W99" s="6">
        <f t="shared" ref="W99:W110" si="62">COUNTIFS(C99:E99,"&gt;-1")</f>
        <v>2</v>
      </c>
      <c r="X99" s="6">
        <f t="shared" ref="X99:X110" si="63">SUM(T99:V99)</f>
        <v>1</v>
      </c>
      <c r="Y99" s="6">
        <f t="shared" ref="Y99:Y110" si="64">W99-X99</f>
        <v>1</v>
      </c>
      <c r="Z99" s="6" t="str">
        <f t="shared" ref="Z99:Z110" si="65">IF(AND(T99=0,Q99&gt;$AL$4), "Why wrong",IF(AND(T99=1,Q99&lt;=$AM$4),"Why yes"))</f>
        <v>Why wrong</v>
      </c>
      <c r="AA99" s="6" t="b">
        <f t="shared" ref="AA99:AA110" si="66">IF(AND(U99=0,R99&gt;$AL$4), "Why wrong",IF(AND(U99=1,R99&lt;=$AM$4),"Why yes"))</f>
        <v>0</v>
      </c>
      <c r="AB99" s="6" t="b">
        <f t="shared" ref="AB99:AB110" si="67">IF(AND(V99=0,S99&gt;$AL$4), "Why wrong",IF(AND(V99=1,S99&lt;=$AM$4),"Why yes"))</f>
        <v>0</v>
      </c>
      <c r="AC99" s="47" t="s">
        <v>139</v>
      </c>
      <c r="AD99" s="47" t="s">
        <v>429</v>
      </c>
      <c r="AE99" s="47"/>
      <c r="AF99" s="47"/>
      <c r="AG99" s="86"/>
      <c r="AH99" s="86" t="s">
        <v>430</v>
      </c>
    </row>
    <row r="100" spans="1:34" x14ac:dyDescent="0.25">
      <c r="A100" s="47" t="s">
        <v>332</v>
      </c>
      <c r="B100" s="6" t="s">
        <v>97</v>
      </c>
      <c r="C100" s="6">
        <v>12</v>
      </c>
      <c r="D100" s="6">
        <v>-1</v>
      </c>
      <c r="E100" s="6">
        <v>-1</v>
      </c>
      <c r="F100" s="1">
        <v>17</v>
      </c>
      <c r="G100" s="1">
        <v>11</v>
      </c>
      <c r="H100" s="1">
        <v>8</v>
      </c>
      <c r="I100" s="49">
        <f t="shared" si="51"/>
        <v>17</v>
      </c>
      <c r="J100" s="49">
        <f t="shared" si="52"/>
        <v>-1</v>
      </c>
      <c r="K100" s="49">
        <f t="shared" si="53"/>
        <v>-1</v>
      </c>
      <c r="L100" s="49">
        <f t="shared" si="54"/>
        <v>0</v>
      </c>
      <c r="M100" s="49">
        <f t="shared" si="55"/>
        <v>1</v>
      </c>
      <c r="N100" s="49">
        <f t="shared" si="56"/>
        <v>1</v>
      </c>
      <c r="O100" s="49">
        <f t="shared" si="57"/>
        <v>2</v>
      </c>
      <c r="P100" s="6">
        <f t="shared" si="58"/>
        <v>-1</v>
      </c>
      <c r="Q100" s="15">
        <v>9.7000000000000003E-2</v>
      </c>
      <c r="R100" s="6">
        <v>6.6000000000000003E-2</v>
      </c>
      <c r="S100" s="6">
        <v>6.5000000000000002E-2</v>
      </c>
      <c r="T100" s="6">
        <f t="shared" si="59"/>
        <v>0</v>
      </c>
      <c r="U100" s="6">
        <f t="shared" si="60"/>
        <v>0</v>
      </c>
      <c r="V100" s="6">
        <f t="shared" si="61"/>
        <v>0</v>
      </c>
      <c r="W100" s="6">
        <f t="shared" si="62"/>
        <v>1</v>
      </c>
      <c r="X100" s="6">
        <f t="shared" si="63"/>
        <v>0</v>
      </c>
      <c r="Y100" s="6">
        <f t="shared" si="64"/>
        <v>1</v>
      </c>
      <c r="Z100" s="6" t="b">
        <f t="shared" si="65"/>
        <v>0</v>
      </c>
      <c r="AA100" s="6" t="b">
        <f t="shared" si="66"/>
        <v>0</v>
      </c>
      <c r="AB100" s="6" t="b">
        <f t="shared" si="67"/>
        <v>0</v>
      </c>
      <c r="AC100" s="47" t="s">
        <v>139</v>
      </c>
      <c r="AD100" s="47"/>
      <c r="AE100" s="47"/>
      <c r="AF100" s="47"/>
      <c r="AG100" s="86"/>
      <c r="AH100" s="86" t="s">
        <v>431</v>
      </c>
    </row>
    <row r="101" spans="1:34" x14ac:dyDescent="0.25">
      <c r="A101" s="47" t="s">
        <v>332</v>
      </c>
      <c r="B101" s="6" t="s">
        <v>98</v>
      </c>
      <c r="C101" s="6">
        <v>-1</v>
      </c>
      <c r="D101" s="6">
        <v>-1</v>
      </c>
      <c r="E101" s="6">
        <v>-1</v>
      </c>
      <c r="F101" s="48">
        <v>7</v>
      </c>
      <c r="G101" s="48">
        <v>17</v>
      </c>
      <c r="H101" s="48">
        <v>11</v>
      </c>
      <c r="I101" s="49">
        <f t="shared" si="51"/>
        <v>7</v>
      </c>
      <c r="J101" s="49">
        <f t="shared" si="52"/>
        <v>17</v>
      </c>
      <c r="K101" s="49">
        <f t="shared" si="53"/>
        <v>-1</v>
      </c>
      <c r="L101" s="49">
        <f t="shared" si="54"/>
        <v>0</v>
      </c>
      <c r="M101" s="49">
        <f t="shared" si="55"/>
        <v>0</v>
      </c>
      <c r="N101" s="49">
        <f t="shared" si="56"/>
        <v>1</v>
      </c>
      <c r="O101" s="49">
        <f t="shared" si="57"/>
        <v>1</v>
      </c>
      <c r="P101" s="6">
        <f t="shared" si="58"/>
        <v>-1</v>
      </c>
      <c r="Q101" s="15">
        <v>0.10199999999999999</v>
      </c>
      <c r="R101" s="6">
        <v>0.10100000000000001</v>
      </c>
      <c r="S101" s="6">
        <v>7.5999999999999998E-2</v>
      </c>
      <c r="T101" s="6">
        <f t="shared" si="59"/>
        <v>0</v>
      </c>
      <c r="U101" s="6">
        <f t="shared" si="60"/>
        <v>0</v>
      </c>
      <c r="V101" s="6">
        <f t="shared" si="61"/>
        <v>0</v>
      </c>
      <c r="W101" s="6">
        <f t="shared" si="62"/>
        <v>0</v>
      </c>
      <c r="X101" s="6">
        <f t="shared" si="63"/>
        <v>0</v>
      </c>
      <c r="Y101" s="6">
        <f t="shared" si="64"/>
        <v>0</v>
      </c>
      <c r="Z101" s="6" t="str">
        <f t="shared" si="65"/>
        <v>Why wrong</v>
      </c>
      <c r="AA101" s="6" t="str">
        <f t="shared" si="66"/>
        <v>Why wrong</v>
      </c>
      <c r="AB101" s="6" t="b">
        <f t="shared" si="67"/>
        <v>0</v>
      </c>
      <c r="AC101" s="47" t="s">
        <v>139</v>
      </c>
      <c r="AD101" s="47" t="s">
        <v>176</v>
      </c>
      <c r="AE101" s="47" t="s">
        <v>235</v>
      </c>
      <c r="AF101" s="47"/>
      <c r="AG101" s="86"/>
      <c r="AH101" s="86" t="s">
        <v>432</v>
      </c>
    </row>
    <row r="102" spans="1:34" x14ac:dyDescent="0.25">
      <c r="A102" s="47" t="s">
        <v>332</v>
      </c>
      <c r="B102" s="6" t="s">
        <v>99</v>
      </c>
      <c r="C102" s="6">
        <v>-1</v>
      </c>
      <c r="D102" s="6">
        <v>-1</v>
      </c>
      <c r="E102" s="6">
        <v>-1</v>
      </c>
      <c r="F102" s="1">
        <v>17</v>
      </c>
      <c r="G102" s="1">
        <v>11</v>
      </c>
      <c r="H102" s="1">
        <v>8</v>
      </c>
      <c r="I102" s="49">
        <f t="shared" si="51"/>
        <v>17</v>
      </c>
      <c r="J102" s="49">
        <f t="shared" si="52"/>
        <v>-1</v>
      </c>
      <c r="K102" s="49">
        <f t="shared" si="53"/>
        <v>-1</v>
      </c>
      <c r="L102" s="49">
        <f t="shared" si="54"/>
        <v>0</v>
      </c>
      <c r="M102" s="49">
        <f t="shared" si="55"/>
        <v>1</v>
      </c>
      <c r="N102" s="49">
        <f t="shared" si="56"/>
        <v>1</v>
      </c>
      <c r="O102" s="49">
        <f t="shared" si="57"/>
        <v>2</v>
      </c>
      <c r="P102" s="6">
        <f t="shared" si="58"/>
        <v>-2</v>
      </c>
      <c r="Q102" s="15">
        <v>0.128</v>
      </c>
      <c r="R102" s="6">
        <v>5.5E-2</v>
      </c>
      <c r="S102" s="6">
        <v>0.05</v>
      </c>
      <c r="T102" s="6">
        <f t="shared" si="59"/>
        <v>0</v>
      </c>
      <c r="U102" s="6">
        <f t="shared" si="60"/>
        <v>0</v>
      </c>
      <c r="V102" s="6">
        <f t="shared" si="61"/>
        <v>0</v>
      </c>
      <c r="W102" s="6">
        <f t="shared" si="62"/>
        <v>0</v>
      </c>
      <c r="X102" s="6">
        <f t="shared" si="63"/>
        <v>0</v>
      </c>
      <c r="Y102" s="6">
        <f t="shared" si="64"/>
        <v>0</v>
      </c>
      <c r="Z102" s="6" t="str">
        <f t="shared" si="65"/>
        <v>Why wrong</v>
      </c>
      <c r="AA102" s="6" t="b">
        <f t="shared" si="66"/>
        <v>0</v>
      </c>
      <c r="AB102" s="6" t="b">
        <f t="shared" si="67"/>
        <v>0</v>
      </c>
      <c r="AC102" s="47" t="s">
        <v>139</v>
      </c>
      <c r="AD102" s="47" t="s">
        <v>184</v>
      </c>
      <c r="AE102" s="47"/>
      <c r="AF102" s="47"/>
      <c r="AG102" s="86" t="s">
        <v>185</v>
      </c>
      <c r="AH102" s="86" t="s">
        <v>234</v>
      </c>
    </row>
    <row r="103" spans="1:34" x14ac:dyDescent="0.25">
      <c r="A103" s="47" t="s">
        <v>332</v>
      </c>
      <c r="B103" s="6" t="s">
        <v>100</v>
      </c>
      <c r="C103" s="6">
        <v>1</v>
      </c>
      <c r="D103" s="6">
        <v>11</v>
      </c>
      <c r="E103" s="6">
        <v>-1</v>
      </c>
      <c r="F103" s="48">
        <v>11</v>
      </c>
      <c r="G103" s="48">
        <v>17</v>
      </c>
      <c r="H103" s="48">
        <v>7</v>
      </c>
      <c r="I103" s="49">
        <f t="shared" si="51"/>
        <v>11</v>
      </c>
      <c r="J103" s="49">
        <f t="shared" si="52"/>
        <v>17</v>
      </c>
      <c r="K103" s="49">
        <f t="shared" si="53"/>
        <v>7</v>
      </c>
      <c r="L103" s="49">
        <f t="shared" si="54"/>
        <v>1</v>
      </c>
      <c r="M103" s="49">
        <f t="shared" si="55"/>
        <v>0</v>
      </c>
      <c r="N103" s="49">
        <f t="shared" si="56"/>
        <v>0</v>
      </c>
      <c r="O103" s="49">
        <f t="shared" si="57"/>
        <v>1</v>
      </c>
      <c r="P103" s="6">
        <f t="shared" si="58"/>
        <v>1</v>
      </c>
      <c r="Q103" s="15">
        <v>0.11899999999999999</v>
      </c>
      <c r="R103" s="6">
        <v>0.115</v>
      </c>
      <c r="S103" s="6">
        <v>9.1999999999999998E-2</v>
      </c>
      <c r="T103" s="6">
        <f t="shared" si="59"/>
        <v>1</v>
      </c>
      <c r="U103" s="6">
        <f t="shared" si="60"/>
        <v>0</v>
      </c>
      <c r="V103" s="6">
        <f t="shared" si="61"/>
        <v>0</v>
      </c>
      <c r="W103" s="6">
        <f t="shared" si="62"/>
        <v>2</v>
      </c>
      <c r="X103" s="6">
        <f t="shared" si="63"/>
        <v>1</v>
      </c>
      <c r="Y103" s="6">
        <f t="shared" si="64"/>
        <v>1</v>
      </c>
      <c r="Z103" s="6" t="b">
        <f t="shared" si="65"/>
        <v>0</v>
      </c>
      <c r="AA103" s="6" t="str">
        <f t="shared" si="66"/>
        <v>Why wrong</v>
      </c>
      <c r="AB103" s="6" t="b">
        <f t="shared" si="67"/>
        <v>0</v>
      </c>
      <c r="AC103" s="47" t="s">
        <v>139</v>
      </c>
      <c r="AD103" s="47"/>
      <c r="AE103" s="47" t="s">
        <v>184</v>
      </c>
      <c r="AF103" s="47"/>
      <c r="AG103" s="86" t="s">
        <v>433</v>
      </c>
      <c r="AH103" s="86" t="s">
        <v>434</v>
      </c>
    </row>
    <row r="104" spans="1:34" x14ac:dyDescent="0.25">
      <c r="A104" s="47" t="s">
        <v>332</v>
      </c>
      <c r="B104" s="6" t="s">
        <v>101</v>
      </c>
      <c r="C104" s="6">
        <v>-1</v>
      </c>
      <c r="D104" s="6">
        <v>-1</v>
      </c>
      <c r="E104" s="6">
        <v>-1</v>
      </c>
      <c r="F104" s="1">
        <v>7</v>
      </c>
      <c r="G104" s="1">
        <v>11</v>
      </c>
      <c r="H104" s="1">
        <v>17</v>
      </c>
      <c r="I104" s="49">
        <f t="shared" si="51"/>
        <v>7</v>
      </c>
      <c r="J104" s="49">
        <f t="shared" si="52"/>
        <v>11</v>
      </c>
      <c r="K104" s="49">
        <f t="shared" si="53"/>
        <v>17</v>
      </c>
      <c r="L104" s="49">
        <f t="shared" si="54"/>
        <v>0</v>
      </c>
      <c r="M104" s="49">
        <f t="shared" si="55"/>
        <v>0</v>
      </c>
      <c r="N104" s="49">
        <f t="shared" si="56"/>
        <v>0</v>
      </c>
      <c r="O104" s="49">
        <f t="shared" si="57"/>
        <v>0</v>
      </c>
      <c r="P104" s="6">
        <f t="shared" si="58"/>
        <v>0</v>
      </c>
      <c r="Q104" s="15">
        <v>9.0999999999999998E-2</v>
      </c>
      <c r="R104" s="6">
        <v>8.5000000000000006E-2</v>
      </c>
      <c r="S104" s="6">
        <v>8.1000000000000003E-2</v>
      </c>
      <c r="T104" s="6">
        <f t="shared" si="59"/>
        <v>0</v>
      </c>
      <c r="U104" s="6">
        <f t="shared" si="60"/>
        <v>0</v>
      </c>
      <c r="V104" s="6">
        <f t="shared" si="61"/>
        <v>0</v>
      </c>
      <c r="W104" s="6">
        <f t="shared" si="62"/>
        <v>0</v>
      </c>
      <c r="X104" s="6">
        <f t="shared" si="63"/>
        <v>0</v>
      </c>
      <c r="Y104" s="6">
        <f t="shared" si="64"/>
        <v>0</v>
      </c>
      <c r="Z104" s="6" t="b">
        <f t="shared" si="65"/>
        <v>0</v>
      </c>
      <c r="AA104" s="6" t="b">
        <f t="shared" si="66"/>
        <v>0</v>
      </c>
      <c r="AB104" s="6" t="b">
        <f t="shared" si="67"/>
        <v>0</v>
      </c>
      <c r="AC104" s="47" t="s">
        <v>139</v>
      </c>
      <c r="AD104" s="47"/>
      <c r="AE104" s="47"/>
      <c r="AF104" s="47"/>
      <c r="AG104" s="86"/>
      <c r="AH104" s="86" t="s">
        <v>435</v>
      </c>
    </row>
    <row r="105" spans="1:34" x14ac:dyDescent="0.25">
      <c r="A105" s="47" t="s">
        <v>332</v>
      </c>
      <c r="B105" s="6" t="s">
        <v>102</v>
      </c>
      <c r="C105" s="6">
        <v>-1</v>
      </c>
      <c r="D105" s="6">
        <v>-1</v>
      </c>
      <c r="E105" s="6">
        <v>-1</v>
      </c>
      <c r="F105" s="48">
        <v>17</v>
      </c>
      <c r="G105" s="48">
        <v>5</v>
      </c>
      <c r="H105" s="48">
        <v>11</v>
      </c>
      <c r="I105" s="49">
        <f t="shared" si="51"/>
        <v>17</v>
      </c>
      <c r="J105" s="49">
        <f t="shared" si="52"/>
        <v>5</v>
      </c>
      <c r="K105" s="49">
        <f t="shared" si="53"/>
        <v>-1</v>
      </c>
      <c r="L105" s="49">
        <f t="shared" si="54"/>
        <v>0</v>
      </c>
      <c r="M105" s="49">
        <f t="shared" si="55"/>
        <v>0</v>
      </c>
      <c r="N105" s="49">
        <f t="shared" si="56"/>
        <v>1</v>
      </c>
      <c r="O105" s="49">
        <f t="shared" si="57"/>
        <v>1</v>
      </c>
      <c r="P105" s="6">
        <f t="shared" si="58"/>
        <v>-1</v>
      </c>
      <c r="Q105" s="15">
        <v>0.106</v>
      </c>
      <c r="R105" s="6">
        <v>0.09</v>
      </c>
      <c r="S105" s="6">
        <v>5.7000000000000002E-2</v>
      </c>
      <c r="T105" s="6">
        <f t="shared" si="59"/>
        <v>0</v>
      </c>
      <c r="U105" s="6">
        <f t="shared" si="60"/>
        <v>0</v>
      </c>
      <c r="V105" s="6">
        <f t="shared" si="61"/>
        <v>0</v>
      </c>
      <c r="W105" s="6">
        <f t="shared" si="62"/>
        <v>0</v>
      </c>
      <c r="X105" s="6">
        <f t="shared" si="63"/>
        <v>0</v>
      </c>
      <c r="Y105" s="6">
        <f t="shared" si="64"/>
        <v>0</v>
      </c>
      <c r="Z105" s="6" t="str">
        <f t="shared" si="65"/>
        <v>Why wrong</v>
      </c>
      <c r="AA105" s="6" t="b">
        <f t="shared" si="66"/>
        <v>0</v>
      </c>
      <c r="AB105" s="6" t="b">
        <f t="shared" si="67"/>
        <v>0</v>
      </c>
      <c r="AC105" s="47" t="s">
        <v>139</v>
      </c>
      <c r="AD105" s="47" t="s">
        <v>184</v>
      </c>
      <c r="AE105" s="47"/>
      <c r="AF105" s="47"/>
      <c r="AG105" s="86" t="s">
        <v>185</v>
      </c>
      <c r="AH105" s="86" t="s">
        <v>436</v>
      </c>
    </row>
    <row r="106" spans="1:34" x14ac:dyDescent="0.25">
      <c r="A106" s="47" t="s">
        <v>332</v>
      </c>
      <c r="B106" s="6" t="s">
        <v>103</v>
      </c>
      <c r="C106" s="6">
        <v>12</v>
      </c>
      <c r="D106" s="6">
        <v>-1</v>
      </c>
      <c r="E106" s="6">
        <v>-1</v>
      </c>
      <c r="F106" s="1">
        <v>17</v>
      </c>
      <c r="G106" s="1">
        <v>11</v>
      </c>
      <c r="H106" s="1">
        <v>8</v>
      </c>
      <c r="I106" s="49">
        <f t="shared" si="51"/>
        <v>17</v>
      </c>
      <c r="J106" s="49">
        <f t="shared" si="52"/>
        <v>-1</v>
      </c>
      <c r="K106" s="49">
        <f t="shared" si="53"/>
        <v>-1</v>
      </c>
      <c r="L106" s="49">
        <f t="shared" si="54"/>
        <v>0</v>
      </c>
      <c r="M106" s="49">
        <f t="shared" si="55"/>
        <v>1</v>
      </c>
      <c r="N106" s="49">
        <f t="shared" si="56"/>
        <v>1</v>
      </c>
      <c r="O106" s="49">
        <f t="shared" si="57"/>
        <v>2</v>
      </c>
      <c r="P106" s="6">
        <f t="shared" si="58"/>
        <v>-1</v>
      </c>
      <c r="Q106" s="15">
        <v>8.1000000000000003E-2</v>
      </c>
      <c r="R106" s="6">
        <v>5.5E-2</v>
      </c>
      <c r="S106" s="6">
        <v>5.3999999999999999E-2</v>
      </c>
      <c r="T106" s="6">
        <f t="shared" si="59"/>
        <v>0</v>
      </c>
      <c r="U106" s="6">
        <f t="shared" si="60"/>
        <v>0</v>
      </c>
      <c r="V106" s="6">
        <f t="shared" si="61"/>
        <v>0</v>
      </c>
      <c r="W106" s="6">
        <f t="shared" si="62"/>
        <v>1</v>
      </c>
      <c r="X106" s="6">
        <f t="shared" si="63"/>
        <v>0</v>
      </c>
      <c r="Y106" s="6">
        <f t="shared" si="64"/>
        <v>1</v>
      </c>
      <c r="Z106" s="6" t="b">
        <f t="shared" si="65"/>
        <v>0</v>
      </c>
      <c r="AA106" s="6" t="b">
        <f t="shared" si="66"/>
        <v>0</v>
      </c>
      <c r="AB106" s="6" t="b">
        <f t="shared" si="67"/>
        <v>0</v>
      </c>
      <c r="AC106" s="47" t="s">
        <v>139</v>
      </c>
      <c r="AD106" s="47"/>
      <c r="AE106" s="47"/>
      <c r="AF106" s="47"/>
      <c r="AG106" s="95" t="s">
        <v>437</v>
      </c>
      <c r="AH106" s="95"/>
    </row>
    <row r="107" spans="1:34" x14ac:dyDescent="0.25">
      <c r="A107" s="47" t="s">
        <v>332</v>
      </c>
      <c r="B107" s="6" t="s">
        <v>104</v>
      </c>
      <c r="C107" s="6">
        <v>-1</v>
      </c>
      <c r="D107" s="6">
        <v>-1</v>
      </c>
      <c r="E107" s="6">
        <v>-1</v>
      </c>
      <c r="F107" s="48">
        <v>17</v>
      </c>
      <c r="G107" s="48">
        <v>11</v>
      </c>
      <c r="H107" s="48">
        <v>7</v>
      </c>
      <c r="I107" s="49">
        <f t="shared" si="51"/>
        <v>17</v>
      </c>
      <c r="J107" s="49">
        <f t="shared" si="52"/>
        <v>-1</v>
      </c>
      <c r="K107" s="49">
        <f t="shared" si="53"/>
        <v>-1</v>
      </c>
      <c r="L107" s="49">
        <f t="shared" si="54"/>
        <v>0</v>
      </c>
      <c r="M107" s="49">
        <f t="shared" si="55"/>
        <v>1</v>
      </c>
      <c r="N107" s="49">
        <f t="shared" si="56"/>
        <v>1</v>
      </c>
      <c r="O107" s="49">
        <f t="shared" si="57"/>
        <v>2</v>
      </c>
      <c r="P107" s="6">
        <f t="shared" si="58"/>
        <v>-2</v>
      </c>
      <c r="Q107" s="15">
        <v>0.114</v>
      </c>
      <c r="R107" s="6">
        <v>7.5999999999999998E-2</v>
      </c>
      <c r="S107" s="6">
        <v>7.2999999999999995E-2</v>
      </c>
      <c r="T107" s="6">
        <f t="shared" si="59"/>
        <v>0</v>
      </c>
      <c r="U107" s="6">
        <f t="shared" si="60"/>
        <v>0</v>
      </c>
      <c r="V107" s="6">
        <f t="shared" si="61"/>
        <v>0</v>
      </c>
      <c r="W107" s="6">
        <f t="shared" si="62"/>
        <v>0</v>
      </c>
      <c r="X107" s="6">
        <f t="shared" si="63"/>
        <v>0</v>
      </c>
      <c r="Y107" s="6">
        <f t="shared" si="64"/>
        <v>0</v>
      </c>
      <c r="Z107" s="6" t="str">
        <f t="shared" si="65"/>
        <v>Why wrong</v>
      </c>
      <c r="AA107" s="6" t="b">
        <f t="shared" si="66"/>
        <v>0</v>
      </c>
      <c r="AB107" s="6" t="b">
        <f t="shared" si="67"/>
        <v>0</v>
      </c>
      <c r="AC107" s="47" t="s">
        <v>139</v>
      </c>
      <c r="AD107" s="47"/>
      <c r="AE107" s="47"/>
      <c r="AF107" s="47"/>
      <c r="AG107" s="95"/>
      <c r="AH107" s="95"/>
    </row>
    <row r="108" spans="1:34" x14ac:dyDescent="0.25">
      <c r="A108" s="47" t="s">
        <v>334</v>
      </c>
      <c r="B108" s="6" t="s">
        <v>105</v>
      </c>
      <c r="C108" s="6">
        <v>-1</v>
      </c>
      <c r="D108" s="6">
        <v>-1</v>
      </c>
      <c r="E108" s="6">
        <v>-1</v>
      </c>
      <c r="F108" s="1">
        <v>7</v>
      </c>
      <c r="G108" s="1">
        <v>4</v>
      </c>
      <c r="H108" s="1">
        <v>2</v>
      </c>
      <c r="I108" s="49">
        <f t="shared" si="51"/>
        <v>7</v>
      </c>
      <c r="J108" s="49">
        <f t="shared" si="52"/>
        <v>4</v>
      </c>
      <c r="K108" s="49">
        <f t="shared" si="53"/>
        <v>2</v>
      </c>
      <c r="L108" s="49">
        <f t="shared" si="54"/>
        <v>0</v>
      </c>
      <c r="M108" s="49">
        <f t="shared" si="55"/>
        <v>0</v>
      </c>
      <c r="N108" s="49">
        <f t="shared" si="56"/>
        <v>0</v>
      </c>
      <c r="O108" s="49">
        <f t="shared" si="57"/>
        <v>0</v>
      </c>
      <c r="P108" s="6">
        <f t="shared" si="58"/>
        <v>0</v>
      </c>
      <c r="Q108" s="15">
        <v>0.13900000000000001</v>
      </c>
      <c r="R108" s="6">
        <v>8.7999999999999995E-2</v>
      </c>
      <c r="S108" s="6">
        <v>8.5000000000000006E-2</v>
      </c>
      <c r="T108" s="6">
        <f t="shared" si="59"/>
        <v>0</v>
      </c>
      <c r="U108" s="6">
        <f t="shared" si="60"/>
        <v>0</v>
      </c>
      <c r="V108" s="6">
        <f t="shared" si="61"/>
        <v>0</v>
      </c>
      <c r="W108" s="6">
        <f t="shared" si="62"/>
        <v>0</v>
      </c>
      <c r="X108" s="6">
        <f t="shared" si="63"/>
        <v>0</v>
      </c>
      <c r="Y108" s="6">
        <f t="shared" si="64"/>
        <v>0</v>
      </c>
      <c r="Z108" s="6" t="str">
        <f t="shared" si="65"/>
        <v>Why wrong</v>
      </c>
      <c r="AA108" s="6" t="b">
        <f t="shared" si="66"/>
        <v>0</v>
      </c>
      <c r="AB108" s="6" t="b">
        <f t="shared" si="67"/>
        <v>0</v>
      </c>
      <c r="AC108" s="47" t="s">
        <v>139</v>
      </c>
      <c r="AD108" s="47"/>
      <c r="AE108" s="47"/>
      <c r="AF108" s="47"/>
      <c r="AG108" s="95"/>
      <c r="AH108" s="95"/>
    </row>
    <row r="109" spans="1:34" x14ac:dyDescent="0.25">
      <c r="A109" s="47" t="s">
        <v>333</v>
      </c>
      <c r="B109" s="6" t="s">
        <v>106</v>
      </c>
      <c r="C109" s="6">
        <v>-1</v>
      </c>
      <c r="D109" s="6">
        <v>-1</v>
      </c>
      <c r="E109" s="6">
        <v>-1</v>
      </c>
      <c r="F109" s="48">
        <v>8</v>
      </c>
      <c r="G109" s="48">
        <v>5</v>
      </c>
      <c r="H109" s="48">
        <v>10</v>
      </c>
      <c r="I109" s="49">
        <f t="shared" si="51"/>
        <v>-1</v>
      </c>
      <c r="J109" s="49">
        <f t="shared" si="52"/>
        <v>-1</v>
      </c>
      <c r="K109" s="49">
        <f t="shared" si="53"/>
        <v>-1</v>
      </c>
      <c r="L109" s="49">
        <f t="shared" si="54"/>
        <v>1</v>
      </c>
      <c r="M109" s="49">
        <f t="shared" si="55"/>
        <v>1</v>
      </c>
      <c r="N109" s="49">
        <f t="shared" si="56"/>
        <v>1</v>
      </c>
      <c r="O109" s="49">
        <f t="shared" si="57"/>
        <v>3</v>
      </c>
      <c r="P109" s="6">
        <f t="shared" si="58"/>
        <v>-3</v>
      </c>
      <c r="Q109" s="15">
        <v>6.4000000000000001E-2</v>
      </c>
      <c r="R109" s="6">
        <v>5.8000000000000003E-2</v>
      </c>
      <c r="S109" s="6">
        <v>3.7999999999999999E-2</v>
      </c>
      <c r="T109" s="6">
        <f t="shared" si="59"/>
        <v>0</v>
      </c>
      <c r="U109" s="6">
        <f t="shared" si="60"/>
        <v>0</v>
      </c>
      <c r="V109" s="6">
        <f t="shared" si="61"/>
        <v>0</v>
      </c>
      <c r="W109" s="6">
        <f t="shared" si="62"/>
        <v>0</v>
      </c>
      <c r="X109" s="6">
        <f t="shared" si="63"/>
        <v>0</v>
      </c>
      <c r="Y109" s="6">
        <f t="shared" si="64"/>
        <v>0</v>
      </c>
      <c r="Z109" s="6" t="b">
        <f t="shared" si="65"/>
        <v>0</v>
      </c>
      <c r="AA109" s="6" t="b">
        <f t="shared" si="66"/>
        <v>0</v>
      </c>
      <c r="AB109" s="6" t="b">
        <f t="shared" si="67"/>
        <v>0</v>
      </c>
      <c r="AC109" s="47" t="s">
        <v>139</v>
      </c>
      <c r="AD109" s="47"/>
      <c r="AE109" s="47"/>
      <c r="AF109" s="47"/>
      <c r="AG109" s="95"/>
      <c r="AH109" s="95"/>
    </row>
    <row r="110" spans="1:34" x14ac:dyDescent="0.25">
      <c r="A110" s="47" t="s">
        <v>332</v>
      </c>
      <c r="B110" s="6" t="s">
        <v>107</v>
      </c>
      <c r="C110" s="6">
        <v>11</v>
      </c>
      <c r="D110" s="6">
        <v>7</v>
      </c>
      <c r="E110" s="6">
        <v>8</v>
      </c>
      <c r="F110" s="1">
        <v>17</v>
      </c>
      <c r="G110" s="1">
        <v>11</v>
      </c>
      <c r="H110" s="1">
        <v>7</v>
      </c>
      <c r="I110" s="49">
        <f t="shared" si="51"/>
        <v>17</v>
      </c>
      <c r="J110" s="49">
        <f t="shared" si="52"/>
        <v>11</v>
      </c>
      <c r="K110" s="49">
        <f t="shared" si="53"/>
        <v>7</v>
      </c>
      <c r="L110" s="49">
        <f t="shared" si="54"/>
        <v>0</v>
      </c>
      <c r="M110" s="49">
        <f t="shared" si="55"/>
        <v>1</v>
      </c>
      <c r="N110" s="49">
        <f t="shared" si="56"/>
        <v>1</v>
      </c>
      <c r="O110" s="49">
        <f t="shared" si="57"/>
        <v>2</v>
      </c>
      <c r="P110" s="6">
        <f t="shared" si="58"/>
        <v>1</v>
      </c>
      <c r="Q110" s="15">
        <v>0.109</v>
      </c>
      <c r="R110" s="6">
        <v>0.107</v>
      </c>
      <c r="S110" s="6">
        <v>8.5999999999999993E-2</v>
      </c>
      <c r="T110" s="6">
        <f t="shared" si="59"/>
        <v>0</v>
      </c>
      <c r="U110" s="6">
        <f t="shared" si="60"/>
        <v>1</v>
      </c>
      <c r="V110" s="6">
        <f t="shared" si="61"/>
        <v>1</v>
      </c>
      <c r="W110" s="6">
        <f t="shared" si="62"/>
        <v>3</v>
      </c>
      <c r="X110" s="6">
        <f t="shared" si="63"/>
        <v>2</v>
      </c>
      <c r="Y110" s="6">
        <f t="shared" si="64"/>
        <v>1</v>
      </c>
      <c r="Z110" s="6" t="str">
        <f t="shared" si="65"/>
        <v>Why wrong</v>
      </c>
      <c r="AA110" s="6" t="b">
        <f t="shared" si="66"/>
        <v>0</v>
      </c>
      <c r="AB110" s="6" t="b">
        <f t="shared" si="67"/>
        <v>0</v>
      </c>
      <c r="AC110" s="47" t="s">
        <v>139</v>
      </c>
      <c r="AD110" s="47"/>
      <c r="AE110" s="47"/>
      <c r="AF110" s="47"/>
      <c r="AG110" s="95"/>
      <c r="AH110" s="95"/>
    </row>
    <row r="112" spans="1:34" x14ac:dyDescent="0.25">
      <c r="O112" s="11">
        <f>SUM(O3:O110)</f>
        <v>130</v>
      </c>
      <c r="W112" s="5">
        <f>SUM(W3:W110)</f>
        <v>109</v>
      </c>
      <c r="X112" s="5">
        <f>SUM(X3:X110)</f>
        <v>31</v>
      </c>
    </row>
  </sheetData>
  <mergeCells count="2">
    <mergeCell ref="AD1:AG1"/>
    <mergeCell ref="AG106:AH110"/>
  </mergeCells>
  <conditionalFormatting sqref="Y3:Y110">
    <cfRule type="colorScale" priority="4">
      <colorScale>
        <cfvo type="min"/>
        <cfvo type="max"/>
        <color rgb="FF00B050"/>
        <color rgb="FFFF0000"/>
      </colorScale>
    </cfRule>
  </conditionalFormatting>
  <conditionalFormatting sqref="F3:O110">
    <cfRule type="iconSet" priority="3">
      <iconSet>
        <cfvo type="percent" val="0"/>
        <cfvo type="num" val="&quot;0.08&quot;"/>
        <cfvo type="num" val="&quot;0.1&quot;"/>
      </iconSet>
    </cfRule>
  </conditionalFormatting>
  <conditionalFormatting sqref="P3:P110">
    <cfRule type="colorScale" priority="2">
      <colorScale>
        <cfvo type="min"/>
        <cfvo type="max"/>
        <color rgb="FF00B050"/>
        <color rgb="FFFF0000"/>
      </colorScale>
    </cfRule>
  </conditionalFormatting>
  <conditionalFormatting sqref="Q3:Q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6" r:id="rId1" xr:uid="{1001D38C-5F4C-4A9B-AC22-7EC399E95E24}"/>
    <hyperlink ref="A87" r:id="rId2" xr:uid="{B7B29633-A272-4CDB-853D-A3985355EF71}"/>
    <hyperlink ref="A96" r:id="rId3" xr:uid="{623879D4-84B3-4D29-B629-66089F4C2C1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Index</vt:lpstr>
      <vt:lpstr>FinalRec</vt:lpstr>
      <vt:lpstr>EvalCommentAnalysis</vt:lpstr>
      <vt:lpstr>GenEvaluationofComments</vt:lpstr>
      <vt:lpstr>GoldClassification simpleEm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2018-01-18T13:27:13Z</dcterms:created>
  <dcterms:modified xsi:type="dcterms:W3CDTF">2018-03-18T23:25:52Z</dcterms:modified>
</cp:coreProperties>
</file>